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F39B3BFE-115D-4F3A-B88C-406C3A63B355}" xr6:coauthVersionLast="47" xr6:coauthVersionMax="47" xr10:uidLastSave="{00000000-0000-0000-0000-000000000000}"/>
  <bookViews>
    <workbookView xWindow="-120" yWindow="-120" windowWidth="20730" windowHeight="11160" xr2:uid="{00000000-000D-0000-FFFF-FFFF00000000}"/>
  </bookViews>
  <sheets>
    <sheet name="DPR-Summary" sheetId="3" r:id="rId1"/>
    <sheet name="Sheet1" sheetId="4" state="hidden" r:id="rId2"/>
    <sheet name="Project Details" sheetId="6" r:id="rId3"/>
    <sheet name="Sheet5" sheetId="16" state="hidden" r:id="rId4"/>
    <sheet name="Foundation" sheetId="5" r:id="rId5"/>
    <sheet name="Balance Erc-RAJ" sheetId="10" state="hidden" r:id="rId6"/>
    <sheet name="ERC ROW-MP" sheetId="14" state="hidden" r:id="rId7"/>
    <sheet name="Erection Compiled" sheetId="2"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7" hidden="1">'Erection Compiled'!$G$3:$G$370</definedName>
    <definedName name="_xlnm._FilterDatabase" localSheetId="4" hidden="1">Foundation!$B$26:$X$406</definedName>
    <definedName name="_xlnm._FilterDatabase" localSheetId="3"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7">'Erection Compiled'!$A$1:$O$352</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workbook>
</file>

<file path=xl/calcChain.xml><?xml version="1.0" encoding="utf-8"?>
<calcChain xmlns="http://schemas.openxmlformats.org/spreadsheetml/2006/main">
  <c r="AK25" i="8" l="1"/>
  <c r="J402" i="5"/>
  <c r="J401" i="5"/>
  <c r="I396" i="5"/>
  <c r="H396" i="5"/>
  <c r="J396" i="5" s="1"/>
  <c r="J398" i="5"/>
  <c r="I397" i="5"/>
  <c r="H397" i="5"/>
  <c r="J399" i="5"/>
  <c r="J400" i="5"/>
  <c r="J395" i="5"/>
  <c r="J394" i="5"/>
  <c r="J393" i="5"/>
  <c r="J15" i="3"/>
  <c r="L367" i="2"/>
  <c r="L366" i="2"/>
  <c r="F367" i="2"/>
  <c r="L364" i="2"/>
  <c r="L362" i="2"/>
  <c r="F366" i="2"/>
  <c r="L363" i="2"/>
  <c r="L365" i="2"/>
  <c r="F364" i="2"/>
  <c r="F365" i="2"/>
  <c r="J397" i="5" l="1"/>
  <c r="F363" i="2"/>
  <c r="L361" i="2" l="1"/>
  <c r="L360" i="2"/>
  <c r="F362" i="2"/>
  <c r="L358" i="2"/>
  <c r="F361" i="2"/>
  <c r="L359" i="2"/>
  <c r="F360" i="2"/>
  <c r="L356" i="2"/>
  <c r="E5" i="2"/>
  <c r="L357" i="2"/>
  <c r="N5" i="2"/>
  <c r="I5" i="2"/>
  <c r="J16" i="3" s="1"/>
  <c r="L353" i="2"/>
  <c r="F356" i="2" l="1"/>
  <c r="L355" i="2"/>
  <c r="F359" i="2"/>
  <c r="F358" i="2"/>
  <c r="L342" i="2"/>
  <c r="F357" i="2"/>
  <c r="L352" i="2"/>
  <c r="L354" i="2"/>
  <c r="F355" i="2"/>
  <c r="L350" i="2"/>
  <c r="F353" i="2"/>
  <c r="F354" i="2"/>
  <c r="F352" i="2" l="1"/>
  <c r="L348" i="2"/>
  <c r="L349" i="2"/>
  <c r="L351" i="2"/>
  <c r="F351" i="2"/>
  <c r="L347" i="2"/>
  <c r="L346" i="2"/>
  <c r="F350" i="2"/>
  <c r="AK68" i="8"/>
  <c r="AK47" i="8"/>
  <c r="AK36" i="8"/>
  <c r="F349" i="2"/>
  <c r="L345" i="2"/>
  <c r="F342" i="2" l="1"/>
  <c r="F348" i="2" l="1"/>
  <c r="L341" i="2"/>
  <c r="L344" i="2"/>
  <c r="L343" i="2"/>
  <c r="L336" i="2"/>
  <c r="F347" i="2"/>
  <c r="F346" i="2"/>
  <c r="F345" i="2" l="1"/>
  <c r="F344" i="2"/>
  <c r="L338" i="2"/>
  <c r="L340" i="2"/>
  <c r="L337" i="2"/>
  <c r="L339" i="2"/>
  <c r="F343" i="2"/>
  <c r="L318" i="2"/>
  <c r="F341" i="2"/>
  <c r="L329" i="2"/>
  <c r="F340" i="2"/>
  <c r="L334" i="2"/>
  <c r="F339" i="2"/>
  <c r="F338" i="2"/>
  <c r="L333" i="2"/>
  <c r="L332" i="2"/>
  <c r="F337" i="2"/>
  <c r="F336" i="2"/>
  <c r="F335" i="2"/>
  <c r="L325" i="2"/>
  <c r="L335" i="2"/>
  <c r="I392" i="5"/>
  <c r="I391" i="5"/>
  <c r="I390" i="5"/>
  <c r="I389" i="5"/>
  <c r="I388" i="5"/>
  <c r="I387" i="5"/>
  <c r="I386" i="5"/>
  <c r="H392" i="5"/>
  <c r="H391" i="5"/>
  <c r="H390" i="5"/>
  <c r="H389" i="5"/>
  <c r="H388" i="5"/>
  <c r="H387" i="5"/>
  <c r="H386" i="5"/>
  <c r="AK57" i="8"/>
  <c r="F334" i="2"/>
  <c r="F333" i="2"/>
  <c r="F332" i="2"/>
  <c r="F331" i="2"/>
  <c r="L331" i="2"/>
  <c r="L330" i="2"/>
  <c r="F330" i="2"/>
  <c r="L328" i="2"/>
  <c r="L326" i="2"/>
  <c r="L327" i="2"/>
  <c r="J391" i="5" l="1"/>
  <c r="J392" i="5"/>
  <c r="J389" i="5"/>
  <c r="J386" i="5"/>
  <c r="J387" i="5"/>
  <c r="J388" i="5"/>
  <c r="J390" i="5"/>
  <c r="F329" i="2"/>
  <c r="F328" i="2"/>
  <c r="F327" i="2"/>
  <c r="F326" i="2"/>
  <c r="L323"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H384" i="5"/>
  <c r="H383" i="5"/>
  <c r="H382" i="5"/>
  <c r="H373" i="5"/>
  <c r="H365" i="5"/>
  <c r="H334" i="5"/>
  <c r="H254" i="5"/>
  <c r="H253" i="5"/>
  <c r="H252" i="5"/>
  <c r="H251" i="5"/>
  <c r="H250" i="5"/>
  <c r="H249" i="5"/>
  <c r="H228" i="5"/>
  <c r="H180" i="5"/>
  <c r="H179" i="5"/>
  <c r="H178" i="5"/>
  <c r="J178" i="5" s="1"/>
  <c r="H177" i="5"/>
  <c r="H176" i="5"/>
  <c r="H175" i="5"/>
  <c r="H163" i="5"/>
  <c r="H153" i="5"/>
  <c r="H152" i="5"/>
  <c r="H151" i="5"/>
  <c r="H150" i="5"/>
  <c r="H120" i="5"/>
  <c r="I119" i="5"/>
  <c r="H119" i="5"/>
  <c r="L319" i="2"/>
  <c r="L316" i="2"/>
  <c r="L324" i="2"/>
  <c r="F325" i="2"/>
  <c r="L322" i="2"/>
  <c r="F324" i="2"/>
  <c r="F323" i="2"/>
  <c r="L320" i="2"/>
  <c r="L321" i="2"/>
  <c r="F322" i="2"/>
  <c r="L315" i="2"/>
  <c r="F321" i="2"/>
  <c r="L313" i="2"/>
  <c r="J373" i="5" l="1"/>
  <c r="J175" i="5"/>
  <c r="J254" i="5"/>
  <c r="J249" i="5"/>
  <c r="J179" i="5"/>
  <c r="J382" i="5"/>
  <c r="J385" i="5"/>
  <c r="J151" i="5"/>
  <c r="J250" i="5"/>
  <c r="J251" i="5"/>
  <c r="J150" i="5"/>
  <c r="J176" i="5"/>
  <c r="J163" i="5"/>
  <c r="J253" i="5"/>
  <c r="J334" i="5"/>
  <c r="J177" i="5"/>
  <c r="J365" i="5"/>
  <c r="J119" i="5"/>
  <c r="J152" i="5"/>
  <c r="J153" i="5"/>
  <c r="J383" i="5"/>
  <c r="J180" i="5"/>
  <c r="J120" i="5"/>
  <c r="J228" i="5"/>
  <c r="J384" i="5"/>
  <c r="J252" i="5"/>
  <c r="F318" i="2"/>
  <c r="F320" i="2"/>
  <c r="F319" i="2"/>
  <c r="L314" i="2"/>
  <c r="L309" i="2"/>
  <c r="L311" i="2"/>
  <c r="L317" i="2" l="1"/>
  <c r="F317" i="2"/>
  <c r="F316" i="2"/>
  <c r="L312" i="2"/>
  <c r="L310" i="2"/>
  <c r="F310" i="2"/>
  <c r="F315" i="2" l="1"/>
  <c r="L306" i="2"/>
  <c r="F314" i="2"/>
  <c r="F313" i="2"/>
  <c r="L307" i="2"/>
  <c r="L308" i="2" l="1"/>
  <c r="F312" i="2" l="1"/>
  <c r="L304" i="2"/>
  <c r="F311" i="2"/>
  <c r="L295"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G13" i="17"/>
  <c r="L12" i="17"/>
  <c r="N9" i="17"/>
  <c r="L9" i="17"/>
  <c r="K7" i="17"/>
  <c r="L7" i="17" s="1"/>
  <c r="M6" i="17"/>
  <c r="K6" i="17"/>
  <c r="L6" i="17" s="1"/>
  <c r="V4" i="17"/>
  <c r="L303" i="2"/>
  <c r="L302" i="2"/>
  <c r="L296" i="2"/>
  <c r="L299" i="2"/>
  <c r="F309" i="2"/>
  <c r="F307" i="2"/>
  <c r="F308" i="2"/>
  <c r="F306" i="2"/>
  <c r="F305" i="2"/>
  <c r="F304" i="2"/>
  <c r="F303" i="2"/>
  <c r="L305" i="2"/>
  <c r="L300" i="2"/>
  <c r="L301" i="2"/>
  <c r="F23" i="3"/>
  <c r="R7" i="15"/>
  <c r="L298" i="2"/>
  <c r="L292" i="2"/>
  <c r="R6" i="15"/>
  <c r="L297" i="2"/>
  <c r="F302" i="2"/>
  <c r="L287" i="2"/>
  <c r="L289" i="2"/>
  <c r="L291" i="2"/>
  <c r="F301" i="2"/>
  <c r="L288" i="2"/>
  <c r="F300" i="2"/>
  <c r="L294" i="2"/>
  <c r="F299"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L293" i="2"/>
  <c r="L290" i="2"/>
  <c r="L283" i="2"/>
  <c r="F298" i="2"/>
  <c r="L286" i="2"/>
  <c r="F297" i="2"/>
  <c r="R5" i="15"/>
  <c r="R235" i="15" s="1"/>
  <c r="H22" i="3" s="1"/>
  <c r="J22" i="3" s="1"/>
  <c r="E235" i="15"/>
  <c r="F296" i="2"/>
  <c r="L285" i="2"/>
  <c r="F295" i="2"/>
  <c r="L281" i="2"/>
  <c r="F294" i="2"/>
  <c r="L280" i="2"/>
  <c r="L284" i="2"/>
  <c r="F293" i="2"/>
  <c r="F292" i="2"/>
  <c r="F291" i="2"/>
  <c r="F290" i="2"/>
  <c r="F289" i="2"/>
  <c r="F288" i="2"/>
  <c r="L266" i="2"/>
  <c r="L262" i="2"/>
  <c r="L272" i="2"/>
  <c r="L279" i="2"/>
  <c r="L276" i="2"/>
  <c r="F287" i="2"/>
  <c r="L275" i="2"/>
  <c r="F286" i="2"/>
  <c r="L278" i="2"/>
  <c r="L277" i="2"/>
  <c r="F285" i="2"/>
  <c r="F284" i="2"/>
  <c r="L273" i="2"/>
  <c r="L274" i="2"/>
  <c r="L282" i="2"/>
  <c r="L27" i="17" l="1"/>
  <c r="F283" i="2"/>
  <c r="F282" i="2"/>
  <c r="L270" i="2"/>
  <c r="F281" i="2"/>
  <c r="L250" i="2"/>
  <c r="F280" i="2" l="1"/>
  <c r="F279" i="2"/>
  <c r="F278" i="2"/>
  <c r="L267" i="2"/>
  <c r="L269" i="2"/>
  <c r="L271" i="2"/>
  <c r="F277" i="2"/>
  <c r="L264" i="2"/>
  <c r="F276" i="2"/>
  <c r="L259" i="2"/>
  <c r="F274" i="2"/>
  <c r="F273" i="2"/>
  <c r="F272" i="2"/>
  <c r="F275" i="2"/>
  <c r="L256" i="2"/>
  <c r="L268" i="2"/>
  <c r="L261" i="2"/>
  <c r="L263" i="2"/>
  <c r="F271" i="2"/>
  <c r="L258" i="2"/>
  <c r="F258" i="2"/>
  <c r="F270" i="2"/>
  <c r="L252" i="2"/>
  <c r="F269" i="2"/>
  <c r="L246" i="2"/>
  <c r="F268" i="2"/>
  <c r="L255" i="2"/>
  <c r="F255" i="2"/>
  <c r="F267" i="2"/>
  <c r="L265" i="2"/>
  <c r="L260" i="2"/>
  <c r="F266" i="2"/>
  <c r="F265" i="2"/>
  <c r="L251" i="2"/>
  <c r="L253" i="2"/>
  <c r="F264" i="2"/>
  <c r="F263" i="2"/>
  <c r="L257" i="2"/>
  <c r="F262" i="2"/>
  <c r="F261" i="2"/>
  <c r="L248" i="2"/>
  <c r="L247" i="2"/>
  <c r="AJ318" i="8"/>
  <c r="AA334" i="8" s="1"/>
  <c r="AH318" i="8"/>
  <c r="AA332" i="8" s="1"/>
  <c r="F260" i="2"/>
  <c r="L245" i="2"/>
  <c r="F259" i="2"/>
  <c r="L249" i="2" l="1"/>
  <c r="F215" i="2"/>
  <c r="L236" i="2"/>
  <c r="F257" i="2"/>
  <c r="F256" i="2"/>
  <c r="L243" i="2"/>
  <c r="L244" i="2"/>
  <c r="L242" i="2"/>
  <c r="I117" i="5"/>
  <c r="I367" i="5"/>
  <c r="I132" i="5"/>
  <c r="I85" i="5"/>
  <c r="I335" i="5"/>
  <c r="I229" i="5"/>
  <c r="I230" i="5"/>
  <c r="H117" i="5"/>
  <c r="H367" i="5"/>
  <c r="H132" i="5"/>
  <c r="H85" i="5"/>
  <c r="H335" i="5"/>
  <c r="H229" i="5"/>
  <c r="H230" i="5"/>
  <c r="J85" i="5" l="1"/>
  <c r="J132" i="5"/>
  <c r="J335" i="5"/>
  <c r="J367" i="5"/>
  <c r="J117" i="5"/>
  <c r="J230" i="5"/>
  <c r="J229" i="5"/>
  <c r="L254" i="2"/>
  <c r="F254" i="2"/>
  <c r="F250" i="2"/>
  <c r="F251" i="2"/>
  <c r="F253" i="2" l="1"/>
  <c r="F252" i="2"/>
  <c r="F249" i="2"/>
  <c r="L241" i="2"/>
  <c r="L215" i="2"/>
  <c r="L238" i="2"/>
  <c r="L217" i="2"/>
  <c r="L240" i="2"/>
  <c r="F247" i="2"/>
  <c r="F246" i="2"/>
  <c r="F248" i="2"/>
  <c r="L235" i="2"/>
  <c r="L239" i="2"/>
  <c r="L227" i="2"/>
  <c r="F245" i="2"/>
  <c r="F244" i="2"/>
  <c r="F243" i="2"/>
  <c r="F242" i="2"/>
  <c r="L234" i="2"/>
  <c r="L232" i="2"/>
  <c r="L231" i="2"/>
  <c r="L226" i="2"/>
  <c r="F241" i="2"/>
  <c r="L233" i="2"/>
  <c r="L237" i="2"/>
  <c r="F240" i="2"/>
  <c r="F239" i="2" l="1"/>
  <c r="F238" i="2"/>
  <c r="L229" i="2"/>
  <c r="L230" i="2"/>
  <c r="L204" i="2"/>
  <c r="F237" i="2"/>
  <c r="L228" i="2"/>
  <c r="L225" i="2"/>
  <c r="F236" i="2"/>
  <c r="F235" i="2"/>
  <c r="F234" i="2"/>
  <c r="F233" i="2"/>
  <c r="F232" i="2"/>
  <c r="F231" i="2"/>
  <c r="F230" i="2"/>
  <c r="L219" i="2"/>
  <c r="L224" i="2"/>
  <c r="L223" i="2"/>
  <c r="L221" i="2"/>
  <c r="L208" i="2"/>
  <c r="L214" i="2"/>
  <c r="L22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71" i="5"/>
  <c r="I370" i="5"/>
  <c r="H11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13" i="3" s="1"/>
  <c r="P27" i="5"/>
  <c r="O27" i="5"/>
  <c r="M27" i="5"/>
  <c r="L27" i="5"/>
  <c r="K27" i="5"/>
  <c r="G16" i="5"/>
  <c r="J16" i="5" s="1"/>
  <c r="G13" i="5"/>
  <c r="J12" i="5"/>
  <c r="L9" i="5"/>
  <c r="I7" i="5"/>
  <c r="J7" i="5" s="1"/>
  <c r="K6" i="5"/>
  <c r="I6" i="5"/>
  <c r="J6" i="5" s="1"/>
  <c r="S4" i="5"/>
  <c r="L47" i="2"/>
  <c r="L46" i="2"/>
  <c r="J9" i="5" l="1"/>
  <c r="J278" i="5"/>
  <c r="J166" i="5"/>
  <c r="J103" i="5"/>
  <c r="J325" i="5"/>
  <c r="J341" i="5"/>
  <c r="J108" i="5"/>
  <c r="J263" i="5"/>
  <c r="J269" i="5"/>
  <c r="J284" i="5"/>
  <c r="J145" i="5"/>
  <c r="J158" i="5"/>
  <c r="J267" i="5"/>
  <c r="J56" i="5"/>
  <c r="J243" i="5"/>
  <c r="J140" i="5"/>
  <c r="J154" i="5"/>
  <c r="I27" i="5"/>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N13" i="17" l="1"/>
  <c r="L13" i="5"/>
  <c r="I13" i="5"/>
  <c r="H16" i="3" s="1"/>
  <c r="K13" i="17"/>
  <c r="L13" i="17" s="1"/>
  <c r="J13" i="5" l="1"/>
  <c r="J12" i="3"/>
</calcChain>
</file>

<file path=xl/sharedStrings.xml><?xml version="1.0" encoding="utf-8"?>
<sst xmlns="http://schemas.openxmlformats.org/spreadsheetml/2006/main" count="11501" uniqueCount="975">
  <si>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</si>
  <si>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</si>
  <si>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</si>
  <si>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</si>
  <si>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</si>
  <si>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</si>
  <si>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</si>
  <si>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</si>
  <si>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</si>
  <si>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</si>
  <si>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</si>
  <si>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</si>
  <si>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</si>
  <si>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</si>
  <si>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</si>
  <si>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</si>
  <si>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</si>
  <si>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</si>
  <si>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</si>
  <si>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</si>
  <si>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</si>
  <si>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</si>
  <si>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</si>
  <si>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</si>
  <si>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</si>
  <si>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</si>
  <si>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</si>
  <si>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</si>
  <si>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</si>
  <si>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</si>
  <si>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</si>
  <si>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</si>
  <si>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</si>
  <si>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</si>
  <si>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</si>
  <si>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</si>
  <si>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</si>
  <si>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</si>
  <si>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</si>
  <si>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</si>
  <si>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</si>
  <si>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</si>
  <si>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</si>
  <si>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</si>
  <si>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</si>
  <si>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</si>
  <si>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</si>
  <si>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</si>
  <si>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</si>
  <si>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</si>
  <si>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</si>
  <si>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</si>
  <si>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</si>
  <si>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</si>
  <si>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</si>
  <si>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</si>
  <si>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</si>
  <si>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</si>
  <si>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</si>
  <si>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</si>
  <si>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</si>
  <si>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</si>
  <si>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</si>
  <si>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</si>
  <si>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</si>
  <si>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</si>
  <si>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</si>
  <si>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</si>
  <si>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</si>
  <si>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</si>
  <si>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</si>
  <si>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</si>
  <si>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</si>
  <si>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</si>
  <si>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</si>
  <si>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</si>
  <si>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</si>
  <si>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</si>
  <si>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</si>
  <si>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</si>
  <si>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</si>
  <si>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</si>
  <si>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</si>
  <si>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</si>
  <si>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</si>
  <si>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</si>
  <si>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</si>
  <si>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</si>
  <si>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</si>
  <si>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</si>
  <si>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</si>
  <si>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</si>
  <si>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</si>
  <si>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</si>
  <si>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</si>
  <si>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</si>
  <si>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</si>
  <si>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</si>
  <si>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</si>
  <si>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</si>
  <si>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</si>
  <si>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</si>
  <si>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</si>
  <si>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</si>
  <si>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</si>
  <si>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</si>
  <si>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</si>
  <si>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</si>
  <si>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</si>
  <si>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</si>
  <si>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</si>
  <si>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</si>
  <si>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</si>
  <si>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</si>
  <si>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</si>
  <si>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</si>
  <si>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</si>
  <si>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</si>
  <si>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</si>
  <si>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</si>
  <si>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</si>
  <si>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</si>
  <si>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</si>
  <si>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</si>
  <si>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</si>
  <si>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</si>
  <si>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</si>
  <si>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</si>
  <si>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</si>
  <si>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</si>
  <si>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</si>
  <si>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</si>
  <si>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</si>
  <si>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</si>
  <si>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</si>
  <si>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</si>
  <si>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</si>
  <si>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</si>
  <si>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</si>
  <si>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</si>
  <si>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</si>
  <si>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</si>
  <si>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</si>
  <si>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</si>
  <si>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</si>
  <si>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</si>
  <si>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</si>
  <si>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</si>
  <si>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</si>
  <si>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</si>
  <si>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</si>
  <si>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</si>
  <si>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</si>
  <si>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</si>
  <si>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</si>
  <si>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</si>
  <si>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</si>
  <si>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</si>
  <si>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</si>
  <si>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</si>
  <si>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</si>
  <si>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</si>
  <si>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</si>
  <si>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</si>
  <si>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</si>
  <si>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</si>
  <si>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</si>
  <si>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</si>
  <si>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</si>
  <si>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</si>
  <si>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</si>
  <si>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</si>
  <si>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</si>
  <si>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</si>
  <si>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</si>
  <si>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</si>
  <si>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</si>
  <si>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</si>
  <si>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</si>
  <si>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</si>
  <si>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</si>
  <si>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</si>
  <si>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</si>
  <si>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</si>
  <si>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</si>
  <si>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</si>
  <si>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</si>
  <si>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</si>
  <si>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</si>
  <si>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</si>
  <si>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</si>
  <si>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</si>
  <si>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</si>
  <si>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</si>
  <si>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</si>
  <si>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</si>
  <si>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</si>
  <si>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</si>
  <si>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</si>
  <si>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</si>
  <si>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</si>
  <si>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</si>
  <si>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</si>
  <si>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</si>
  <si>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</si>
  <si>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</si>
  <si>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</si>
  <si>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</si>
  <si>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</si>
  <si>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</si>
  <si>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</si>
  <si>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</si>
  <si>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</si>
  <si>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</si>
  <si>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</si>
  <si>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</si>
  <si>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</si>
  <si>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</si>
  <si>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</si>
  <si>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</si>
  <si>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</si>
  <si>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</si>
  <si>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</si>
  <si>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</si>
  <si>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</si>
  <si>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</si>
  <si>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</si>
  <si>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</si>
  <si>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</si>
  <si>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</si>
  <si>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</si>
  <si>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</si>
  <si>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</si>
  <si>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</si>
  <si>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</si>
  <si>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</si>
  <si>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</si>
  <si>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</si>
  <si>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</si>
  <si>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</si>
  <si>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</si>
  <si>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</si>
  <si>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</si>
  <si>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</si>
  <si>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</si>
  <si>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</si>
  <si>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</si>
  <si>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</si>
  <si>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</si>
  <si>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</si>
  <si>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</si>
  <si>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</si>
  <si>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</si>
  <si>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</si>
  <si>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</si>
  <si>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</si>
  <si>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</si>
  <si>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</si>
  <si>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</si>
  <si>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</si>
  <si>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</si>
  <si>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</si>
  <si>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</si>
  <si>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</si>
  <si>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</si>
  <si>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</si>
  <si>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</si>
  <si>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</si>
  <si>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</si>
  <si>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</si>
  <si>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</si>
  <si>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</si>
  <si>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</si>
  <si>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</si>
  <si>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</si>
  <si>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</si>
  <si>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</si>
  <si>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</si>
  <si>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</si>
  <si>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</si>
  <si>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</si>
  <si>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</si>
  <si>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</si>
  <si>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</si>
  <si>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</si>
  <si>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</si>
  <si>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</si>
  <si>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</si>
  <si>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</si>
  <si>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</si>
  <si>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</si>
  <si>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</si>
  <si>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</si>
  <si>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</si>
  <si>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</si>
  <si>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</si>
  <si>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</si>
  <si>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</si>
  <si>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</si>
  <si>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</si>
  <si>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</si>
  <si>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</si>
  <si>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</si>
  <si>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</si>
  <si>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</si>
  <si>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</si>
  <si>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</si>
  <si>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</si>
  <si>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</si>
  <si>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</si>
  <si>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</si>
  <si>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</si>
  <si>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</si>
  <si>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</si>
  <si>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</si>
  <si>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</si>
  <si>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</si>
  <si>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</si>
  <si>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</si>
  <si>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</si>
  <si>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</si>
  <si>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</si>
  <si>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</si>
  <si>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</si>
  <si>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</si>
  <si>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</si>
  <si>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</si>
  <si>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</si>
  <si>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</si>
  <si>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</si>
  <si>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</si>
  <si>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</si>
  <si>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</si>
  <si>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</si>
  <si>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</si>
  <si>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</si>
  <si>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</si>
  <si>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</si>
  <si>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</si>
  <si>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</si>
  <si>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</si>
  <si>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</si>
  <si>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</si>
  <si>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</si>
  <si>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</si>
  <si>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</si>
  <si>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</si>
  <si>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</si>
  <si>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</si>
  <si>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</si>
  <si>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</si>
  <si>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</si>
  <si>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</si>
  <si>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</si>
  <si>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</si>
  <si>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</si>
  <si>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</si>
  <si>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</si>
  <si>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</si>
  <si>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</si>
  <si>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</si>
  <si>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</si>
  <si>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</si>
  <si>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</si>
  <si>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</si>
  <si>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</si>
  <si>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</si>
  <si>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</si>
  <si>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</si>
  <si>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</si>
  <si>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</si>
  <si>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</si>
  <si>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</si>
  <si>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</si>
  <si>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</si>
  <si>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</si>
  <si>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</si>
  <si>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</si>
  <si>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</si>
  <si>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</si>
  <si>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</si>
  <si>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</si>
  <si>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</si>
  <si>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</si>
  <si>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</si>
  <si>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</si>
  <si>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</si>
  <si>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</si>
  <si>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</si>
  <si>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</si>
  <si>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</si>
  <si>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</si>
  <si>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</si>
  <si>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</si>
  <si>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</si>
  <si>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</si>
  <si>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</si>
  <si>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</si>
  <si>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</si>
  <si>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</si>
  <si>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</si>
  <si>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</si>
  <si>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</si>
  <si>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</si>
  <si>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</si>
  <si>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</si>
  <si>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</si>
  <si>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</si>
  <si>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</si>
  <si>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</si>
  <si>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</si>
  <si>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</si>
  <si>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</si>
  <si>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</si>
  <si>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</si>
  <si>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</si>
  <si>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</si>
  <si>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</si>
  <si>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</si>
  <si>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</si>
  <si>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</si>
  <si>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</si>
  <si>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</si>
  <si>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</si>
  <si>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</si>
  <si>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</si>
  <si>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</si>
  <si>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</si>
  <si>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</si>
  <si>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</si>
  <si>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</si>
  <si>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</si>
  <si>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</si>
  <si>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</si>
  <si>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</si>
  <si>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</si>
  <si>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</si>
  <si>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</si>
  <si>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</si>
  <si>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</si>
  <si>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</si>
  <si>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</si>
  <si>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</si>
  <si>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</si>
  <si>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</si>
  <si>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</si>
  <si>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</si>
  <si>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</si>
  <si>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</si>
  <si>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</si>
  <si>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</si>
  <si>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</si>
  <si>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</si>
  <si>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</si>
  <si>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</si>
  <si>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</si>
  <si>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</si>
  <si>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</si>
  <si>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</si>
  <si>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</si>
  <si>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</si>
  <si>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</si>
  <si>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</si>
  <si>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</si>
  <si>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</si>
  <si>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</si>
  <si>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</si>
  <si>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</si>
  <si>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</si>
  <si>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</si>
  <si>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</si>
  <si>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</si>
  <si>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</si>
  <si>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</si>
  <si>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</si>
  <si>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</si>
  <si>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</si>
  <si>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</si>
  <si>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</si>
  <si>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</si>
  <si>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</si>
  <si>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</si>
  <si>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</si>
  <si>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</si>
  <si>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</si>
  <si>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</si>
  <si>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</si>
  <si>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</si>
  <si>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</si>
  <si>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</si>
  <si>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</si>
  <si>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</si>
  <si>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</si>
  <si>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</si>
  <si>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</si>
  <si>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</si>
  <si>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</si>
  <si>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</si>
  <si>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</si>
  <si>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</si>
  <si>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</si>
  <si>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</si>
  <si>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</si>
  <si>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</si>
  <si>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</si>
  <si>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</si>
  <si>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</si>
  <si>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</si>
  <si>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</si>
  <si>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</si>
  <si>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</si>
  <si>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</si>
  <si>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</si>
  <si>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</si>
  <si>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</si>
  <si>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</si>
  <si>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</si>
  <si>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</si>
  <si>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</si>
  <si>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</si>
  <si>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</si>
  <si>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</si>
  <si>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</si>
  <si>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</si>
  <si>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</si>
  <si>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</si>
  <si>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</si>
  <si>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</si>
  <si>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</si>
  <si>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</si>
  <si>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</si>
  <si>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</si>
  <si>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</si>
  <si>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</si>
  <si>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</si>
  <si>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</si>
  <si>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</si>
  <si>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</si>
  <si>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</si>
  <si>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</si>
  <si>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</si>
  <si>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</si>
  <si>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</si>
  <si>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</si>
  <si>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</si>
  <si>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</si>
  <si>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</si>
  <si>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</si>
  <si>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</si>
  <si>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</si>
  <si>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</si>
  <si>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</si>
  <si>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</si>
  <si>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</si>
  <si>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</si>
  <si>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</si>
  <si>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</si>
  <si>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</si>
  <si>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</si>
  <si>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</si>
  <si>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</si>
  <si>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</si>
  <si>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</si>
  <si>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</si>
  <si>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</si>
  <si>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</si>
  <si>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</si>
  <si>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</si>
  <si>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</si>
  <si>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</si>
  <si>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</si>
  <si>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</si>
  <si>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</si>
  <si>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</si>
  <si>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</si>
  <si>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</si>
  <si>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</si>
  <si>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</si>
  <si>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</si>
  <si>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</si>
  <si>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</si>
  <si>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</si>
  <si>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</si>
  <si>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</si>
  <si>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</si>
  <si>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</si>
  <si>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</si>
  <si>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</si>
  <si>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</si>
  <si>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</si>
  <si>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</si>
  <si>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</si>
  <si>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</si>
  <si>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</si>
  <si>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</si>
  <si>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</si>
  <si>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</si>
  <si>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</si>
  <si>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K. Sanjeevan</t>
  </si>
  <si>
    <t>Mridul Baruah</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</si>
  <si>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</si>
  <si>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</si>
  <si>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</si>
  <si>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</si>
  <si>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</si>
  <si>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</si>
  <si>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</si>
  <si>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</si>
  <si>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</si>
  <si>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</si>
  <si>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</si>
  <si>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</si>
  <si>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</si>
  <si>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</si>
  <si>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</si>
  <si>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</si>
  <si>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</si>
  <si>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</si>
  <si>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</si>
  <si>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</si>
  <si>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</si>
  <si>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</si>
  <si>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</si>
  <si>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</si>
  <si>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</si>
  <si>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</si>
  <si>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</si>
  <si>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</si>
  <si>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</si>
  <si>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</si>
  <si>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</si>
  <si>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</si>
  <si>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</si>
  <si>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</si>
  <si>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</si>
  <si>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</si>
  <si>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</si>
  <si>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</si>
  <si>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</si>
  <si>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</si>
  <si>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</si>
  <si>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</si>
  <si>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</si>
  <si>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</si>
  <si>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</si>
  <si>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</si>
  <si>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</si>
  <si>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</si>
  <si>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</si>
  <si>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</si>
  <si>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</si>
  <si>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</si>
  <si>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</si>
  <si>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</si>
  <si>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</si>
  <si>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</si>
  <si>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</si>
  <si>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</si>
  <si>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</si>
  <si>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</si>
  <si>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</si>
  <si>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</si>
  <si>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</si>
  <si>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</si>
  <si>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</si>
  <si>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</si>
  <si>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</si>
  <si>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</si>
  <si>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</si>
  <si>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</si>
  <si>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</si>
  <si>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</si>
  <si>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</si>
  <si>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</si>
  <si>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</si>
  <si>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</si>
  <si>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</si>
  <si>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</si>
  <si>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</si>
  <si>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</si>
  <si>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</si>
  <si>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</si>
  <si>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</si>
  <si>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</si>
  <si>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</si>
  <si>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</si>
  <si>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</si>
  <si>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</si>
  <si>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</si>
  <si>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</si>
  <si>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</si>
  <si>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</si>
  <si>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</si>
  <si>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</si>
  <si>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</si>
  <si>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</si>
  <si>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</si>
  <si>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</si>
  <si>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</si>
  <si>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</si>
  <si>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</si>
  <si>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</si>
  <si>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</si>
  <si>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</si>
  <si>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</si>
  <si>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</si>
  <si>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</si>
  <si>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</si>
  <si>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</si>
  <si>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</si>
  <si>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</si>
  <si>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</si>
  <si>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</si>
  <si>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</si>
  <si>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</si>
  <si>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</si>
  <si>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</si>
  <si>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</si>
  <si>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</si>
  <si>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</si>
  <si>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</si>
  <si>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</si>
  <si>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</si>
  <si>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</si>
  <si>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</si>
  <si>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</si>
  <si>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</si>
  <si>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</si>
  <si>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</si>
  <si>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</si>
  <si>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</si>
  <si>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</si>
  <si>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</si>
  <si>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</si>
  <si>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</si>
  <si>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</si>
  <si>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</si>
  <si>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</si>
  <si>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</si>
  <si>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</si>
  <si>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</si>
  <si>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</si>
  <si>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</si>
  <si>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</si>
  <si>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</si>
  <si>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</si>
  <si>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</si>
  <si>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</si>
  <si>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</si>
  <si>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</si>
  <si>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</si>
  <si>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</si>
  <si>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</si>
  <si>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</si>
  <si>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</si>
  <si>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</si>
  <si>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</si>
  <si>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</si>
  <si>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</si>
  <si>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</si>
  <si>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</si>
  <si>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</si>
  <si>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</si>
  <si>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</si>
  <si>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</si>
  <si>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</si>
  <si>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</si>
  <si>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</si>
  <si>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</si>
  <si>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</si>
  <si>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</si>
  <si>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</si>
  <si>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</si>
  <si>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</si>
  <si>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</si>
  <si>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</si>
  <si>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</si>
  <si>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</si>
  <si>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</si>
  <si>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</si>
  <si>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</si>
  <si>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</si>
  <si>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</si>
  <si>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</si>
  <si>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</si>
  <si>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</si>
  <si>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</si>
  <si>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</si>
  <si>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</si>
  <si>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</si>
  <si>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</si>
  <si>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</si>
  <si>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</si>
  <si>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</si>
  <si>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</si>
  <si>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</si>
  <si>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</si>
  <si>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</si>
  <si>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</si>
  <si>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</si>
  <si>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</si>
  <si>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</si>
  <si>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</si>
  <si>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</si>
  <si>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</si>
  <si>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</si>
  <si>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</si>
  <si>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</si>
  <si>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</si>
  <si>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</si>
  <si>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</si>
  <si>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</si>
  <si>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</si>
  <si>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</si>
  <si>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</si>
  <si>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</si>
  <si>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</si>
  <si>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</si>
  <si>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</si>
  <si>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</si>
  <si>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</si>
  <si>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</si>
  <si>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</si>
  <si>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</si>
  <si>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</si>
  <si>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</si>
  <si>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</si>
  <si>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</si>
  <si>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</si>
  <si>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</si>
  <si>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</si>
  <si>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</si>
  <si>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</si>
  <si>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</si>
  <si>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</si>
  <si>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</si>
  <si>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</si>
  <si>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</si>
  <si>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</si>
  <si>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</si>
  <si>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</si>
  <si>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</si>
  <si>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</si>
  <si>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</si>
  <si>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</si>
  <si>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</si>
  <si>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</si>
  <si>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</si>
  <si>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</si>
  <si>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</si>
  <si>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</si>
  <si>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</si>
  <si>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</si>
  <si>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</si>
  <si>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</si>
  <si>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</si>
  <si>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</si>
  <si>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</si>
  <si>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</si>
  <si>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</si>
  <si>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</si>
  <si>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</si>
  <si>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</si>
  <si>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</si>
  <si>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</si>
  <si>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</si>
  <si>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</si>
  <si>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</si>
  <si>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</si>
  <si>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</si>
  <si>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</si>
  <si>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</si>
  <si>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</si>
  <si>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</si>
  <si>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</si>
  <si>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</si>
  <si>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</si>
  <si>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</si>
  <si>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</si>
  <si>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</si>
  <si>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</si>
  <si>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</si>
  <si>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</si>
  <si>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</si>
  <si>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</si>
  <si>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</si>
  <si>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</si>
  <si>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</si>
  <si>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</si>
  <si>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</si>
  <si>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</si>
  <si>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</si>
  <si>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</si>
  <si>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</si>
  <si>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</si>
  <si>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</si>
  <si>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</si>
  <si>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</si>
  <si>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</si>
  <si>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104/0 To 105/0</t>
  </si>
  <si>
    <t>114/0 To 115/0</t>
  </si>
  <si>
    <t>103/6A To 104/0</t>
  </si>
  <si>
    <t>111/0 To 112/0</t>
  </si>
  <si>
    <t>June'26</t>
  </si>
  <si>
    <t>Mar'26</t>
  </si>
  <si>
    <t>RAJ Forest</t>
  </si>
  <si>
    <t>136/4</t>
  </si>
  <si>
    <t>OK</t>
  </si>
  <si>
    <t>OK- TOWER READY FOR STR.</t>
  </si>
  <si>
    <t>Tack Welding. Comp.</t>
  </si>
  <si>
    <t>Tower Tightening</t>
  </si>
  <si>
    <t>Jahangir Alam</t>
  </si>
  <si>
    <t>July'26</t>
  </si>
  <si>
    <t>Schedule Completion Date :- 21-June-2026</t>
  </si>
  <si>
    <t>110A/0 To 111/0</t>
  </si>
  <si>
    <t>Towers in Section</t>
  </si>
  <si>
    <t>100/0, 101/0</t>
  </si>
  <si>
    <t>101/0,101/1, 101/2, 101/3, 101/4, 101/5, 101/6, 101/7, 101/8 &amp; 102/0</t>
  </si>
  <si>
    <t>102/0 &amp; 103/0</t>
  </si>
  <si>
    <t>103/0, 103/1, 103/2, 103/4, 103/5 &amp; 103/5A</t>
  </si>
  <si>
    <t>103/5A,103/5A1 &amp; 103/6A</t>
  </si>
  <si>
    <t>103/6A ,103/7, 103/8, 103/9 &amp; 104/0.</t>
  </si>
  <si>
    <t>104/0, 104/1, 104/2 &amp; 105/0</t>
  </si>
  <si>
    <t>111/0, 111/1, 111/2, 111/3, 111/4 &amp; 112/0</t>
  </si>
  <si>
    <t>113/0, 113/1, 113/2 , 113/3, 113/4, 113/5, 113/6 &amp; 114/0</t>
  </si>
  <si>
    <t>114/0, 114/1, 114/2, 114/3, 114/4, 114/5, 114/6, 114/7, 114/8, 114/9, 114/10 &amp; 115/0</t>
  </si>
  <si>
    <t>110A/0 , 110A/1, 110A/2  &amp; 111/0.</t>
  </si>
  <si>
    <t>Infinity &amp; Madhusudanam Enterprises.</t>
  </si>
  <si>
    <t>110/0 To 110A/0</t>
  </si>
  <si>
    <t>110/0,110/1,110/2,110/2,110/3,110/3,110/4,110/5,110/6,110/7,110/8,110A/0</t>
  </si>
  <si>
    <t>Nasiruddin</t>
  </si>
  <si>
    <t>112/0 To 113/0</t>
  </si>
  <si>
    <t>112/0, 113/0</t>
  </si>
  <si>
    <t>Hot Line</t>
  </si>
  <si>
    <t>Ram Singh</t>
  </si>
  <si>
    <t>Muneem Meena</t>
  </si>
  <si>
    <t>182B/0</t>
  </si>
  <si>
    <t>(DD60+0 AUXILIARY CROSS ARM )</t>
  </si>
  <si>
    <t>1st June-26</t>
  </si>
  <si>
    <t>126/0  To 127/0</t>
  </si>
  <si>
    <t xml:space="preserve">126/0  </t>
  </si>
  <si>
    <t>127/0 To 128/0</t>
  </si>
  <si>
    <t>108/0 To 109/0</t>
  </si>
  <si>
    <t xml:space="preserve">109/0 </t>
  </si>
  <si>
    <t xml:space="preserve">109/0 To 110/0 </t>
  </si>
  <si>
    <t>115/0 To 116/0</t>
  </si>
  <si>
    <t>115/0,116/0</t>
  </si>
  <si>
    <t>105/0 To 106/0</t>
  </si>
  <si>
    <t>106/0 To 108/0</t>
  </si>
  <si>
    <t>117/0 To 118/0</t>
  </si>
  <si>
    <t xml:space="preserve">117/0 </t>
  </si>
  <si>
    <t>147/0 To 147A/0</t>
  </si>
  <si>
    <t>147A/0 To148/0</t>
  </si>
  <si>
    <t>175/0 To 176/0</t>
  </si>
  <si>
    <t>176/0 To 177/0</t>
  </si>
  <si>
    <t>177/0 To 178/0</t>
  </si>
  <si>
    <t xml:space="preserve">177/0 </t>
  </si>
  <si>
    <t>116/0 To 117/0</t>
  </si>
  <si>
    <t>Sk infra</t>
  </si>
  <si>
    <t>176/0,176/1, 176/2,176/3,177/0</t>
  </si>
  <si>
    <t>116/0,116/1, 116//2 117/0</t>
  </si>
  <si>
    <t>Aug'26</t>
  </si>
  <si>
    <t>117/0 ,118/0</t>
  </si>
  <si>
    <t>6202..32</t>
  </si>
  <si>
    <t>120/0 To 121/0</t>
  </si>
  <si>
    <t>120/0,121/0</t>
  </si>
  <si>
    <t>109/0,109/1,109/2,109/3,109/4,  110/0</t>
  </si>
  <si>
    <t>117/0-118/0= Hot line work Completed</t>
  </si>
  <si>
    <t>119/0 To 120/0</t>
  </si>
  <si>
    <t>119/0,120/0</t>
  </si>
  <si>
    <t>Date:- 21th June 2026.</t>
  </si>
  <si>
    <t>Earthing-263/376.</t>
  </si>
  <si>
    <t>Tack Welding Completed- 171/362,                Gangs Engaged-3.</t>
  </si>
  <si>
    <t>118/0 To 119/0</t>
  </si>
  <si>
    <t>118/0, 119/0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</si>
</sst>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quot;₹&quot;\ * #,##0.00_ ;_ &quot;₹&quot;\ * \-#,##0.00_ ;_ &quot;₹&quot;\ * &quot;-&quot;??_ ;_ @_ "/>
    <numFmt numFmtId="165" formatCode="[$-409]d\-mmm\-yy;@"/>
    <numFmt numFmtId="166" formatCode="[$-409]d/mmm;@"/>
    <numFmt numFmtId="167" formatCode="[$-409]mmm/yy;@"/>
    <numFmt numFmtId="168" formatCode="0.000"/>
    <numFmt numFmtId="169" formatCode="&quot;Rs.&quot;\ #,##0"/>
    <numFmt numFmtId="170" formatCode="m/d;@"/>
    <numFmt numFmtId="171" formatCode="dd/mmm/yyyy"/>
    <numFmt numFmtId="172" formatCode="0.0000"/>
  </numFmts>
  <fonts count="6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
      <b/>
      <sz val="10"/>
      <color theme="7" tint="-0.249977111117893"/>
      <name val="Arial"/>
      <family val="2"/>
    </font>
    <font>
      <b/>
      <sz val="10"/>
      <color theme="3"/>
      <name val="Arial"/>
      <family val="2"/>
    </font>
    <font>
      <b/>
      <sz val="9"/>
      <color rgb="FF00B050"/>
      <name val="Calibri"/>
      <family val="2"/>
      <scheme val="minor"/>
    </font>
  </fonts>
  <fills count="28">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164" fontId="1" fillId="0" borderId="0" applyFont="0" applyFill="0" applyBorder="0" applyAlignment="0" applyProtection="0"/>
  </cellStyleXfs>
  <cellXfs count="1025">
    <xf numFmtId="0" fontId="0" fillId="0" borderId="0" xfId="0"/>
    <xf numFmtId="165"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6"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7" fontId="6" fillId="0" borderId="19" xfId="0" applyNumberFormat="1" applyFont="1" applyBorder="1" applyAlignment="1">
      <alignment horizontal="center" vertical="center"/>
    </xf>
    <xf numFmtId="165"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5" fontId="0" fillId="0" borderId="19" xfId="0" applyNumberFormat="1" applyBorder="1" applyAlignment="1">
      <alignment horizontal="center" vertical="center" wrapText="1"/>
    </xf>
    <xf numFmtId="165"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8"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8" fontId="0" fillId="0" borderId="19" xfId="0" applyNumberFormat="1" applyBorder="1" applyAlignment="1">
      <alignment horizontal="center"/>
    </xf>
    <xf numFmtId="168"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7" fillId="4" borderId="18" xfId="0" applyFont="1" applyFill="1" applyBorder="1" applyAlignment="1">
      <alignment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5"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6"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7"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6"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70"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8"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171"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9" fontId="6" fillId="0" borderId="19" xfId="0" applyNumberFormat="1" applyFont="1" applyBorder="1" applyAlignment="1">
      <alignment horizontal="center" vertical="center"/>
    </xf>
    <xf numFmtId="165" fontId="51" fillId="0" borderId="19" xfId="0" applyNumberFormat="1" applyFont="1" applyBorder="1" applyAlignment="1">
      <alignment horizontal="center" vertical="center" wrapText="1"/>
    </xf>
    <xf numFmtId="166" fontId="6" fillId="0" borderId="19" xfId="0" quotePrefix="1" applyNumberFormat="1" applyFont="1" applyBorder="1" applyAlignment="1">
      <alignment horizontal="center" vertical="center"/>
    </xf>
    <xf numFmtId="166"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5"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5"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5"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6"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8"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2"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16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8"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8"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8"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9" fontId="6" fillId="0" borderId="33" xfId="0" applyNumberFormat="1" applyFont="1" applyBorder="1" applyAlignment="1">
      <alignment horizontal="center" vertical="center"/>
    </xf>
    <xf numFmtId="169"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6" fontId="51" fillId="0" borderId="33" xfId="0" quotePrefix="1" applyNumberFormat="1" applyFont="1" applyBorder="1" applyAlignment="1">
      <alignment horizontal="center" vertical="center"/>
    </xf>
    <xf numFmtId="165"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5"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8"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6"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7" fontId="6" fillId="0" borderId="31" xfId="0" applyNumberFormat="1" applyFont="1" applyBorder="1" applyAlignment="1">
      <alignment horizontal="center" vertical="center"/>
    </xf>
    <xf numFmtId="165"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168" fontId="0" fillId="0" borderId="32" xfId="0" applyNumberFormat="1" applyBorder="1" applyAlignment="1">
      <alignment horizontal="center" vertical="center"/>
    </xf>
    <xf numFmtId="0" fontId="58" fillId="4" borderId="35" xfId="0" applyFont="1" applyFill="1" applyBorder="1" applyAlignment="1">
      <alignment horizontal="left" vertical="center" wrapText="1"/>
    </xf>
    <xf numFmtId="0" fontId="19" fillId="3" borderId="35" xfId="0" applyFont="1" applyFill="1" applyBorder="1" applyAlignment="1">
      <alignment horizontal="left" vertical="center" wrapText="1"/>
    </xf>
    <xf numFmtId="0" fontId="17" fillId="4" borderId="35" xfId="0" applyFont="1" applyFill="1" applyBorder="1" applyAlignment="1">
      <alignment horizontal="left" vertical="center" wrapText="1"/>
    </xf>
    <xf numFmtId="1" fontId="0" fillId="0" borderId="19" xfId="0" applyNumberFormat="1" applyBorder="1"/>
    <xf numFmtId="168" fontId="0" fillId="0" borderId="31" xfId="0" applyNumberFormat="1" applyBorder="1" applyAlignment="1">
      <alignment horizontal="center"/>
    </xf>
    <xf numFmtId="0" fontId="54" fillId="24" borderId="21" xfId="0" applyFont="1" applyFill="1" applyBorder="1" applyAlignment="1">
      <alignment horizontal="center" vertical="center" wrapText="1"/>
    </xf>
    <xf numFmtId="0" fontId="0" fillId="24" borderId="26" xfId="0" applyFill="1" applyBorder="1" applyAlignment="1">
      <alignment horizontal="center" vertical="center"/>
    </xf>
    <xf numFmtId="1" fontId="11" fillId="27" borderId="33" xfId="0" applyNumberFormat="1" applyFont="1" applyFill="1" applyBorder="1" applyAlignment="1">
      <alignment horizontal="center" vertical="center" wrapText="1"/>
    </xf>
    <xf numFmtId="168" fontId="0" fillId="0" borderId="19" xfId="0" applyNumberFormat="1" applyBorder="1" applyAlignment="1">
      <alignment horizontal="center" vertical="center" wrapText="1"/>
    </xf>
    <xf numFmtId="2" fontId="0" fillId="0" borderId="19" xfId="0" applyNumberFormat="1" applyBorder="1" applyAlignment="1">
      <alignment horizontal="center" vertical="center" wrapText="1"/>
    </xf>
    <xf numFmtId="49" fontId="0" fillId="0" borderId="33" xfId="0" applyNumberFormat="1" applyBorder="1" applyAlignment="1">
      <alignment horizontal="center" vertical="center"/>
    </xf>
    <xf numFmtId="14" fontId="3" fillId="0" borderId="0" xfId="0" applyNumberFormat="1" applyFont="1" applyAlignment="1">
      <alignment horizontal="center"/>
    </xf>
    <xf numFmtId="168" fontId="24" fillId="0" borderId="19" xfId="0" applyNumberFormat="1" applyFont="1" applyBorder="1" applyAlignment="1">
      <alignment horizontal="center" vertical="center" wrapText="1"/>
    </xf>
    <xf numFmtId="0" fontId="0" fillId="14" borderId="19" xfId="0" applyFill="1" applyBorder="1" applyAlignment="1">
      <alignment horizontal="center" vertical="center"/>
    </xf>
    <xf numFmtId="1" fontId="0" fillId="0" borderId="31" xfId="0" applyNumberFormat="1" applyBorder="1"/>
    <xf numFmtId="0" fontId="0" fillId="12" borderId="19" xfId="0" applyFill="1" applyBorder="1" applyAlignment="1">
      <alignment horizontal="center" vertical="center"/>
    </xf>
    <xf numFmtId="166" fontId="0" fillId="0" borderId="19" xfId="0" applyNumberFormat="1" applyBorder="1" applyAlignment="1">
      <alignment horizontal="center" vertical="center"/>
    </xf>
    <xf numFmtId="0" fontId="15" fillId="12" borderId="19" xfId="0" applyFont="1" applyFill="1" applyBorder="1" applyAlignment="1">
      <alignment horizontal="center" vertical="center" wrapText="1"/>
    </xf>
    <xf numFmtId="0" fontId="53" fillId="22" borderId="35" xfId="16" applyFont="1" applyFill="1" applyBorder="1" applyAlignment="1" applyProtection="1">
      <alignment horizontal="center" vertical="center"/>
      <protection locked="0"/>
    </xf>
    <xf numFmtId="0" fontId="6" fillId="12" borderId="19" xfId="0" applyFont="1" applyFill="1" applyBorder="1" applyAlignment="1">
      <alignment horizontal="center" vertical="center"/>
    </xf>
    <xf numFmtId="14" fontId="0" fillId="10" borderId="19" xfId="0" applyNumberFormat="1" applyFill="1" applyBorder="1" applyAlignment="1">
      <alignment horizontal="center" vertical="center"/>
    </xf>
    <xf numFmtId="0" fontId="59" fillId="3" borderId="35" xfId="0" applyFont="1" applyFill="1" applyBorder="1" applyAlignment="1">
      <alignment horizontal="center" vertical="center" wrapText="1"/>
    </xf>
    <xf numFmtId="14" fontId="8" fillId="10" borderId="19" xfId="0" applyNumberFormat="1" applyFont="1" applyFill="1" applyBorder="1" applyAlignment="1">
      <alignment horizontal="center" vertical="center" wrapText="1"/>
    </xf>
    <xf numFmtId="14" fontId="43" fillId="12" borderId="19" xfId="0" applyNumberFormat="1" applyFont="1" applyFill="1" applyBorder="1" applyAlignment="1">
      <alignment horizontal="center" vertical="center"/>
    </xf>
    <xf numFmtId="14" fontId="0" fillId="12" borderId="19" xfId="0" applyNumberFormat="1" applyFill="1" applyBorder="1" applyAlignment="1">
      <alignment horizontal="center" vertical="center"/>
    </xf>
    <xf numFmtId="168" fontId="0" fillId="10" borderId="19" xfId="0" applyNumberForma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3" fontId="11" fillId="2" borderId="19" xfId="0" applyNumberFormat="1" applyFont="1" applyFill="1" applyBorder="1" applyAlignment="1">
      <alignment horizontal="center" vertical="center"/>
    </xf>
    <xf numFmtId="166"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5"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29" fillId="0" borderId="0" xfId="16" applyFont="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1"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60" fillId="14" borderId="60" xfId="16" applyFont="1" applyFill="1" applyBorder="1" applyAlignment="1" applyProtection="1">
      <alignment horizontal="center" vertical="center"/>
      <protection locked="0"/>
    </xf>
    <xf numFmtId="0" fontId="60" fillId="14"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4"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xf>
    <xf numFmtId="166" fontId="11" fillId="2" borderId="31" xfId="0" applyNumberFormat="1" applyFont="1" applyFill="1" applyBorder="1" applyAlignment="1">
      <alignment horizontal="center" vertical="center" wrapText="1"/>
    </xf>
    <xf numFmtId="0" fontId="27" fillId="12" borderId="44" xfId="16" applyFont="1" applyFill="1" applyBorder="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985">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84" Type="http://schemas.openxmlformats.org/officeDocument/2006/relationships/externalLink" Target="externalLinks/externalLink69.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38" Type="http://schemas.openxmlformats.org/officeDocument/2006/relationships/externalLink" Target="externalLinks/externalLink123.xml"/><Relationship Id="rId154" Type="http://schemas.openxmlformats.org/officeDocument/2006/relationships/calcChain" Target="calcChain.xml"/><Relationship Id="rId16" Type="http://schemas.openxmlformats.org/officeDocument/2006/relationships/externalLink" Target="externalLinks/externalLink1.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74" Type="http://schemas.openxmlformats.org/officeDocument/2006/relationships/externalLink" Target="externalLinks/externalLink59.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28" Type="http://schemas.openxmlformats.org/officeDocument/2006/relationships/externalLink" Target="externalLinks/externalLink113.xml"/><Relationship Id="rId144" Type="http://schemas.openxmlformats.org/officeDocument/2006/relationships/externalLink" Target="externalLinks/externalLink129.xml"/><Relationship Id="rId149" Type="http://schemas.openxmlformats.org/officeDocument/2006/relationships/externalLink" Target="externalLinks/externalLink134.xml"/><Relationship Id="rId5" Type="http://schemas.openxmlformats.org/officeDocument/2006/relationships/worksheet" Target="worksheets/sheet5.xml"/><Relationship Id="rId90" Type="http://schemas.openxmlformats.org/officeDocument/2006/relationships/externalLink" Target="externalLinks/externalLink7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16" Type="http://schemas.openxmlformats.org/officeDocument/2006/relationships/externalLink" Target="externalLinks/externalLink101.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5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15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9</xdr:col>
      <xdr:colOff>0</xdr:colOff>
      <xdr:row>134</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71249" y="589174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501594</xdr:colOff>
      <xdr:row>329</xdr:row>
      <xdr:rowOff>24886</xdr:rowOff>
    </xdr:from>
    <xdr:to>
      <xdr:col>4</xdr:col>
      <xdr:colOff>58626</xdr:colOff>
      <xdr:row>332</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688768" y="58905031"/>
          <a:ext cx="63191" cy="673793"/>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18955</xdr:colOff>
      <xdr:row>54</xdr:row>
      <xdr:rowOff>2783</xdr:rowOff>
    </xdr:from>
    <xdr:to>
      <xdr:col>2</xdr:col>
      <xdr:colOff>189236</xdr:colOff>
      <xdr:row>54</xdr:row>
      <xdr:rowOff>106477</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18955" y="9793156"/>
          <a:ext cx="881102" cy="1036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241746</xdr:colOff>
      <xdr:row>76</xdr:row>
      <xdr:rowOff>9191</xdr:rowOff>
    </xdr:from>
    <xdr:to>
      <xdr:col>4</xdr:col>
      <xdr:colOff>241746</xdr:colOff>
      <xdr:row>76</xdr:row>
      <xdr:rowOff>97946</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52567" y="13751728"/>
          <a:ext cx="976194"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231411</xdr:colOff>
      <xdr:row>75</xdr:row>
      <xdr:rowOff>141877</xdr:rowOff>
    </xdr:from>
    <xdr:to>
      <xdr:col>8</xdr:col>
      <xdr:colOff>252843</xdr:colOff>
      <xdr:row>76</xdr:row>
      <xdr:rowOff>90897</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923053" y="13732773"/>
          <a:ext cx="1026059" cy="1006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262858</xdr:colOff>
      <xdr:row>75</xdr:row>
      <xdr:rowOff>151355</xdr:rowOff>
    </xdr:from>
    <xdr:to>
      <xdr:col>6</xdr:col>
      <xdr:colOff>262858</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949873" y="13742251"/>
          <a:ext cx="1004627"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solidFill>
          <a:schemeClr val="accent5"/>
        </a:solid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40790</xdr:colOff>
      <xdr:row>76</xdr:row>
      <xdr:rowOff>149</xdr:rowOff>
    </xdr:from>
    <xdr:to>
      <xdr:col>2</xdr:col>
      <xdr:colOff>211071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40790" y="13742686"/>
          <a:ext cx="881102" cy="81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77660" y="17800450"/>
          <a:ext cx="505221" cy="3682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37925</xdr:colOff>
      <xdr:row>122</xdr:row>
      <xdr:rowOff>174202</xdr:rowOff>
    </xdr:from>
    <xdr:to>
      <xdr:col>2</xdr:col>
      <xdr:colOff>208206</xdr:colOff>
      <xdr:row>123</xdr:row>
      <xdr:rowOff>97823</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37925" y="22029575"/>
          <a:ext cx="881102" cy="1036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139412</xdr:rowOff>
    </xdr:from>
    <xdr:to>
      <xdr:col>17</xdr:col>
      <xdr:colOff>3818</xdr:colOff>
      <xdr:row>298</xdr:row>
      <xdr:rowOff>144850</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14776" y="52304188"/>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solidFill>
              <a:srgbClr val="3399FF"/>
            </a:solidFill>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131213</xdr:rowOff>
    </xdr:from>
    <xdr:to>
      <xdr:col>14</xdr:col>
      <xdr:colOff>496092</xdr:colOff>
      <xdr:row>309</xdr:row>
      <xdr:rowOff>169451</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94007" y="54191512"/>
          <a:ext cx="512234" cy="40786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solidFill>
          <a:schemeClr val="accent2"/>
        </a:solidFill>
        <a:ln>
          <a:noFill/>
        </a:ln>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274849</xdr:colOff>
      <xdr:row>76</xdr:row>
      <xdr:rowOff>0</xdr:rowOff>
    </xdr:from>
    <xdr:to>
      <xdr:col>10</xdr:col>
      <xdr:colOff>180073</xdr:colOff>
      <xdr:row>76</xdr:row>
      <xdr:rowOff>123208</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3971118" y="13742537"/>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312898</xdr:colOff>
      <xdr:row>326</xdr:row>
      <xdr:rowOff>73623</xdr:rowOff>
    </xdr:from>
    <xdr:to>
      <xdr:col>6</xdr:col>
      <xdr:colOff>331948</xdr:colOff>
      <xdr:row>326</xdr:row>
      <xdr:rowOff>73623</xdr:rowOff>
    </xdr:to>
    <xdr:sp macro="" textlink="">
      <xdr:nvSpPr>
        <xdr:cNvPr id="1099" name="Line 10719">
          <a:extLst>
            <a:ext uri="{FF2B5EF4-FFF2-40B4-BE49-F238E27FC236}">
              <a16:creationId xmlns:a16="http://schemas.microsoft.com/office/drawing/2014/main" id="{194EA347-C918-40F9-9CFB-6D0952F13A4E}"/>
            </a:ext>
          </a:extLst>
        </xdr:cNvPr>
        <xdr:cNvSpPr>
          <a:spLocks noChangeShapeType="1"/>
        </xdr:cNvSpPr>
      </xdr:nvSpPr>
      <xdr:spPr bwMode="auto">
        <a:xfrm flipH="1">
          <a:off x="2512391" y="58429203"/>
          <a:ext cx="525209"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499564</xdr:colOff>
      <xdr:row>308</xdr:row>
      <xdr:rowOff>25681</xdr:rowOff>
    </xdr:from>
    <xdr:to>
      <xdr:col>16</xdr:col>
      <xdr:colOff>509485</xdr:colOff>
      <xdr:row>310</xdr:row>
      <xdr:rowOff>-1</xdr:rowOff>
    </xdr:to>
    <xdr:sp macro="" textlink="">
      <xdr:nvSpPr>
        <xdr:cNvPr id="1100" name="3">
          <a:extLst>
            <a:ext uri="{FF2B5EF4-FFF2-40B4-BE49-F238E27FC236}">
              <a16:creationId xmlns:a16="http://schemas.microsoft.com/office/drawing/2014/main" id="{2251E903-33C8-4423-BC4B-E17A265B719E}"/>
            </a:ext>
          </a:extLst>
        </xdr:cNvPr>
        <xdr:cNvSpPr>
          <a:spLocks noChangeArrowheads="1"/>
        </xdr:cNvSpPr>
      </xdr:nvSpPr>
      <xdr:spPr bwMode="auto">
        <a:xfrm>
          <a:off x="7712027" y="54275532"/>
          <a:ext cx="512234" cy="343945"/>
        </a:xfrm>
        <a:prstGeom prst="triangle">
          <a:avLst>
            <a:gd name="adj" fmla="val 4815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efreshError="1"/>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ow r="19">
          <cell r="J19">
            <v>1.0499999999999999E-3</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sheetData sheetId="1798"/>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ow r="19">
          <cell r="J19">
            <v>1.0499999999999999E-3</v>
          </cell>
        </row>
      </sheetData>
      <sheetData sheetId="1809">
        <row r="19">
          <cell r="J19">
            <v>1.0499999999999999E-3</v>
          </cell>
        </row>
      </sheetData>
      <sheetData sheetId="1810">
        <row r="19">
          <cell r="J19">
            <v>1.0499999999999999E-3</v>
          </cell>
        </row>
      </sheetData>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ow r="19">
          <cell r="J19">
            <v>1.0499999999999999E-3</v>
          </cell>
        </row>
      </sheetData>
      <sheetData sheetId="6753">
        <row r="19">
          <cell r="J19">
            <v>1.0499999999999999E-3</v>
          </cell>
        </row>
      </sheetData>
      <sheetData sheetId="6754">
        <row r="19">
          <cell r="J19">
            <v>1.0499999999999999E-3</v>
          </cell>
        </row>
      </sheetData>
      <sheetData sheetId="6755">
        <row r="19">
          <cell r="J19">
            <v>1.0499999999999999E-3</v>
          </cell>
        </row>
      </sheetData>
      <sheetData sheetId="6756">
        <row r="19">
          <cell r="J19">
            <v>1.0499999999999999E-3</v>
          </cell>
        </row>
      </sheetData>
      <sheetData sheetId="6757">
        <row r="19">
          <cell r="J19">
            <v>1.0499999999999999E-3</v>
          </cell>
        </row>
      </sheetData>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efreshError="1"/>
      <sheetData sheetId="7857" refreshError="1"/>
      <sheetData sheetId="7858">
        <row r="19">
          <cell r="J19">
            <v>1.0499999999999999E-3</v>
          </cell>
        </row>
      </sheetData>
      <sheetData sheetId="7859">
        <row r="19">
          <cell r="J19">
            <v>1.0499999999999999E-3</v>
          </cell>
        </row>
      </sheetData>
      <sheetData sheetId="7860" refreshError="1"/>
      <sheetData sheetId="7861" refreshError="1"/>
      <sheetData sheetId="7862">
        <row r="19">
          <cell r="J19">
            <v>1.0499999999999999E-3</v>
          </cell>
        </row>
      </sheetData>
      <sheetData sheetId="7863">
        <row r="19">
          <cell r="J19">
            <v>1.0499999999999999E-3</v>
          </cell>
        </row>
      </sheetData>
      <sheetData sheetId="7864" refreshError="1"/>
      <sheetData sheetId="7865" refreshError="1"/>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ow r="19">
          <cell r="J19">
            <v>1.0499999999999999E-3</v>
          </cell>
        </row>
      </sheetData>
      <sheetData sheetId="9399">
        <row r="19">
          <cell r="J19">
            <v>1.0499999999999999E-3</v>
          </cell>
        </row>
      </sheetData>
      <sheetData sheetId="9400">
        <row r="19">
          <cell r="J19">
            <v>1.0499999999999999E-3</v>
          </cell>
        </row>
      </sheetData>
      <sheetData sheetId="9401">
        <row r="19">
          <cell r="J19">
            <v>1.0499999999999999E-3</v>
          </cell>
        </row>
      </sheetData>
      <sheetData sheetId="9402">
        <row r="19">
          <cell r="J19">
            <v>1.0499999999999999E-3</v>
          </cell>
        </row>
      </sheetData>
      <sheetData sheetId="9403">
        <row r="19">
          <cell r="J19">
            <v>1.0499999999999999E-3</v>
          </cell>
        </row>
      </sheetData>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ow r="19">
          <cell r="J19">
            <v>1.0499999999999999E-3</v>
          </cell>
        </row>
      </sheetData>
      <sheetData sheetId="9790" refreshError="1"/>
      <sheetData sheetId="9791">
        <row r="19">
          <cell r="J19">
            <v>1.0499999999999999E-3</v>
          </cell>
        </row>
      </sheetData>
      <sheetData sheetId="9792">
        <row r="19">
          <cell r="J19">
            <v>1.0499999999999999E-3</v>
          </cell>
        </row>
      </sheetData>
      <sheetData sheetId="9793">
        <row r="19">
          <cell r="J19">
            <v>1.0499999999999999E-3</v>
          </cell>
        </row>
      </sheetData>
      <sheetData sheetId="9794">
        <row r="19">
          <cell r="J19">
            <v>1.0499999999999999E-3</v>
          </cell>
        </row>
      </sheetData>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ow r="19">
          <cell r="J19">
            <v>1.0499999999999999E-3</v>
          </cell>
        </row>
      </sheetData>
      <sheetData sheetId="9802">
        <row r="19">
          <cell r="J19">
            <v>1.0499999999999999E-3</v>
          </cell>
        </row>
      </sheetData>
      <sheetData sheetId="9803">
        <row r="19">
          <cell r="J19">
            <v>1.0499999999999999E-3</v>
          </cell>
        </row>
      </sheetData>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ow r="19">
          <cell r="J19">
            <v>1.0499999999999999E-3</v>
          </cell>
        </row>
      </sheetData>
      <sheetData sheetId="10258">
        <row r="19">
          <cell r="J19">
            <v>1.0499999999999999E-3</v>
          </cell>
        </row>
      </sheetData>
      <sheetData sheetId="10259">
        <row r="19">
          <cell r="J19">
            <v>1.0499999999999999E-3</v>
          </cell>
        </row>
      </sheetData>
      <sheetData sheetId="10260" refreshError="1"/>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efreshError="1"/>
      <sheetData sheetId="10559" refreshError="1"/>
      <sheetData sheetId="10560" refreshError="1"/>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ow r="19">
          <cell r="J19">
            <v>1.0499999999999999E-3</v>
          </cell>
        </row>
      </sheetData>
      <sheetData sheetId="10953">
        <row r="19">
          <cell r="J19">
            <v>1.0499999999999999E-3</v>
          </cell>
        </row>
      </sheetData>
      <sheetData sheetId="10954">
        <row r="19">
          <cell r="J19">
            <v>1.0499999999999999E-3</v>
          </cell>
        </row>
      </sheetData>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ow r="19">
          <cell r="J19">
            <v>1.0499999999999999E-3</v>
          </cell>
        </row>
      </sheetData>
      <sheetData sheetId="11035" refreshError="1"/>
      <sheetData sheetId="11036" refreshError="1"/>
      <sheetData sheetId="11037" refreshError="1"/>
      <sheetData sheetId="11038" refreshError="1"/>
      <sheetData sheetId="11039" refreshError="1"/>
      <sheetData sheetId="11040">
        <row r="19">
          <cell r="J19">
            <v>1.0499999999999999E-3</v>
          </cell>
        </row>
      </sheetData>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sheetData sheetId="11093"/>
      <sheetData sheetId="11094"/>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sheetData sheetId="11228"/>
      <sheetData sheetId="11229"/>
      <sheetData sheetId="11230"/>
      <sheetData sheetId="11231"/>
      <sheetData sheetId="11232"/>
      <sheetData sheetId="11233"/>
      <sheetData sheetId="11234"/>
      <sheetData sheetId="11235" refreshError="1"/>
      <sheetData sheetId="11236" refreshError="1"/>
      <sheetData sheetId="11237" refreshError="1"/>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refreshError="1"/>
      <sheetData sheetId="11275"/>
      <sheetData sheetId="11276"/>
      <sheetData sheetId="11277" refreshError="1"/>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sheetData sheetId="11328"/>
      <sheetData sheetId="11329"/>
      <sheetData sheetId="11330"/>
      <sheetData sheetId="11331"/>
      <sheetData sheetId="11332"/>
      <sheetData sheetId="11333"/>
      <sheetData sheetId="11334" refreshError="1"/>
      <sheetData sheetId="11335" refreshError="1"/>
      <sheetData sheetId="11336"/>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refreshError="1"/>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refreshError="1"/>
      <sheetData sheetId="11403" refreshError="1"/>
      <sheetData sheetId="11404" refreshError="1"/>
      <sheetData sheetId="11405" refreshError="1"/>
      <sheetData sheetId="11406" refreshError="1"/>
      <sheetData sheetId="11407" refreshError="1"/>
      <sheetData sheetId="11408"/>
      <sheetData sheetId="11409" refreshError="1"/>
      <sheetData sheetId="11410" refreshError="1"/>
      <sheetData sheetId="11411"/>
      <sheetData sheetId="11412"/>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sheetData sheetId="11436"/>
      <sheetData sheetId="11437"/>
      <sheetData sheetId="11438"/>
      <sheetData sheetId="11439" refreshError="1"/>
      <sheetData sheetId="11440" refreshError="1"/>
      <sheetData sheetId="11441" refreshError="1"/>
      <sheetData sheetId="11442" refreshError="1"/>
      <sheetData sheetId="11443" refreshError="1"/>
      <sheetData sheetId="11444" refreshError="1"/>
      <sheetData sheetId="11445"/>
      <sheetData sheetId="11446"/>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row r="19">
          <cell r="J19">
            <v>1.0499999999999999E-3</v>
          </cell>
        </row>
      </sheetData>
      <sheetData sheetId="11485">
        <row r="19">
          <cell r="J19">
            <v>1.0499999999999999E-3</v>
          </cell>
        </row>
      </sheetData>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row r="19">
          <cell r="J19">
            <v>1.0499999999999999E-3</v>
          </cell>
        </row>
      </sheetData>
      <sheetData sheetId="11511">
        <row r="19">
          <cell r="J19">
            <v>1.0499999999999999E-3</v>
          </cell>
        </row>
      </sheetData>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row r="19">
          <cell r="J19">
            <v>1.0499999999999999E-3</v>
          </cell>
        </row>
      </sheetData>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row r="19">
          <cell r="J19">
            <v>1.0499999999999999E-3</v>
          </cell>
        </row>
      </sheetData>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row r="19">
          <cell r="J19">
            <v>1.0499999999999999E-3</v>
          </cell>
        </row>
      </sheetData>
      <sheetData sheetId="11543">
        <row r="19">
          <cell r="J19">
            <v>1.0499999999999999E-3</v>
          </cell>
        </row>
      </sheetData>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row r="19">
          <cell r="J19">
            <v>1.0499999999999999E-3</v>
          </cell>
        </row>
      </sheetData>
      <sheetData sheetId="11599">
        <row r="19">
          <cell r="J19">
            <v>1.0499999999999999E-3</v>
          </cell>
        </row>
      </sheetData>
      <sheetData sheetId="11600">
        <row r="19">
          <cell r="J19">
            <v>1.0499999999999999E-3</v>
          </cell>
        </row>
      </sheetData>
      <sheetData sheetId="11601">
        <row r="19">
          <cell r="J19">
            <v>1.0499999999999999E-3</v>
          </cell>
        </row>
      </sheetData>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row r="19">
          <cell r="J19">
            <v>1.0499999999999999E-3</v>
          </cell>
        </row>
      </sheetData>
      <sheetData sheetId="11614">
        <row r="19">
          <cell r="J19">
            <v>1.0499999999999999E-3</v>
          </cell>
        </row>
      </sheetData>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sheetData sheetId="11637"/>
      <sheetData sheetId="11638">
        <row r="19">
          <cell r="J19">
            <v>1.0499999999999999E-3</v>
          </cell>
        </row>
      </sheetData>
      <sheetData sheetId="11639">
        <row r="19">
          <cell r="J19">
            <v>1.0499999999999999E-3</v>
          </cell>
        </row>
      </sheetData>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sheetData sheetId="11684"/>
      <sheetData sheetId="11685"/>
      <sheetData sheetId="11686"/>
      <sheetData sheetId="11687"/>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row r="19">
          <cell r="J19">
            <v>1.0499999999999999E-3</v>
          </cell>
        </row>
      </sheetData>
      <sheetData sheetId="11705">
        <row r="19">
          <cell r="J19">
            <v>1.0499999999999999E-3</v>
          </cell>
        </row>
      </sheetData>
      <sheetData sheetId="11706"/>
      <sheetData sheetId="11707"/>
      <sheetData sheetId="11708"/>
      <sheetData sheetId="11709"/>
      <sheetData sheetId="11710"/>
      <sheetData sheetId="11711"/>
      <sheetData sheetId="11712"/>
      <sheetData sheetId="11713"/>
      <sheetData sheetId="11714"/>
      <sheetData sheetId="11715">
        <row r="19">
          <cell r="J19">
            <v>1.0499999999999999E-3</v>
          </cell>
        </row>
      </sheetData>
      <sheetData sheetId="11716"/>
      <sheetData sheetId="11717"/>
      <sheetData sheetId="11718">
        <row r="19">
          <cell r="J19">
            <v>1.0499999999999999E-3</v>
          </cell>
        </row>
      </sheetData>
      <sheetData sheetId="11719"/>
      <sheetData sheetId="11720">
        <row r="19">
          <cell r="J19">
            <v>1.0499999999999999E-3</v>
          </cell>
        </row>
      </sheetData>
      <sheetData sheetId="11721"/>
      <sheetData sheetId="11722"/>
      <sheetData sheetId="11723">
        <row r="19">
          <cell r="J19">
            <v>1.0499999999999999E-3</v>
          </cell>
        </row>
      </sheetData>
      <sheetData sheetId="11724">
        <row r="19">
          <cell r="J19">
            <v>1.0499999999999999E-3</v>
          </cell>
        </row>
      </sheetData>
      <sheetData sheetId="11725">
        <row r="19">
          <cell r="J19">
            <v>1.0499999999999999E-3</v>
          </cell>
        </row>
      </sheetData>
      <sheetData sheetId="11726">
        <row r="19">
          <cell r="J19">
            <v>1.0499999999999999E-3</v>
          </cell>
        </row>
      </sheetData>
      <sheetData sheetId="11727">
        <row r="19">
          <cell r="J19">
            <v>1.0499999999999999E-3</v>
          </cell>
        </row>
      </sheetData>
      <sheetData sheetId="11728">
        <row r="19">
          <cell r="J19">
            <v>1.0499999999999999E-3</v>
          </cell>
        </row>
      </sheetData>
      <sheetData sheetId="11729">
        <row r="19">
          <cell r="J19">
            <v>1.0499999999999999E-3</v>
          </cell>
        </row>
      </sheetData>
      <sheetData sheetId="11730">
        <row r="19">
          <cell r="J19">
            <v>1.0499999999999999E-3</v>
          </cell>
        </row>
      </sheetData>
      <sheetData sheetId="11731">
        <row r="19">
          <cell r="J19">
            <v>1.0499999999999999E-3</v>
          </cell>
        </row>
      </sheetData>
      <sheetData sheetId="11732"/>
      <sheetData sheetId="11733"/>
      <sheetData sheetId="11734">
        <row r="19">
          <cell r="J19">
            <v>1.0499999999999999E-3</v>
          </cell>
        </row>
      </sheetData>
      <sheetData sheetId="11735">
        <row r="19">
          <cell r="J19">
            <v>1.0499999999999999E-3</v>
          </cell>
        </row>
      </sheetData>
      <sheetData sheetId="11736">
        <row r="19">
          <cell r="J19">
            <v>1.0499999999999999E-3</v>
          </cell>
        </row>
      </sheetData>
      <sheetData sheetId="11737">
        <row r="19">
          <cell r="J19">
            <v>1.0499999999999999E-3</v>
          </cell>
        </row>
      </sheetData>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row r="19">
          <cell r="J19">
            <v>1.0499999999999999E-3</v>
          </cell>
        </row>
      </sheetData>
      <sheetData sheetId="11751"/>
      <sheetData sheetId="11752">
        <row r="19">
          <cell r="J19">
            <v>1.0499999999999999E-3</v>
          </cell>
        </row>
      </sheetData>
      <sheetData sheetId="11753"/>
      <sheetData sheetId="11754">
        <row r="19">
          <cell r="J19">
            <v>1.0499999999999999E-3</v>
          </cell>
        </row>
      </sheetData>
      <sheetData sheetId="11755">
        <row r="19">
          <cell r="J19">
            <v>1.0499999999999999E-3</v>
          </cell>
        </row>
      </sheetData>
      <sheetData sheetId="11756">
        <row r="19">
          <cell r="J19">
            <v>1.0499999999999999E-3</v>
          </cell>
        </row>
      </sheetData>
      <sheetData sheetId="11757">
        <row r="19">
          <cell r="J19">
            <v>1.0499999999999999E-3</v>
          </cell>
        </row>
      </sheetData>
      <sheetData sheetId="11758">
        <row r="19">
          <cell r="J19">
            <v>1.0499999999999999E-3</v>
          </cell>
        </row>
      </sheetData>
      <sheetData sheetId="11759">
        <row r="19">
          <cell r="J19">
            <v>1.0499999999999999E-3</v>
          </cell>
        </row>
      </sheetData>
      <sheetData sheetId="11760">
        <row r="19">
          <cell r="J19">
            <v>1.0499999999999999E-3</v>
          </cell>
        </row>
      </sheetData>
      <sheetData sheetId="11761">
        <row r="19">
          <cell r="J19">
            <v>1.0499999999999999E-3</v>
          </cell>
        </row>
      </sheetData>
      <sheetData sheetId="11762">
        <row r="19">
          <cell r="J19">
            <v>1.0499999999999999E-3</v>
          </cell>
        </row>
      </sheetData>
      <sheetData sheetId="11763">
        <row r="19">
          <cell r="J19">
            <v>1.0499999999999999E-3</v>
          </cell>
        </row>
      </sheetData>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row r="19">
          <cell r="J19">
            <v>1.0499999999999999E-3</v>
          </cell>
        </row>
      </sheetData>
      <sheetData sheetId="11770"/>
      <sheetData sheetId="11771"/>
      <sheetData sheetId="11772"/>
      <sheetData sheetId="11773"/>
      <sheetData sheetId="11774"/>
      <sheetData sheetId="11775"/>
      <sheetData sheetId="11776"/>
      <sheetData sheetId="11777">
        <row r="19">
          <cell r="J19">
            <v>1.0499999999999999E-3</v>
          </cell>
        </row>
      </sheetData>
      <sheetData sheetId="11778">
        <row r="19">
          <cell r="J19">
            <v>1.0499999999999999E-3</v>
          </cell>
        </row>
      </sheetData>
      <sheetData sheetId="11779">
        <row r="19">
          <cell r="J19">
            <v>1.0499999999999999E-3</v>
          </cell>
        </row>
      </sheetData>
      <sheetData sheetId="11780"/>
      <sheetData sheetId="11781"/>
      <sheetData sheetId="11782"/>
      <sheetData sheetId="11783"/>
      <sheetData sheetId="11784">
        <row r="19">
          <cell r="J19">
            <v>1.0499999999999999E-3</v>
          </cell>
        </row>
      </sheetData>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row r="19">
          <cell r="J19">
            <v>1.0499999999999999E-3</v>
          </cell>
        </row>
      </sheetData>
      <sheetData sheetId="11817"/>
      <sheetData sheetId="11818">
        <row r="19">
          <cell r="J19">
            <v>1.0499999999999999E-3</v>
          </cell>
        </row>
      </sheetData>
      <sheetData sheetId="11819"/>
      <sheetData sheetId="11820"/>
      <sheetData sheetId="11821"/>
      <sheetData sheetId="11822"/>
      <sheetData sheetId="11823"/>
      <sheetData sheetId="11824"/>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sheetData sheetId="11833"/>
      <sheetData sheetId="11834"/>
      <sheetData sheetId="11835"/>
      <sheetData sheetId="11836">
        <row r="19">
          <cell r="J19">
            <v>1.0499999999999999E-3</v>
          </cell>
        </row>
      </sheetData>
      <sheetData sheetId="11837">
        <row r="19">
          <cell r="J19">
            <v>1.0499999999999999E-3</v>
          </cell>
        </row>
      </sheetData>
      <sheetData sheetId="11838">
        <row r="19">
          <cell r="J19">
            <v>1.0499999999999999E-3</v>
          </cell>
        </row>
      </sheetData>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row r="19">
          <cell r="J19">
            <v>1.0499999999999999E-3</v>
          </cell>
        </row>
      </sheetData>
      <sheetData sheetId="11852"/>
      <sheetData sheetId="11853"/>
      <sheetData sheetId="11854"/>
      <sheetData sheetId="11855"/>
      <sheetData sheetId="11856"/>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sheetData sheetId="11865"/>
      <sheetData sheetId="11866">
        <row r="19">
          <cell r="J19">
            <v>1.0499999999999999E-3</v>
          </cell>
        </row>
      </sheetData>
      <sheetData sheetId="11867">
        <row r="19">
          <cell r="J19">
            <v>1.0499999999999999E-3</v>
          </cell>
        </row>
      </sheetData>
      <sheetData sheetId="11868"/>
      <sheetData sheetId="11869"/>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sheetData sheetId="11879"/>
      <sheetData sheetId="11880"/>
      <sheetData sheetId="11881"/>
      <sheetData sheetId="11882"/>
      <sheetData sheetId="11883"/>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sheetData sheetId="11890"/>
      <sheetData sheetId="11891">
        <row r="19">
          <cell r="J19">
            <v>1.0499999999999999E-3</v>
          </cell>
        </row>
      </sheetData>
      <sheetData sheetId="11892"/>
      <sheetData sheetId="11893"/>
      <sheetData sheetId="11894"/>
      <sheetData sheetId="11895"/>
      <sheetData sheetId="11896">
        <row r="19">
          <cell r="J19">
            <v>1.0499999999999999E-3</v>
          </cell>
        </row>
      </sheetData>
      <sheetData sheetId="11897">
        <row r="19">
          <cell r="J19">
            <v>1.0499999999999999E-3</v>
          </cell>
        </row>
      </sheetData>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row r="19">
          <cell r="J19">
            <v>1.0499999999999999E-3</v>
          </cell>
        </row>
      </sheetData>
      <sheetData sheetId="11936"/>
      <sheetData sheetId="11937"/>
      <sheetData sheetId="11938"/>
      <sheetData sheetId="11939"/>
      <sheetData sheetId="11940"/>
      <sheetData sheetId="11941"/>
      <sheetData sheetId="11942"/>
      <sheetData sheetId="11943"/>
      <sheetData sheetId="11944"/>
      <sheetData sheetId="11945"/>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sheetData sheetId="11954"/>
      <sheetData sheetId="11955"/>
      <sheetData sheetId="11956"/>
      <sheetData sheetId="11957">
        <row r="19">
          <cell r="J19">
            <v>1.0499999999999999E-3</v>
          </cell>
        </row>
      </sheetData>
      <sheetData sheetId="11958"/>
      <sheetData sheetId="11959"/>
      <sheetData sheetId="11960"/>
      <sheetData sheetId="11961"/>
      <sheetData sheetId="11962"/>
      <sheetData sheetId="11963"/>
      <sheetData sheetId="11964"/>
      <sheetData sheetId="11965"/>
      <sheetData sheetId="11966"/>
      <sheetData sheetId="11967"/>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row r="19">
          <cell r="J19">
            <v>1.0499999999999999E-3</v>
          </cell>
        </row>
      </sheetData>
      <sheetData sheetId="11979">
        <row r="19">
          <cell r="J19">
            <v>1.0499999999999999E-3</v>
          </cell>
        </row>
      </sheetData>
      <sheetData sheetId="11980">
        <row r="19">
          <cell r="J19">
            <v>1.0499999999999999E-3</v>
          </cell>
        </row>
      </sheetData>
      <sheetData sheetId="11981">
        <row r="19">
          <cell r="J19">
            <v>1.0499999999999999E-3</v>
          </cell>
        </row>
      </sheetData>
      <sheetData sheetId="11982">
        <row r="19">
          <cell r="J19">
            <v>1.0499999999999999E-3</v>
          </cell>
        </row>
      </sheetData>
      <sheetData sheetId="11983">
        <row r="19">
          <cell r="J19">
            <v>1.0499999999999999E-3</v>
          </cell>
        </row>
      </sheetData>
      <sheetData sheetId="11984">
        <row r="19">
          <cell r="J19">
            <v>1.0499999999999999E-3</v>
          </cell>
        </row>
      </sheetData>
      <sheetData sheetId="11985">
        <row r="19">
          <cell r="J19">
            <v>1.0499999999999999E-3</v>
          </cell>
        </row>
      </sheetData>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row r="19">
          <cell r="J19">
            <v>1.0499999999999999E-3</v>
          </cell>
        </row>
      </sheetData>
      <sheetData sheetId="11999">
        <row r="19">
          <cell r="J19">
            <v>1.0499999999999999E-3</v>
          </cell>
        </row>
      </sheetData>
      <sheetData sheetId="12000">
        <row r="19">
          <cell r="J19">
            <v>1.0499999999999999E-3</v>
          </cell>
        </row>
      </sheetData>
      <sheetData sheetId="12001"/>
      <sheetData sheetId="12002"/>
      <sheetData sheetId="12003">
        <row r="19">
          <cell r="J19">
            <v>1.0499999999999999E-3</v>
          </cell>
        </row>
      </sheetData>
      <sheetData sheetId="12004"/>
      <sheetData sheetId="12005"/>
      <sheetData sheetId="12006"/>
      <sheetData sheetId="12007"/>
      <sheetData sheetId="12008"/>
      <sheetData sheetId="12009"/>
      <sheetData sheetId="12010">
        <row r="19">
          <cell r="J19">
            <v>1.0499999999999999E-3</v>
          </cell>
        </row>
      </sheetData>
      <sheetData sheetId="12011"/>
      <sheetData sheetId="12012"/>
      <sheetData sheetId="12013"/>
      <sheetData sheetId="12014" refreshError="1"/>
      <sheetData sheetId="12015" refreshError="1"/>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row r="19">
          <cell r="J19">
            <v>1.0499999999999999E-3</v>
          </cell>
        </row>
      </sheetData>
      <sheetData sheetId="12031">
        <row r="19">
          <cell r="J19">
            <v>1.0499999999999999E-3</v>
          </cell>
        </row>
      </sheetData>
      <sheetData sheetId="12032">
        <row r="19">
          <cell r="J19">
            <v>1.0499999999999999E-3</v>
          </cell>
        </row>
      </sheetData>
      <sheetData sheetId="12033"/>
      <sheetData sheetId="12034"/>
      <sheetData sheetId="12035">
        <row r="19">
          <cell r="J19">
            <v>1.0499999999999999E-3</v>
          </cell>
        </row>
      </sheetData>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row r="19">
          <cell r="J19">
            <v>1.0499999999999999E-3</v>
          </cell>
        </row>
      </sheetData>
      <sheetData sheetId="12050"/>
      <sheetData sheetId="12051"/>
      <sheetData sheetId="12052"/>
      <sheetData sheetId="12053"/>
      <sheetData sheetId="12054"/>
      <sheetData sheetId="12055"/>
      <sheetData sheetId="12056"/>
      <sheetData sheetId="12057">
        <row r="19">
          <cell r="J19">
            <v>1.0499999999999999E-3</v>
          </cell>
        </row>
      </sheetData>
      <sheetData sheetId="12058">
        <row r="19">
          <cell r="J19">
            <v>1.0499999999999999E-3</v>
          </cell>
        </row>
      </sheetData>
      <sheetData sheetId="12059"/>
      <sheetData sheetId="12060"/>
      <sheetData sheetId="12061"/>
      <sheetData sheetId="12062">
        <row r="19">
          <cell r="J19">
            <v>1.0499999999999999E-3</v>
          </cell>
        </row>
      </sheetData>
      <sheetData sheetId="12063">
        <row r="19">
          <cell r="J19">
            <v>1.0499999999999999E-3</v>
          </cell>
        </row>
      </sheetData>
      <sheetData sheetId="12064">
        <row r="19">
          <cell r="J19">
            <v>1.0499999999999999E-3</v>
          </cell>
        </row>
      </sheetData>
      <sheetData sheetId="12065"/>
      <sheetData sheetId="12066"/>
      <sheetData sheetId="12067">
        <row r="19">
          <cell r="J19">
            <v>1.0499999999999999E-3</v>
          </cell>
        </row>
      </sheetData>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row r="19">
          <cell r="J19">
            <v>1.0499999999999999E-3</v>
          </cell>
        </row>
      </sheetData>
      <sheetData sheetId="12090">
        <row r="19">
          <cell r="J19">
            <v>1.0499999999999999E-3</v>
          </cell>
        </row>
      </sheetData>
      <sheetData sheetId="12091">
        <row r="19">
          <cell r="J19">
            <v>1.0499999999999999E-3</v>
          </cell>
        </row>
      </sheetData>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row r="19">
          <cell r="J19">
            <v>1.0499999999999999E-3</v>
          </cell>
        </row>
      </sheetData>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row r="19">
          <cell r="J19">
            <v>1.0499999999999999E-3</v>
          </cell>
        </row>
      </sheetData>
      <sheetData sheetId="12141">
        <row r="19">
          <cell r="J19">
            <v>1.0499999999999999E-3</v>
          </cell>
        </row>
      </sheetData>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9">
          <cell r="J19">
            <v>1.0499999999999999E-3</v>
          </cell>
        </row>
      </sheetData>
      <sheetData sheetId="12170"/>
      <sheetData sheetId="12171">
        <row r="19">
          <cell r="J19">
            <v>1.0499999999999999E-3</v>
          </cell>
        </row>
      </sheetData>
      <sheetData sheetId="12172">
        <row r="19">
          <cell r="J19">
            <v>1.0499999999999999E-3</v>
          </cell>
        </row>
      </sheetData>
      <sheetData sheetId="12173">
        <row r="19">
          <cell r="J19">
            <v>1.0499999999999999E-3</v>
          </cell>
        </row>
      </sheetData>
      <sheetData sheetId="12174"/>
      <sheetData sheetId="12175"/>
      <sheetData sheetId="12176"/>
      <sheetData sheetId="12177"/>
      <sheetData sheetId="12178"/>
      <sheetData sheetId="12179"/>
      <sheetData sheetId="12180"/>
      <sheetData sheetId="12181"/>
      <sheetData sheetId="12182"/>
      <sheetData sheetId="12183"/>
      <sheetData sheetId="12184">
        <row r="19">
          <cell r="J19">
            <v>1.0499999999999999E-3</v>
          </cell>
        </row>
      </sheetData>
      <sheetData sheetId="12185">
        <row r="19">
          <cell r="J19">
            <v>1.0499999999999999E-3</v>
          </cell>
        </row>
      </sheetData>
      <sheetData sheetId="12186">
        <row r="19">
          <cell r="J19">
            <v>1.0499999999999999E-3</v>
          </cell>
        </row>
      </sheetData>
      <sheetData sheetId="12187"/>
      <sheetData sheetId="12188"/>
      <sheetData sheetId="12189">
        <row r="19">
          <cell r="J19">
            <v>1.0499999999999999E-3</v>
          </cell>
        </row>
      </sheetData>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row r="19">
          <cell r="J19">
            <v>1.0499999999999999E-3</v>
          </cell>
        </row>
      </sheetData>
      <sheetData sheetId="12204"/>
      <sheetData sheetId="12205"/>
      <sheetData sheetId="12206"/>
      <sheetData sheetId="12207"/>
      <sheetData sheetId="12208"/>
      <sheetData sheetId="12209"/>
      <sheetData sheetId="12210"/>
      <sheetData sheetId="12211">
        <row r="19">
          <cell r="J19">
            <v>1.0499999999999999E-3</v>
          </cell>
        </row>
      </sheetData>
      <sheetData sheetId="12212">
        <row r="19">
          <cell r="J19">
            <v>1.0499999999999999E-3</v>
          </cell>
        </row>
      </sheetData>
      <sheetData sheetId="12213"/>
      <sheetData sheetId="12214"/>
      <sheetData sheetId="12215"/>
      <sheetData sheetId="12216">
        <row r="19">
          <cell r="J19">
            <v>1.0499999999999999E-3</v>
          </cell>
        </row>
      </sheetData>
      <sheetData sheetId="12217">
        <row r="19">
          <cell r="J19">
            <v>1.0499999999999999E-3</v>
          </cell>
        </row>
      </sheetData>
      <sheetData sheetId="12218">
        <row r="19">
          <cell r="J19">
            <v>1.0499999999999999E-3</v>
          </cell>
        </row>
      </sheetData>
      <sheetData sheetId="12219"/>
      <sheetData sheetId="12220"/>
      <sheetData sheetId="12221">
        <row r="19">
          <cell r="J19">
            <v>1.0499999999999999E-3</v>
          </cell>
        </row>
      </sheetData>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row r="19">
          <cell r="J19">
            <v>1.0499999999999999E-3</v>
          </cell>
        </row>
      </sheetData>
      <sheetData sheetId="12244">
        <row r="19">
          <cell r="J19">
            <v>1.0499999999999999E-3</v>
          </cell>
        </row>
      </sheetData>
      <sheetData sheetId="12245">
        <row r="19">
          <cell r="J19">
            <v>1.0499999999999999E-3</v>
          </cell>
        </row>
      </sheetData>
      <sheetData sheetId="12246"/>
      <sheetData sheetId="12247"/>
      <sheetData sheetId="12248"/>
      <sheetData sheetId="12249"/>
      <sheetData sheetId="12250"/>
      <sheetData sheetId="12251"/>
      <sheetData sheetId="12252"/>
      <sheetData sheetId="12253"/>
      <sheetData sheetId="12254"/>
      <sheetData sheetId="12255"/>
      <sheetData sheetId="12256">
        <row r="19">
          <cell r="J19">
            <v>1.0499999999999999E-3</v>
          </cell>
        </row>
      </sheetData>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ow r="19">
          <cell r="J19">
            <v>1.0499999999999999E-3</v>
          </cell>
        </row>
      </sheetData>
      <sheetData sheetId="12295">
        <row r="19">
          <cell r="J19">
            <v>1.0499999999999999E-3</v>
          </cell>
        </row>
      </sheetData>
      <sheetData sheetId="12296"/>
      <sheetData sheetId="12297"/>
      <sheetData sheetId="12298"/>
      <sheetData sheetId="12299"/>
      <sheetData sheetId="12300">
        <row r="19">
          <cell r="J19">
            <v>1.0499999999999999E-3</v>
          </cell>
        </row>
      </sheetData>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row r="19">
          <cell r="J19">
            <v>1.0499999999999999E-3</v>
          </cell>
        </row>
      </sheetData>
      <sheetData sheetId="12324"/>
      <sheetData sheetId="12325">
        <row r="19">
          <cell r="J19">
            <v>1.0499999999999999E-3</v>
          </cell>
        </row>
      </sheetData>
      <sheetData sheetId="12326">
        <row r="19">
          <cell r="J19">
            <v>1.0499999999999999E-3</v>
          </cell>
        </row>
      </sheetData>
      <sheetData sheetId="12327">
        <row r="19">
          <cell r="J19">
            <v>1.0499999999999999E-3</v>
          </cell>
        </row>
      </sheetData>
      <sheetData sheetId="12328"/>
      <sheetData sheetId="12329"/>
      <sheetData sheetId="12330"/>
      <sheetData sheetId="12331"/>
      <sheetData sheetId="12332"/>
      <sheetData sheetId="12333"/>
      <sheetData sheetId="12334"/>
      <sheetData sheetId="12335"/>
      <sheetData sheetId="12336"/>
      <sheetData sheetId="12337"/>
      <sheetData sheetId="12338">
        <row r="19">
          <cell r="J19">
            <v>1.0499999999999999E-3</v>
          </cell>
        </row>
      </sheetData>
      <sheetData sheetId="12339">
        <row r="19">
          <cell r="J19">
            <v>1.0499999999999999E-3</v>
          </cell>
        </row>
      </sheetData>
      <sheetData sheetId="12340">
        <row r="19">
          <cell r="J19">
            <v>1.0499999999999999E-3</v>
          </cell>
        </row>
      </sheetData>
      <sheetData sheetId="12341"/>
      <sheetData sheetId="12342"/>
      <sheetData sheetId="12343">
        <row r="19">
          <cell r="J19">
            <v>1.0499999999999999E-3</v>
          </cell>
        </row>
      </sheetData>
      <sheetData sheetId="12344"/>
      <sheetData sheetId="12345"/>
      <sheetData sheetId="12346"/>
      <sheetData sheetId="12347"/>
      <sheetData sheetId="12348"/>
      <sheetData sheetId="12349"/>
      <sheetData sheetId="12350"/>
      <sheetData sheetId="12351"/>
      <sheetData sheetId="12352"/>
      <sheetData sheetId="12353"/>
      <sheetData sheetId="12354"/>
      <sheetData sheetId="12355">
        <row r="19">
          <cell r="J19">
            <v>1.0499999999999999E-3</v>
          </cell>
        </row>
      </sheetData>
      <sheetData sheetId="12356"/>
      <sheetData sheetId="12357"/>
      <sheetData sheetId="12358"/>
      <sheetData sheetId="12359"/>
      <sheetData sheetId="12360"/>
      <sheetData sheetId="12361"/>
      <sheetData sheetId="12362"/>
      <sheetData sheetId="12363"/>
      <sheetData sheetId="12364"/>
      <sheetData sheetId="12365">
        <row r="19">
          <cell r="J19">
            <v>1.0499999999999999E-3</v>
          </cell>
        </row>
      </sheetData>
      <sheetData sheetId="12366">
        <row r="19">
          <cell r="J19">
            <v>1.0499999999999999E-3</v>
          </cell>
        </row>
      </sheetData>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row r="19">
          <cell r="J19">
            <v>1.0499999999999999E-3</v>
          </cell>
        </row>
      </sheetData>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row r="19">
          <cell r="J19">
            <v>1.0499999999999999E-3</v>
          </cell>
        </row>
      </sheetData>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row r="19">
          <cell r="J19">
            <v>1.0499999999999999E-3</v>
          </cell>
        </row>
      </sheetData>
      <sheetData sheetId="12443"/>
      <sheetData sheetId="12444"/>
      <sheetData sheetId="12445"/>
      <sheetData sheetId="12446"/>
      <sheetData sheetId="12447">
        <row r="19">
          <cell r="J19">
            <v>1.0499999999999999E-3</v>
          </cell>
        </row>
      </sheetData>
      <sheetData sheetId="12448">
        <row r="19">
          <cell r="J19">
            <v>1.0499999999999999E-3</v>
          </cell>
        </row>
      </sheetData>
      <sheetData sheetId="12449"/>
      <sheetData sheetId="12450"/>
      <sheetData sheetId="12451"/>
      <sheetData sheetId="12452">
        <row r="19">
          <cell r="J19">
            <v>1.0499999999999999E-3</v>
          </cell>
        </row>
      </sheetData>
      <sheetData sheetId="12453">
        <row r="19">
          <cell r="J19">
            <v>1.0499999999999999E-3</v>
          </cell>
        </row>
      </sheetData>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row r="19">
          <cell r="J19">
            <v>1.0499999999999999E-3</v>
          </cell>
        </row>
      </sheetData>
      <sheetData sheetId="12477"/>
      <sheetData sheetId="12478"/>
      <sheetData sheetId="12479"/>
      <sheetData sheetId="12480"/>
      <sheetData sheetId="12481"/>
      <sheetData sheetId="12482"/>
      <sheetData sheetId="12483"/>
      <sheetData sheetId="12484"/>
      <sheetData sheetId="12485">
        <row r="19">
          <cell r="J19">
            <v>1.0499999999999999E-3</v>
          </cell>
        </row>
      </sheetData>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row r="19">
          <cell r="J19">
            <v>1.0499999999999999E-3</v>
          </cell>
        </row>
      </sheetData>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ow r="19">
          <cell r="J19">
            <v>1.0499999999999999E-3</v>
          </cell>
        </row>
      </sheetData>
      <sheetData sheetId="12550">
        <row r="19">
          <cell r="J19">
            <v>1.0499999999999999E-3</v>
          </cell>
        </row>
      </sheetData>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sheetData sheetId="12714"/>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sheetData sheetId="12730"/>
      <sheetData sheetId="12731">
        <row r="19">
          <cell r="J19">
            <v>1.0499999999999999E-3</v>
          </cell>
        </row>
      </sheetData>
      <sheetData sheetId="12732">
        <row r="19">
          <cell r="J19">
            <v>1.0499999999999999E-3</v>
          </cell>
        </row>
      </sheetData>
      <sheetData sheetId="12733">
        <row r="19">
          <cell r="J19">
            <v>1.0499999999999999E-3</v>
          </cell>
        </row>
      </sheetData>
      <sheetData sheetId="12734">
        <row r="19">
          <cell r="J19">
            <v>1.0499999999999999E-3</v>
          </cell>
        </row>
      </sheetData>
      <sheetData sheetId="12735">
        <row r="19">
          <cell r="J19">
            <v>1.0499999999999999E-3</v>
          </cell>
        </row>
      </sheetData>
      <sheetData sheetId="12736">
        <row r="19">
          <cell r="J19">
            <v>1.0499999999999999E-3</v>
          </cell>
        </row>
      </sheetData>
      <sheetData sheetId="12737">
        <row r="19">
          <cell r="J19">
            <v>1.0499999999999999E-3</v>
          </cell>
        </row>
      </sheetData>
      <sheetData sheetId="12738">
        <row r="19">
          <cell r="J19">
            <v>1.0499999999999999E-3</v>
          </cell>
        </row>
      </sheetData>
      <sheetData sheetId="12739"/>
      <sheetData sheetId="12740"/>
      <sheetData sheetId="12741"/>
      <sheetData sheetId="12742"/>
      <sheetData sheetId="12743"/>
      <sheetData sheetId="12744"/>
      <sheetData sheetId="12745"/>
      <sheetData sheetId="12746"/>
      <sheetData sheetId="12747"/>
      <sheetData sheetId="12748">
        <row r="19">
          <cell r="J19">
            <v>1.0499999999999999E-3</v>
          </cell>
        </row>
      </sheetData>
      <sheetData sheetId="12749">
        <row r="19">
          <cell r="J19">
            <v>1.0499999999999999E-3</v>
          </cell>
        </row>
      </sheetData>
      <sheetData sheetId="12750"/>
      <sheetData sheetId="12751"/>
      <sheetData sheetId="12752">
        <row r="19">
          <cell r="J19">
            <v>1.0499999999999999E-3</v>
          </cell>
        </row>
      </sheetData>
      <sheetData sheetId="12753"/>
      <sheetData sheetId="12754">
        <row r="19">
          <cell r="J19">
            <v>1.0499999999999999E-3</v>
          </cell>
        </row>
      </sheetData>
      <sheetData sheetId="12755">
        <row r="19">
          <cell r="J19">
            <v>1.0499999999999999E-3</v>
          </cell>
        </row>
      </sheetData>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row r="19">
          <cell r="J19">
            <v>1.0499999999999999E-3</v>
          </cell>
        </row>
      </sheetData>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row r="19">
          <cell r="J19">
            <v>1.0499999999999999E-3</v>
          </cell>
        </row>
      </sheetData>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row r="19">
          <cell r="J19">
            <v>1.0499999999999999E-3</v>
          </cell>
        </row>
      </sheetData>
      <sheetData sheetId="13022">
        <row r="19">
          <cell r="J19">
            <v>1.0499999999999999E-3</v>
          </cell>
        </row>
      </sheetData>
      <sheetData sheetId="13023">
        <row r="19">
          <cell r="J19">
            <v>1.0499999999999999E-3</v>
          </cell>
        </row>
      </sheetData>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sheetData sheetId="1323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sheetData sheetId="14506" refreshError="1"/>
      <sheetData sheetId="14507" refreshError="1"/>
      <sheetData sheetId="14508"/>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refreshError="1"/>
      <sheetData sheetId="14985" refreshError="1"/>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refreshError="1"/>
      <sheetData sheetId="20239" refreshError="1"/>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CLAY"/>
      <sheetName val="Scenario"/>
      <sheetName val="Reserve Addition"/>
      <sheetName val="AoR Finishing"/>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EAS"/>
      <sheetName val="Sales"/>
      <sheetName val="Basic Rate"/>
      <sheetName val="Format"/>
      <sheetName val="TF -25"/>
      <sheetName val="TF 1PH 16"/>
      <sheetName val="TF 3PH 16"/>
      <sheetName val="estimate"/>
      <sheetName val="Labour &amp; Plan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 val="Khalifa Parkf"/>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Other strs"/>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5">
          <cell r="D75">
            <v>424.96771637474836</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Abstract"/>
      <sheetName val="Config"/>
      <sheetName val="Transfer"/>
      <sheetName val="strain"/>
      <sheetName val="BP-Other strs"/>
      <sheetName val="Attach-3 (QR)"/>
      <sheetName val="BP"/>
      <sheetName val="key_data"/>
      <sheetName val="Rev_fc_analysis"/>
      <sheetName val="BP-Other_strs"/>
      <sheetName val="Attach-3_(QR)"/>
      <sheetName val="Bed Class"/>
      <sheetName val="Cd"/>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4&quot;"/>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Khalifa_Parkf"/>
      <sheetName val="Khalifa_Parkf1"/>
      <sheetName val="Khalifa_Parkf6"/>
      <sheetName val="Khalifa_Parkf2"/>
      <sheetName val="Khalifa_Parkf3"/>
      <sheetName val="Khalifa_Parkf4"/>
      <sheetName val="Khalifa_Parkf5"/>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Prices"/>
      <sheetName val="Monthly Turnover (Final)"/>
      <sheetName val="cal"/>
      <sheetName val="IPMEQPT"/>
      <sheetName val="INDEX"/>
      <sheetName val="IPSPRS"/>
      <sheetName val="IPTTC"/>
      <sheetName val="Price List WIND Aferkat 2016"/>
      <sheetName val="Sch-1(Option-I)"/>
      <sheetName val="6 trs"/>
      <sheetName val="hydraulical model"/>
      <sheetName val="Kalkulation"/>
      <sheetName val="Build-up"/>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Config"/>
      <sheetName val="Cost Sch-I-1"/>
      <sheetName val="STN WISE EMR"/>
      <sheetName val="HPL"/>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HYD VAR"/>
      <sheetName val="PART_DISCOUNT"/>
      <sheetName val="LANGUAGE"/>
      <sheetName val="xcadm_16_1"/>
      <sheetName val="Cad Map"/>
      <sheetName val="int on fds"/>
      <sheetName val="main"/>
      <sheetName val="presentation"/>
      <sheetName val="mr21"/>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 val="Sulphur (2)"/>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row r="2">
          <cell r="A2" t="str">
            <v>400 kV CONTROL ROOM BUILDING</v>
          </cell>
        </row>
      </sheetData>
      <sheetData sheetId="180">
        <row r="2">
          <cell r="A2" t="str">
            <v>400 kV CONTROL ROOM BUILDING</v>
          </cell>
        </row>
      </sheetData>
      <sheetData sheetId="181"/>
      <sheetData sheetId="182"/>
      <sheetData sheetId="183"/>
      <sheetData sheetId="184"/>
      <sheetData sheetId="185"/>
      <sheetData sheetId="186" refreshError="1"/>
      <sheetData sheetId="187" refreshError="1"/>
      <sheetData sheetId="188" refreshError="1"/>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row r="2">
          <cell r="A2" t="str">
            <v>400 kV CONTROL ROOM BUILDING</v>
          </cell>
        </row>
      </sheetData>
      <sheetData sheetId="238">
        <row r="2">
          <cell r="A2" t="str">
            <v>400 kV CONTROL ROOM BUILDING</v>
          </cell>
        </row>
      </sheetData>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400 kV CONTROL ROOM BUILDING</v>
          </cell>
        </row>
      </sheetData>
      <sheetData sheetId="279">
        <row r="2">
          <cell r="A2" t="str">
            <v>400 kV CONTROL ROOM BUILDING</v>
          </cell>
        </row>
      </sheetData>
      <sheetData sheetId="280">
        <row r="2">
          <cell r="A2" t="str">
            <v>400 kV CONTROL ROOM BUILDING</v>
          </cell>
        </row>
      </sheetData>
      <sheetData sheetId="281">
        <row r="2">
          <cell r="A2" t="str">
            <v>400 kV CONTROL ROOM BUILDING</v>
          </cell>
        </row>
      </sheetData>
      <sheetData sheetId="282">
        <row r="2">
          <cell r="A2" t="str">
            <v>400 kV CONTROL ROOM BUILDING</v>
          </cell>
        </row>
      </sheetData>
      <sheetData sheetId="283"/>
      <sheetData sheetId="284"/>
      <sheetData sheetId="285"/>
      <sheetData sheetId="286"/>
      <sheetData sheetId="287"/>
      <sheetData sheetId="288"/>
      <sheetData sheetId="289"/>
      <sheetData sheetId="290"/>
      <sheetData sheetId="291"/>
      <sheetData sheetId="292"/>
      <sheetData sheetId="293"/>
      <sheetData sheetId="294"/>
      <sheetData sheetId="295">
        <row r="2">
          <cell r="A2" t="str">
            <v>400 kV CONTROL ROOM BUILDING</v>
          </cell>
        </row>
      </sheetData>
      <sheetData sheetId="296">
        <row r="2">
          <cell r="A2" t="str">
            <v>400 kV CONTROL ROOM BUILDING</v>
          </cell>
        </row>
      </sheetData>
      <sheetData sheetId="297">
        <row r="2">
          <cell r="A2" t="str">
            <v>400 kV CONTROL ROOM BUILDING</v>
          </cell>
        </row>
      </sheetData>
      <sheetData sheetId="298">
        <row r="2">
          <cell r="A2" t="str">
            <v>400 kV CONTROL ROOM BUILDING</v>
          </cell>
        </row>
      </sheetData>
      <sheetData sheetId="299">
        <row r="2">
          <cell r="A2" t="str">
            <v>400 kV CONTROL ROOM BUILDING</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ow r="2">
          <cell r="A2" t="str">
            <v>400 kV CONTROL ROOM BUILDING</v>
          </cell>
        </row>
      </sheetData>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1">
          <cell r="A1" t="str">
            <v>ORISSA State Electricity Board, - GRIDCO</v>
          </cell>
        </row>
      </sheetData>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1">
          <cell r="A1" t="str">
            <v>ORISSA State Electricity Board, - GRIDCO</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ow r="2">
          <cell r="A2" t="str">
            <v>400 kV CONTROL ROOM BUILDING</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2">
          <cell r="A2" t="str">
            <v>400 kV CONTROL ROOM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ow r="2">
          <cell r="A2" t="str">
            <v>400 kV CONTROL ROOM BUILDING</v>
          </cell>
        </row>
      </sheetData>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2">
          <cell r="A2" t="str">
            <v>400 kV CONTROL ROOM BUILDING</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ow r="2">
          <cell r="A2" t="str">
            <v>400 kV CONTROL ROOM BUILDING</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2">
          <cell r="A2" t="str">
            <v>400 kV CONTROL ROOM BUILDING</v>
          </cell>
        </row>
      </sheetData>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2">
          <cell r="A2" t="str">
            <v>400 kV CONTROL ROOM BUILDING</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ow r="2">
          <cell r="A2" t="str">
            <v>400 kV CONTROL ROOM BUILDING</v>
          </cell>
        </row>
      </sheetData>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ow r="2">
          <cell r="A2" t="str">
            <v>400 kV CONTROL ROOM BUILDING</v>
          </cell>
        </row>
      </sheetData>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ow r="2">
          <cell r="A2" t="str">
            <v>400 kV CONTROL ROOM BUILDING</v>
          </cell>
        </row>
      </sheetData>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ow r="2">
          <cell r="A2" t="str">
            <v>400 kV CONTROL ROOM BUILDING</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2">
          <cell r="A2" t="str">
            <v>400 kV CONTROL ROOM BUILDING</v>
          </cell>
        </row>
      </sheetData>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row r="2">
          <cell r="A2" t="str">
            <v>400 kV CONTROL ROOM BUILDING</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ow r="2">
          <cell r="A2" t="str">
            <v>400 kV CONTROL ROOM BUILDING</v>
          </cell>
        </row>
      </sheetData>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ow r="2">
          <cell r="A2" t="str">
            <v>400 kV CONTROL ROOM BUILDING</v>
          </cell>
        </row>
      </sheetData>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ow r="2">
          <cell r="A2" t="str">
            <v>400 kV CONTROL ROOM BUILDING</v>
          </cell>
        </row>
      </sheetData>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400 kV CONTROL ROOM BUILDING</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ow r="2">
          <cell r="A2" t="str">
            <v>400 kV CONTROL ROOM BUILDING</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REf"/>
      <sheetName val="saihous.ele"/>
      <sheetName val="Bidform"/>
      <sheetName val="Transfer"/>
      <sheetName val="procurement"/>
      <sheetName val="SCH"/>
      <sheetName val="M+MC"/>
      <sheetName val="beam-reinft-machine rm"/>
      <sheetName val="calcul"/>
      <sheetName val="外気負荷"/>
      <sheetName val="concrete"/>
      <sheetName val="beam-reinft-IIInd floor"/>
      <sheetName val="01"/>
      <sheetName val="Annex"/>
      <sheetName val="Cost Index"/>
      <sheetName val="key dates"/>
      <sheetName val="Actuals"/>
      <sheetName val="Inventory"/>
      <sheetName val="Assumptions"/>
      <sheetName val="specification options"/>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Direct cost shed A-2 "/>
      <sheetName val=" Resource list"/>
      <sheetName val="Labour"/>
      <sheetName val="THANE SITE"/>
      <sheetName val="BOQ Distribution"/>
      <sheetName val="STAFFSCHED "/>
      <sheetName val="Maint"/>
      <sheetName val="Housek"/>
      <sheetName val="T1 WO"/>
      <sheetName val="A.O.R."/>
      <sheetName val="Labels"/>
      <sheetName val=" IO List"/>
      <sheetName val="FF Inst RA 08 Inst 03"/>
      <sheetName val="SSR _ NSSR Market final"/>
      <sheetName val="SCHEDULE"/>
      <sheetName val="GBW"/>
      <sheetName val="Legend"/>
      <sheetName val="Indirect_x0005__x0000__x0000__x0000__x0000_쌳ᎈ駜/"/>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Format - 4"/>
      <sheetName val="BP-Other strs"/>
      <sheetName val="HT Cable "/>
      <sheetName val="주관사업"/>
      <sheetName val="SUMMARY-client"/>
      <sheetName val="RA"/>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Project_Brief"/>
      <sheetName val="ecc_res"/>
      <sheetName val="DG Works (Supply)"/>
      <sheetName val="4_Annex_1_Basic_rate5"/>
      <sheetName val="DETAILED__BOQ5"/>
      <sheetName val="Lowside"/>
      <sheetName val="Config"/>
      <sheetName val="Tong hop DT XDCT"/>
      <sheetName val="TH_CPTB"/>
      <sheetName val="TMDT"/>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 B3"/>
      <sheetName val=" B1"/>
      <sheetName val="Introduction"/>
      <sheetName val="Old"/>
      <sheetName val="Operating Statistics"/>
      <sheetName val="Financials"/>
      <sheetName val="FitOutConfCentr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Cover sheet"/>
      <sheetName val="AOQ-new "/>
      <sheetName val="water prop."/>
      <sheetName val="17"/>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Analy"/>
      <sheetName val="Names&amp;Cases"/>
      <sheetName val="Capex-fixed"/>
      <sheetName val="NLD - Assum"/>
      <sheetName val="STATIC"/>
      <sheetName val="foundation(V)"/>
      <sheetName val="BM"/>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BC &amp; MNB "/>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INPUT SHEET"/>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288-1"/>
      <sheetName val="Resource"/>
      <sheetName val="Manpower"/>
      <sheetName val="Timesheet"/>
      <sheetName val="Analysis-NH-Roads"/>
      <sheetName val="Materials "/>
      <sheetName val="REL"/>
      <sheetName val="dBase"/>
      <sheetName val="loadcal"/>
      <sheetName val="TB JUN'11"/>
      <sheetName val="DSLP"/>
      <sheetName val="VI Floor Beam "/>
      <sheetName val="Set"/>
      <sheetName val="Material Rate"/>
      <sheetName val="B1"/>
      <sheetName val="Break_Up"/>
      <sheetName val="BUDGET"/>
      <sheetName val="MAIN FILE 9-24-07"/>
      <sheetName val="Detail-Singly"/>
      <sheetName val="Lead (Final)"/>
      <sheetName val="TORRENT CEMENT"/>
      <sheetName val="A"/>
      <sheetName val="Material List "/>
      <sheetName val="CABLERET"/>
      <sheetName val="SubAnlysis"/>
      <sheetName val="SC Cost MAR 02"/>
      <sheetName val="Distribution - Qty &amp; Amount"/>
      <sheetName val="Setting"/>
      <sheetName val="Summary_Bank"/>
      <sheetName val="Detailed Summary (4)"/>
      <sheetName val="Structure Bills Qty"/>
      <sheetName val="Citrix"/>
      <sheetName val="2nd "/>
      <sheetName val="lists"/>
      <sheetName val="#3E1_GCR"/>
      <sheetName val=" GULF"/>
      <sheetName val="Calculations"/>
      <sheetName val="DG "/>
      <sheetName val="[saihous.ele.xls]Indirect퀀《혂൧_x0001__x0000_"/>
      <sheetName val="MTO REV.0"/>
      <sheetName val="[saihous.ele.xls]Indirect_x0005__x0000_⽼؃ᅜ"/>
      <sheetName val="Enquire"/>
      <sheetName val="Filter"/>
      <sheetName val="Linked Lead"/>
      <sheetName val="Boq_(Main_Building)1"/>
      <sheetName val="wordsdata"/>
      <sheetName val="AutoOpen Stub Data"/>
      <sheetName val="ONE TIME"/>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Measurment"/>
      <sheetName val="Indirect_x005f_x0005_"/>
      <sheetName val="Indirect_x005f_x0005__x005f_x0000__x005f_x0000__"/>
      <sheetName val="IDC"/>
      <sheetName val="Indirect_x0005_????"/>
      <sheetName val="Indirect퀀《혂൧_x0001_"/>
      <sheetName val="L (4)"/>
      <sheetName val="PRICE-COMP"/>
      <sheetName val="Core Data"/>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gen"/>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Monthly Budget Summary"/>
      <sheetName val="Meas.-Hotel Part"/>
      <sheetName val="beam-reinft"/>
      <sheetName val="MMt"/>
      <sheetName val="Pay_Sep06"/>
      <sheetName val="Labour &amp; Plant"/>
      <sheetName val="GN-ST-10"/>
      <sheetName val="BST"/>
      <sheetName val="Final Bill"/>
      <sheetName val="Labor abs-PW"/>
      <sheetName val="Labor abs-NMR"/>
      <sheetName val="M.B.T-16"/>
      <sheetName val="BoQ-1"/>
      <sheetName val="BoQ-2"/>
      <sheetName val="Z1_DATA"/>
      <sheetName val="MHNO_LEV"/>
      <sheetName val="Labour Rate "/>
      <sheetName val="DashboardQuestions"/>
      <sheetName val="Cable Schedule"/>
      <sheetName val="PMS"/>
      <sheetName val="[saihous.ele.xls]Indirect_____2"/>
      <sheetName val="[saihous.ele.xls]Indirect_____3"/>
      <sheetName val="[saihous.ele.xls]Indirect_____4"/>
      <sheetName val="[saihous.ele.xls]Indirect_____5"/>
      <sheetName val="[saihous.ele.xls]Indirect_____6"/>
      <sheetName val="[saihous.ele.xls]Indirect_____7"/>
      <sheetName val="[saihous.ele.xls]_saihous_ele_2"/>
      <sheetName val="Basis"/>
      <sheetName val="CBL01"/>
      <sheetName val="GUT (2)"/>
      <sheetName val="ACE-OUT"/>
      <sheetName val="C Sum"/>
      <sheetName val="A Sum"/>
      <sheetName val="Cover_sheet2"/>
      <sheetName val="AOQ-new_2"/>
      <sheetName val="water_prop_2"/>
      <sheetName val="11B_2"/>
      <sheetName val="SC_Cost_MAR_022"/>
      <sheetName val="11B_1"/>
      <sheetName val="SC_Cost_MAR_021"/>
      <sheetName val="Pier calculation"/>
      <sheetName val="Formulas"/>
      <sheetName val="Quotation"/>
      <sheetName val="reference sheet "/>
      <sheetName val="Master Data"/>
      <sheetName val="Summary-margin calc"/>
      <sheetName val="Cut &amp; Sew"/>
      <sheetName val="Sqn-Abs(G+6) "/>
      <sheetName val="WO-Abs (G+2) 6 DUs"/>
      <sheetName val="Air-Abs(G+6) 23 DUs"/>
      <sheetName val="CFForecast detail"/>
      <sheetName val="Road data"/>
      <sheetName val="Road Detail Est."/>
      <sheetName val="공장별판관비배부"/>
      <sheetName val="Footings"/>
      <sheetName val="keyword"/>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PPENDIX_B-115"/>
      <sheetName val="Bill_3_115"/>
      <sheetName val="Cable_data15"/>
      <sheetName val="PRECAST_lightconc-II15"/>
      <sheetName val="BLOCK-A_(MEA_SHEET)14"/>
      <sheetName val="Asia_Revised_10-1-0714"/>
      <sheetName val="All_Capital_Plan_P+L_10-1-0714"/>
      <sheetName val="CP08_(2)14"/>
      <sheetName val="Planning_File_10-1-0714"/>
      <sheetName val="SITE_OVERHEADS14"/>
      <sheetName val="Civil_Works14"/>
      <sheetName val="Material_14"/>
      <sheetName val="SPT_vs_PHI14"/>
      <sheetName val="Fill_this_out_first___14"/>
      <sheetName val="IO_List14"/>
      <sheetName val="Pipe_Supports14"/>
      <sheetName val="BOQ_(2)14"/>
      <sheetName val="SCHEDULE_(3)14"/>
      <sheetName val="schedule_nos14"/>
      <sheetName val="Boq_Block_A14"/>
      <sheetName val="Sqn_Abs_G_6__14"/>
      <sheetName val="WO_Abs__G_2__6_DUs14"/>
      <sheetName val="Air_Abs_G_6__23_DUs14"/>
      <sheetName val="4-Int-_ele(RA)14"/>
      <sheetName val="INDIGINEOUS_ITEMS_14"/>
      <sheetName val="Box-_Girder14"/>
      <sheetName val="Lease_rents14"/>
      <sheetName val="DLC_lookups14"/>
      <sheetName val="Quote_Sheet14"/>
      <sheetName val="labour_coeff14"/>
      <sheetName val="Works_-_Quote_Sheet14"/>
      <sheetName val="Gen_Info14"/>
      <sheetName val="Indirect_expenses14"/>
      <sheetName val="Cost_Any_14"/>
      <sheetName val="LIST_OF_MAKES14"/>
      <sheetName val="Detail_1A14"/>
      <sheetName val="Basement_Budget14"/>
      <sheetName val="Break_up_Sheet14"/>
      <sheetName val="E_&amp;_R14"/>
      <sheetName val="Bed_Class13"/>
      <sheetName val="Pile_cap13"/>
      <sheetName val="Mat_Cost14"/>
      <sheetName val="SPILL_OVER14"/>
      <sheetName val="DTF_Summary13"/>
      <sheetName val="UNP-NCW_13"/>
      <sheetName val="GF_Columns13"/>
      <sheetName val="Form_613"/>
      <sheetName val="BOQ_Direct_selling_cost13"/>
      <sheetName val="MASTER_RATE_ANALYSIS13"/>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8"/>
      <sheetName val="M_R_List_(2)8"/>
      <sheetName val="Balance_Sheet_8"/>
      <sheetName val="A_O_R_9"/>
      <sheetName val="M_R_List_(2)9"/>
      <sheetName val="Balance_Sheet_9"/>
      <sheetName val="A_O_R_10"/>
      <sheetName val="M_R_List_(2)10"/>
      <sheetName val="Balance_Sheet_10"/>
      <sheetName val="A_O_R_11"/>
      <sheetName val="M_R_List_(2)11"/>
      <sheetName val="Balance_Sheet_11"/>
      <sheetName val="Intro_12"/>
      <sheetName val="A_O_R_12"/>
      <sheetName val="Cost_summary12"/>
      <sheetName val="Direct_cost_shed_A-2_12"/>
      <sheetName val="_Resource_list12"/>
      <sheetName val="THANE_SITE12"/>
      <sheetName val="BOQ_Distribution12"/>
      <sheetName val="key_dates12"/>
      <sheetName val="specification_options12"/>
      <sheetName val="Elite_1_-_MBCL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SCHEDULE_OF_RATES24"/>
      <sheetName val="Detail_P&amp;L24"/>
      <sheetName val="Assumption_Sheet24"/>
      <sheetName val="APPENDIX_B-124"/>
      <sheetName val="Bill_3_124"/>
      <sheetName val="Legal_Risk_Analysis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6"/>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beam-reinft-IIInd_floor8"/>
      <sheetName val="Staff_Acco_50"/>
      <sheetName val="Tel__25"/>
      <sheetName val="Ext_light25"/>
      <sheetName val="Staff_Acco_51"/>
      <sheetName val="SCHEDULE_OF_RATES25"/>
      <sheetName val="4_Annex_1_Basic_rate25"/>
      <sheetName val="DETAILED__BOQ25"/>
      <sheetName val="Detail_In_Door_Stad25"/>
      <sheetName val="Project_Details__25"/>
      <sheetName val="RCC,Ret__Wall25"/>
      <sheetName val="TBAL9697_-group_wise__sdpl25"/>
      <sheetName val="Load_Details(B2)25"/>
      <sheetName val="scurve_calc_(2)25"/>
      <sheetName val="Detail_P&amp;L25"/>
      <sheetName val="Assumption_Sheet25"/>
      <sheetName val="APPENDIX_B-125"/>
      <sheetName val="Bill_3_125"/>
      <sheetName val="Legal_Risk_Analysis25"/>
      <sheetName val="Cable_data25"/>
      <sheetName val="PRECAST_lightconc-II25"/>
      <sheetName val="BLOCK-A_(MEA_SHEET)24"/>
      <sheetName val="Bill_3_-_Site_Works24"/>
      <sheetName val="Asia_Revised_10-1-0724"/>
      <sheetName val="All_Capital_Plan_P+L_10-1-0724"/>
      <sheetName val="CP08_(2)24"/>
      <sheetName val="Planning_File_10-1-0724"/>
      <sheetName val="GR_slab-reinft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Rate_Analysi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Contract_BOQ12"/>
      <sheetName val="beam-reinft-IIInd_floor12"/>
      <sheetName val="FF_Inst_RA_08_Inst_0312"/>
      <sheetName val="beam-reinft-machine_rm12"/>
      <sheetName val="T1_WO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FITZ MORT 94"/>
      <sheetName val="Beam-Schedule-1"/>
      <sheetName val="CABLES  "/>
      <sheetName val="Supply "/>
      <sheetName val="R2"/>
      <sheetName val="DG-YARD"/>
      <sheetName val="Equipment Information"/>
      <sheetName val="Equipment Block"/>
      <sheetName val="CABLES DATA"/>
      <sheetName val="BM-HOOP"/>
      <sheetName val="Basic Details"/>
      <sheetName val="BS Groupings"/>
      <sheetName val="PL Groupings"/>
      <sheetName val="DATA 2"/>
      <sheetName val="saihous.ele.xls"/>
      <sheetName val="PRECAST lightconc_II"/>
      <sheetName val="Sensitivity"/>
      <sheetName val="Con"/>
      <sheetName val="Step 1"/>
      <sheetName val="QAQC"/>
      <sheetName val="Ring Details"/>
      <sheetName val="33 kV-Eqpt.fdn."/>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horizontal"/>
      <sheetName val="Box-Detour"/>
      <sheetName val="PHOTO(9)"/>
      <sheetName val="PHOTOCALL(8)"/>
      <sheetName val="PRSH"/>
      <sheetName val="Stress Calculation"/>
      <sheetName val="PA-_Consutant_1"/>
      <sheetName val="Basic_Resources1"/>
      <sheetName val="SPILL_OVER_PROJECTIONS1"/>
      <sheetName val="organi synthesis lab"/>
      <sheetName val="Format 1.9 Ph-1"/>
      <sheetName val="[saihous.ele.xls]Indirect_x0005__x0000_堀와6_x0000_"/>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1-Excavation"/>
      <sheetName val="2-Substructure"/>
      <sheetName val="3-Concrete"/>
      <sheetName val="4-Masonry"/>
      <sheetName val="5-Thermal &amp; Moisture"/>
      <sheetName val="Col-Schedule"/>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boq actual"/>
      <sheetName val="_IO_List6"/>
      <sheetName val="Cost_Index6"/>
      <sheetName val="saihous_ele6"/>
      <sheetName val="SSR___NSSR_Market_final6"/>
      <sheetName val="STAFFSCHED_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saihous.ele.xls]Indirect_____8"/>
      <sheetName val="[saihous.ele.xls]Indirect_____9"/>
      <sheetName val="[saihous.ele.xls]Indirect____10"/>
      <sheetName val="[saihous.ele.xls]_saihous_ele_3"/>
      <sheetName val="[saihous.ele.xls]_saihous_ele_4"/>
      <sheetName val="[saihous.ele.xls]_saihous_ele_5"/>
      <sheetName val=" AnalysisPCC"/>
      <sheetName val="Analysis-NH-Culverts"/>
      <sheetName val="PS"/>
      <sheetName val="CABLEDATA"/>
      <sheetName val="keydates"/>
      <sheetName val="BOXCULVERT"/>
      <sheetName val="FORM5"/>
      <sheetName val="Building_List"/>
      <sheetName val="CableList"/>
      <sheetName val="Surcharge"/>
      <sheetName val="Project Info"/>
      <sheetName val="Link In"/>
      <sheetName val="Project Work Off Contribution"/>
      <sheetName val="CRF-BE Rates"/>
      <sheetName val="Datas"/>
      <sheetName val="Co-Inf"/>
      <sheetName val="Preisbildungsblatt"/>
      <sheetName val="Kosten"/>
      <sheetName val="TB_JUN'11"/>
      <sheetName val="VI_Floor_Beam_"/>
      <sheetName val="Detailed_Summary_(4)"/>
      <sheetName val="Labor_abs-PW"/>
      <sheetName val="Labor_abs-NMR"/>
      <sheetName val="M_B_T-16"/>
      <sheetName val="KALK"/>
      <sheetName val="meas-wp"/>
      <sheetName val="sheeet7"/>
      <sheetName val="CONNECT"/>
      <sheetName val="Indirect_x0005_??_"/>
      <sheetName val="D1_CO"/>
      <sheetName val="master"/>
      <sheetName val="LV Cable sizing"/>
      <sheetName val="DC"/>
      <sheetName val="LL-Normal"/>
      <sheetName val="STEEL"/>
      <sheetName val="Raw material"/>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COLUMNS"/>
      <sheetName val="SLABREINF-SCH"/>
      <sheetName val="REINF-PILECAP"/>
      <sheetName val="05. BUDGET"/>
      <sheetName val="Print Controls"/>
      <sheetName val="Controls"/>
      <sheetName val="koersen"/>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saihous.ele.xls]Indirect____23"/>
      <sheetName val="[saihous.ele.xls]Indirect____24"/>
      <sheetName val="[saihous.ele.xls]Indirect____25"/>
      <sheetName val="[saihous.ele.xls]_saihous_el_18"/>
      <sheetName val="[saihous.ele.xls]_saihous_el_19"/>
      <sheetName val="[saihous.ele.xls]_saihous_el_20"/>
      <sheetName val="[saihous.ele.xls]Indirect____20"/>
      <sheetName val="[saihous.ele.xls]Indirect____21"/>
      <sheetName val="[saihous.ele.xls]Indirect____22"/>
      <sheetName val="[saihous.ele.xls]_saihous_el_15"/>
      <sheetName val="[saihous.ele.xls]_saihous_el_16"/>
      <sheetName val="[saihous.ele.xls]_saihous_el_17"/>
      <sheetName val="Cable_Schedule"/>
      <sheetName val="NLD_-_Assum1"/>
      <sheetName val="[saihous_ele_xls]Indirect_____2"/>
      <sheetName val="[saihous_ele_xls]Indirect_____3"/>
      <sheetName val="[saihous_ele_xls]Indirect_____4"/>
      <sheetName val="[saihous_ele_xls]Indirect"/>
      <sheetName val="BP-Other_strs1"/>
      <sheetName val="NOTES_"/>
      <sheetName val="CABLES__"/>
      <sheetName val="Format_-_41"/>
      <sheetName val="Tong_hop_DT_XDCT1"/>
      <sheetName val="HT_Cable_1"/>
      <sheetName val="[saihous_ele_xls]Indirect_____5"/>
      <sheetName val="[saihous_ele_xls]Indirect_____6"/>
      <sheetName val="[saihous_ele_xls]Indirect_____7"/>
      <sheetName val="[saihous_ele_xls]_saihous_ele_2"/>
      <sheetName val="BAL_SHEET1"/>
      <sheetName val="[saihous_ele_xls]Indirect_____8"/>
      <sheetName val="[saihous_ele_xls]Indirect_____9"/>
      <sheetName val="[saihous_ele_xls]Indirect____10"/>
      <sheetName val="[saihous_ele_xls]_saihous_ele_3"/>
      <sheetName val="sc-mar2000"/>
      <sheetName val="sc-sepVdec99"/>
      <sheetName val="Staff_Acco_132"/>
      <sheetName val="Tel__66"/>
      <sheetName val="Ext_light66"/>
      <sheetName val="Staff_Acco_133"/>
      <sheetName val="SCHEDULE_OF_RATES66"/>
      <sheetName val="4_Annex_1_Basic_rate66"/>
      <sheetName val="DETAILED__BOQ66"/>
      <sheetName val="Detail_In_Door_Stad66"/>
      <sheetName val="Project_Details__66"/>
      <sheetName val="RCC,Ret__Wall66"/>
      <sheetName val="TBAL9697_-group_wise__sdpl66"/>
      <sheetName val="Load_Details(B2)66"/>
      <sheetName val="scurve_calc_(2)66"/>
      <sheetName val="Detail_P&amp;L66"/>
      <sheetName val="Assumption_Sheet66"/>
      <sheetName val="APPENDIX_B-166"/>
      <sheetName val="Bill_3_166"/>
      <sheetName val="Legal_Risk_Analysis66"/>
      <sheetName val="Cable_data66"/>
      <sheetName val="PRECAST_lightconc-II66"/>
      <sheetName val="BLOCK-A_(MEA_SHEET)65"/>
      <sheetName val="Bill_3_-_Site_Works65"/>
      <sheetName val="Asia_Revised_10-1-0765"/>
      <sheetName val="All_Capital_Plan_P+L_10-1-0765"/>
      <sheetName val="CP08_(2)65"/>
      <sheetName val="Planning_File_10-1-0765"/>
      <sheetName val="GR_slab-reinft65"/>
      <sheetName val="SITE_OVERHEADS65"/>
      <sheetName val="Civil_Works65"/>
      <sheetName val="Material_65"/>
      <sheetName val="SPT_vs_PHI65"/>
      <sheetName val="Fill_this_out_first___65"/>
      <sheetName val="IO_List65"/>
      <sheetName val="Pipe_Supports65"/>
      <sheetName val="BOQ_(2)65"/>
      <sheetName val="SCHEDULE_(3)65"/>
      <sheetName val="schedule_nos65"/>
      <sheetName val="Rate_Analysis65"/>
      <sheetName val="Boq_Block_A65"/>
      <sheetName val="Sqn_Abs_G_6__65"/>
      <sheetName val="WO_Abs__G_2__6_DUs65"/>
      <sheetName val="Air_Abs_G_6__23_DUs65"/>
      <sheetName val="4-Int-_ele(RA)65"/>
      <sheetName val="INDIGINEOUS_ITEMS_65"/>
      <sheetName val="Box-_Girder65"/>
      <sheetName val="Lease_rents65"/>
      <sheetName val="DLC_lookups65"/>
      <sheetName val="Quote_Sheet65"/>
      <sheetName val="labour_coeff65"/>
      <sheetName val="Works_-_Quote_Sheet65"/>
      <sheetName val="Gen_Info65"/>
      <sheetName val="Indirect_expenses65"/>
      <sheetName val="Cost_Any_65"/>
      <sheetName val="LIST_OF_MAKES65"/>
      <sheetName val="Detail_1A65"/>
      <sheetName val="Basement_Budget65"/>
      <sheetName val="Break_up_Sheet65"/>
      <sheetName val="E_&amp;_R65"/>
      <sheetName val="Bed_Class64"/>
      <sheetName val="Pile_cap64"/>
      <sheetName val="Mat_Cost65"/>
      <sheetName val="SPILL_OVER65"/>
      <sheetName val="DTF_Summary64"/>
      <sheetName val="UNP-NCW_64"/>
      <sheetName val="GF_Columns64"/>
      <sheetName val="Form_664"/>
      <sheetName val="BOQ_Direct_selling_cost64"/>
      <sheetName val="MASTER_RATE_ANALYSIS64"/>
      <sheetName val="Intro_64"/>
      <sheetName val="A_O_R_64"/>
      <sheetName val="Cost_summary64"/>
      <sheetName val="Direct_cost_shed_A-2_64"/>
      <sheetName val="_Resource_list64"/>
      <sheetName val="THANE_SITE64"/>
      <sheetName val="BOQ_Distribution64"/>
      <sheetName val="key_dates64"/>
      <sheetName val="specification_options64"/>
      <sheetName val="Elite_1_-_MBCL64"/>
      <sheetName val="M_R_List_(2)64"/>
      <sheetName val="Balance_Sheet_64"/>
      <sheetName val="Basic_Rates51"/>
      <sheetName val="Contract_BOQ51"/>
      <sheetName val="beam-reinft-IIInd_floor51"/>
      <sheetName val="FF_Inst_RA_08_Inst_0351"/>
      <sheetName val="beam-reinft-machine_rm51"/>
      <sheetName val="T1_WO51"/>
      <sheetName val="Summary-margin_calc"/>
      <sheetName val="Staff_Acco_134"/>
      <sheetName val="Tel__67"/>
      <sheetName val="Ext_light67"/>
      <sheetName val="Staff_Acco_135"/>
      <sheetName val="SCHEDULE_OF_RATES67"/>
      <sheetName val="4_Annex_1_Basic_rate67"/>
      <sheetName val="DETAILED__BOQ67"/>
      <sheetName val="Detail_In_Door_Stad67"/>
      <sheetName val="Project_Details__67"/>
      <sheetName val="RCC,Ret__Wall67"/>
      <sheetName val="TBAL9697_-group_wise__sdpl67"/>
      <sheetName val="Load_Details(B2)67"/>
      <sheetName val="scurve_calc_(2)67"/>
      <sheetName val="Detail_P&amp;L67"/>
      <sheetName val="Assumption_Sheet67"/>
      <sheetName val="APPENDIX_B-167"/>
      <sheetName val="Bill_3_167"/>
      <sheetName val="Legal_Risk_Analysis67"/>
      <sheetName val="Cable_data67"/>
      <sheetName val="PRECAST_lightconc-II67"/>
      <sheetName val="BLOCK-A_(MEA_SHEET)66"/>
      <sheetName val="Bill_3_-_Site_Works66"/>
      <sheetName val="Asia_Revised_10-1-0766"/>
      <sheetName val="All_Capital_Plan_P+L_10-1-0766"/>
      <sheetName val="CP08_(2)66"/>
      <sheetName val="Planning_File_10-1-0766"/>
      <sheetName val="GR_slab-reinft66"/>
      <sheetName val="SITE_OVERHEADS66"/>
      <sheetName val="Civil_Works66"/>
      <sheetName val="Material_66"/>
      <sheetName val="SPT_vs_PHI66"/>
      <sheetName val="Fill_this_out_first___66"/>
      <sheetName val="IO_List66"/>
      <sheetName val="Pipe_Supports66"/>
      <sheetName val="BOQ_(2)66"/>
      <sheetName val="SCHEDULE_(3)66"/>
      <sheetName val="schedule_nos66"/>
      <sheetName val="Rate_Analysis66"/>
      <sheetName val="Boq_Block_A66"/>
      <sheetName val="Sqn_Abs_G_6__66"/>
      <sheetName val="WO_Abs__G_2__6_DUs66"/>
      <sheetName val="Air_Abs_G_6__23_DUs66"/>
      <sheetName val="4-Int-_ele(RA)66"/>
      <sheetName val="INDIGINEOUS_ITEMS_66"/>
      <sheetName val="Box-_Girder66"/>
      <sheetName val="Lease_rents66"/>
      <sheetName val="DLC_lookups66"/>
      <sheetName val="Quote_Sheet66"/>
      <sheetName val="labour_coeff66"/>
      <sheetName val="Works_-_Quote_Sheet66"/>
      <sheetName val="Gen_Info66"/>
      <sheetName val="Indirect_expenses66"/>
      <sheetName val="Cost_Any_66"/>
      <sheetName val="LIST_OF_MAKES66"/>
      <sheetName val="Detail_1A66"/>
      <sheetName val="Basement_Budget66"/>
      <sheetName val="Break_up_Sheet66"/>
      <sheetName val="E_&amp;_R66"/>
      <sheetName val="Bed_Class65"/>
      <sheetName val="Pile_cap65"/>
      <sheetName val="Mat_Cost66"/>
      <sheetName val="SPILL_OVER66"/>
      <sheetName val="DTF_Summary65"/>
      <sheetName val="UNP-NCW_65"/>
      <sheetName val="GF_Columns65"/>
      <sheetName val="Form_665"/>
      <sheetName val="BOQ_Direct_selling_cost65"/>
      <sheetName val="MASTER_RATE_ANALYSIS65"/>
      <sheetName val="Intro_65"/>
      <sheetName val="A_O_R_65"/>
      <sheetName val="Cost_summary65"/>
      <sheetName val="Direct_cost_shed_A-2_65"/>
      <sheetName val="_Resource_list65"/>
      <sheetName val="THANE_SITE65"/>
      <sheetName val="BOQ_Distribution65"/>
      <sheetName val="key_dates65"/>
      <sheetName val="specification_options65"/>
      <sheetName val="Elite_1_-_MBCL65"/>
      <sheetName val="M_R_List_(2)65"/>
      <sheetName val="Balance_Sheet_65"/>
      <sheetName val="Basic_Rates52"/>
      <sheetName val="Contract_BOQ52"/>
      <sheetName val="beam-reinft-IIInd_floor52"/>
      <sheetName val="FF_Inst_RA_08_Inst_0352"/>
      <sheetName val="beam-reinft-machine_rm52"/>
      <sheetName val="T1_WO52"/>
      <sheetName val="Meas_-Hotel_Part1"/>
      <sheetName val="Labor_abs-PW1"/>
      <sheetName val="Labor_abs-NMR1"/>
      <sheetName val="Summary-margin_calc1"/>
      <sheetName val="KQ Cost Controlling"/>
      <sheetName val="KQ Appropriation"/>
      <sheetName val="RF Vol"/>
      <sheetName val="ASP"/>
      <sheetName val="Pivots"/>
      <sheetName val="Customize Your Purchase Order"/>
      <sheetName val="Rates Basic"/>
      <sheetName val="Charts"/>
      <sheetName val="Source Ref."/>
      <sheetName val="Cable-code"/>
      <sheetName val="CURENCY"/>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Format_1_9_Ph-1"/>
      <sheetName val="Format_1_9_Ph-11"/>
      <sheetName val="L_(4)1"/>
      <sheetName val="Fin_Sum1"/>
      <sheetName val="Labour_Rate_1"/>
      <sheetName val="Ave.wtd.rates"/>
      <sheetName val="Dropdowns"/>
      <sheetName val="CapitalMetrics"/>
      <sheetName val="Progress Curve"/>
      <sheetName val="para"/>
      <sheetName val="_IO_List10"/>
      <sheetName val="Cost_Index10"/>
      <sheetName val="saihous_ele10"/>
      <sheetName val="SSR___NSSR_Market_final10"/>
      <sheetName val="STAFFSCHED_10"/>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UMMARY_-_PART-I-BUILDING1"/>
      <sheetName val="_saihous_ele_xls_Indirect"/>
      <sheetName val="_saihous_ele_xls_Indirect퀀《혂൧"/>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_saihous_ele_1"/>
      <sheetName val="[saihous_ele_xls]_saihous_ele_4"/>
      <sheetName val="Indirect??_"/>
      <sheetName val="Labour_before_Escalation_1"/>
      <sheetName val="Material_List1"/>
      <sheetName val="Total_delivered_cost_calc_1"/>
      <sheetName val="Raw_material1"/>
      <sheetName val="LV_Cable_sizing1"/>
      <sheetName val="_IO_List9"/>
      <sheetName val="Cost_Index9"/>
      <sheetName val="saihous_ele9"/>
      <sheetName val="SSR___NSSR_Market_final9"/>
      <sheetName val="STAFFSCHED_9"/>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Summary_Transformers5"/>
      <sheetName val="Total__Amount5"/>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_GULF5"/>
      <sheetName val="Core_Data1"/>
      <sheetName val="AutoOpen_Stub_Data1"/>
      <sheetName val="Monthly_Budget_Summary1"/>
      <sheetName val="C&amp;S_monthwise1"/>
      <sheetName val="G_R_P1"/>
      <sheetName val="PSC_REVISED1"/>
      <sheetName val="Bridge_Data_2005-061"/>
      <sheetName val="Data_F8_BTR1"/>
      <sheetName val="_1"/>
      <sheetName val="M-Book_for_FW1"/>
      <sheetName val="M-Book_for_Conc1"/>
      <sheetName val="INPUT_SHEET1"/>
      <sheetName val="TPL_RECEIPTS_MB511"/>
      <sheetName val="ROW_Orders_for_March_051"/>
      <sheetName val="PKG_PO1"/>
      <sheetName val="LLM_DPRECEIPTS_MB511"/>
      <sheetName val="ZSEM_stock_(ympc038)1"/>
      <sheetName val="MFG_PO1"/>
      <sheetName val="saihous_ele_xls1"/>
      <sheetName val="Labour_&amp;_Plant1"/>
      <sheetName val="PRECAST_lightconc_II"/>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boq_actual"/>
      <sheetName val="FITZ_MORT_94"/>
      <sheetName val="Allg__Angaben"/>
      <sheetName val="Road_data"/>
      <sheetName val="Road_Detail_Est_"/>
      <sheetName val="CABLES_DATA"/>
      <sheetName val="BASIC_MATERIALS"/>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_saihous_ele_xls_Indirect쌳ᎈ駜_"/>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Labour_before_Escalation_"/>
      <sheetName val="Material_List"/>
      <sheetName val="Total_delivered_cost_calc_"/>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Anlysis"/>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Itemwise Summary"/>
      <sheetName val="Payroll BL"/>
      <sheetName val="_saihous_ele_xls_Indirect⽼؃ᅜ"/>
      <sheetName val="Indirect_x0005____"/>
      <sheetName val="LB020A(月)"/>
      <sheetName val="Final VA"/>
      <sheetName val="MPR_PA_1"/>
      <sheetName val="scurve(2)"/>
      <sheetName val="[saihous.ele.xls]Indirect_x0005__x0000__x0000_�."/>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A_O_R_68"/>
      <sheetName val="FF_Inst_RA_08_Inst_0355"/>
      <sheetName val="M_R_List_(2)68"/>
      <sheetName val="Balance_Sheet_68"/>
      <sheetName val="Basic_Rates55"/>
      <sheetName val="BAL_SHEET5"/>
      <sheetName val="BC_&amp;_MNB_7"/>
      <sheetName val="Materials_6"/>
      <sheetName val="C&amp;S_monthwise5"/>
      <sheetName val="G_R_P5"/>
      <sheetName val="PSC_REVISED5"/>
      <sheetName val="Bridge_Data_2005-065"/>
      <sheetName val="Data_F8_BTR5"/>
      <sheetName val="_5"/>
      <sheetName val="SC_Cost_MAR_028"/>
      <sheetName val="11B_8"/>
      <sheetName val="Column_BBS-Block96"/>
      <sheetName val="MAIN_FILE_9-24-076"/>
      <sheetName val="Meas_-Hotel_Part5"/>
      <sheetName val="Labor_abs-PW5"/>
      <sheetName val="Labor_abs-NMR5"/>
      <sheetName val="GUT_(2)5"/>
      <sheetName val="[saihous_ele_xls]Indirect쌳ᎈ駜/6"/>
      <sheetName val="Linked_Lead6"/>
      <sheetName val="Abstract_Sheet6"/>
      <sheetName val="April_Analysts6"/>
      <sheetName val="M_S_6"/>
      <sheetName val="C_Sum5"/>
      <sheetName val="A_Sum5"/>
      <sheetName val="Pier_calculation5"/>
      <sheetName val="Lead_(Final)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Labor_abs-PW4"/>
      <sheetName val="Labor_abs-NMR4"/>
      <sheetName val="C_Sum4"/>
      <sheetName val="A_Sum4"/>
      <sheetName val="Summary-margin_calc4"/>
      <sheetName val="Cut_&amp;_Sew4"/>
      <sheetName val="CFForecast_detail4"/>
      <sheetName val="Road_data4"/>
      <sheetName val="Road_Detail_Est_4"/>
      <sheetName val="M_B_T-164"/>
      <sheetName val="FITZ_MORT_944"/>
      <sheetName val="@RISK Correlations"/>
      <sheetName val="PLAN_FEB97"/>
      <sheetName val="Abutment "/>
      <sheetName val="Realign, Bypass, Rec"/>
      <sheetName val="FWD DATA"/>
      <sheetName val="Normalized Readings"/>
      <sheetName val="Pavement Details"/>
      <sheetName val="Cable Specifications"/>
      <sheetName val="PROCTOR"/>
      <sheetName val="labour_rates"/>
      <sheetName val="Print_Controls"/>
      <sheetName val="Executive_Summary"/>
      <sheetName val="SLAB_SCH"/>
      <sheetName val="Beams_"/>
      <sheetName val="BS before PMO"/>
      <sheetName val="INNOVATION"/>
      <sheetName val="factor sheet"/>
      <sheetName val="Name Range"/>
      <sheetName val="CBDGT979"/>
      <sheetName val="bs"/>
      <sheetName val="schedules"/>
      <sheetName val="saihous_ele13"/>
      <sheetName val="saihous_ele14"/>
      <sheetName val="Steel-Circular"/>
      <sheetName val="1.Civil-RA"/>
      <sheetName val="SP Break Up"/>
      <sheetName val="LabourRates"/>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final_abstract8"/>
      <sheetName val="SC_Cost_MAR_0210"/>
      <sheetName val="SPILL_OVER_PROJECTIONS8"/>
      <sheetName val="11B_10"/>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Rate_Ana4"/>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A_O_R_69"/>
      <sheetName val="FF_Inst_RA_08_Inst_0356"/>
      <sheetName val="M_R_List_(2)69"/>
      <sheetName val="Balance_Sheet_69"/>
      <sheetName val="Basic_Rates56"/>
      <sheetName val="BAL_SHEET6"/>
      <sheetName val="AoR_Finishing7"/>
      <sheetName val="BC_&amp;_MNB_8"/>
      <sheetName val="Materials_7"/>
      <sheetName val="C&amp;S_monthwise6"/>
      <sheetName val="G_R_P6"/>
      <sheetName val="PSC_REVISED6"/>
      <sheetName val="Bridge_Data_2005-066"/>
      <sheetName val="Data_F8_BTR6"/>
      <sheetName val="_6"/>
      <sheetName val="10__&amp;_11__Rate_Code_&amp;_BQ7"/>
      <sheetName val="Angebot18_7_7"/>
      <sheetName val="Basic_Resources7"/>
      <sheetName val="SC_Cost_MAR_029"/>
      <sheetName val="SPILL_OVER_PROJECTIONS7"/>
      <sheetName val="11B_9"/>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HT_Cable_2"/>
      <sheetName val="Response Spectra (UBC-1997)"/>
      <sheetName val="Response Spectra (IS1893-2002)"/>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saihous.ele.xls]Indirect_x0005__x0000__x0000__x0005__x0000_哐"/>
      <sheetName val="Tools Rev"/>
      <sheetName val="COMPS"/>
      <sheetName val="purpose&amp;input"/>
      <sheetName val="Anl"/>
      <sheetName val="Grouped TB-2004-05"/>
      <sheetName val="Detailed Summary (5)"/>
      <sheetName val="20"/>
      <sheetName val="COVER FOR MEMBER"/>
      <sheetName val="C"/>
      <sheetName val="30"/>
      <sheetName val="15"/>
      <sheetName val="UV"/>
      <sheetName val="explanation "/>
      <sheetName val="2B for Sub_Station_F_I_"/>
      <sheetName val="list"/>
      <sheetName val="A.O.R r1Str"/>
      <sheetName val="A.O.R r1"/>
      <sheetName val="A.O.R (2)"/>
      <sheetName val="11 kV SWGR"/>
      <sheetName val="RCC Rates"/>
      <sheetName val="India F&amp;S Template"/>
      <sheetName val="2.civil-RA"/>
      <sheetName val="More &amp; Less work record"/>
      <sheetName val="Coalmine"/>
      <sheetName val="Mand.Spares BBU "/>
      <sheetName val="vsdim"/>
      <sheetName val="SUPTYPE"/>
      <sheetName val="cdsload"/>
      <sheetName val="chsload"/>
      <sheetName val="cvsload"/>
      <sheetName val="csdim"/>
      <sheetName val="CLAMP"/>
      <sheetName val="pipe"/>
      <sheetName val="foot-slab reinft"/>
      <sheetName val="Budget-Breakup"/>
      <sheetName val="_saihous_ele_xls_Indirect_"/>
      <sheetName val="Indirect_x005f_x0005__x00"/>
      <sheetName val="Indirect_x0005__x00"/>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Inter Co Balances"/>
      <sheetName val="sheet6"/>
      <sheetName val="TE"/>
      <sheetName val="Calender"/>
      <sheetName val="EmplTable_1-1"/>
      <sheetName val="#Lookup"/>
      <sheetName val="Grade"/>
      <sheetName val="Nationalties"/>
      <sheetName val="Positions"/>
      <sheetName val="Titles"/>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 val="경비공통"/>
      <sheetName val="13. Steel - Ratio"/>
      <sheetName val="Staff Forecast spread"/>
      <sheetName val="RAJU ASSO"/>
      <sheetName val="Lead statement"/>
      <sheetName val="Rates"/>
      <sheetName val="SALIENT"/>
      <sheetName val="1x2x2"/>
      <sheetName val="Aoc"/>
      <sheetName val="basdat-f"/>
      <sheetName val="(Do not delete)"/>
      <sheetName val="InputPO_Del"/>
      <sheetName val="Customize Your Invoice"/>
      <sheetName val="d-safe DELUXE"/>
      <sheetName val="Indirect_x0005_쌳ᎈ駜/"/>
      <sheetName val="Indirect_x0005_쌳ᎈ駜_"/>
      <sheetName val="Indirect_x0005__"/>
      <sheetName val="[saihous.ele.xls]Indirect_x0005_"/>
      <sheetName val="[saihous.ele.xls]Indirect_x0005__xdfa0_."/>
      <sheetName val="[saihous.ele.xls]Indirect_x0005__xdb20__x001f_"/>
      <sheetName val="As per P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efreshError="1"/>
      <sheetData sheetId="459" refreshError="1"/>
      <sheetData sheetId="460" refreshError="1"/>
      <sheetData sheetId="461" refreshError="1"/>
      <sheetData sheetId="462">
        <row r="1">
          <cell r="B1" t="str">
            <v>220 kV SUB-STATION</v>
          </cell>
        </row>
      </sheetData>
      <sheetData sheetId="463">
        <row r="1">
          <cell r="B1" t="str">
            <v>220 kV SUB-STATION</v>
          </cell>
        </row>
      </sheetData>
      <sheetData sheetId="464">
        <row r="1">
          <cell r="B1" t="str">
            <v>220 kV SUB-STATION</v>
          </cell>
        </row>
      </sheetData>
      <sheetData sheetId="465" refreshError="1"/>
      <sheetData sheetId="466" refreshError="1"/>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ow r="1">
          <cell r="B1" t="str">
            <v>220 kV SUB-STATION</v>
          </cell>
        </row>
      </sheetData>
      <sheetData sheetId="542">
        <row r="1">
          <cell r="B1" t="str">
            <v>220 kV SUB-STATION</v>
          </cell>
        </row>
      </sheetData>
      <sheetData sheetId="543">
        <row r="1">
          <cell r="B1" t="str">
            <v>220 kV SUB-STATION</v>
          </cell>
        </row>
      </sheetData>
      <sheetData sheetId="544" refreshError="1"/>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efreshError="1"/>
      <sheetData sheetId="550" refreshError="1"/>
      <sheetData sheetId="551">
        <row r="1">
          <cell r="B1" t="str">
            <v>220 kV SUB-STATION</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ow r="1">
          <cell r="B1" t="str">
            <v>220 kV SUB-STATION</v>
          </cell>
        </row>
      </sheetData>
      <sheetData sheetId="683">
        <row r="1">
          <cell r="B1" t="str">
            <v>220 kV SUB-STATION</v>
          </cell>
        </row>
      </sheetData>
      <sheetData sheetId="684">
        <row r="1">
          <cell r="B1" t="str">
            <v>220 kV SUB-STATION</v>
          </cell>
        </row>
      </sheetData>
      <sheetData sheetId="685">
        <row r="1">
          <cell r="B1" t="str">
            <v>220 kV SUB-STATION</v>
          </cell>
        </row>
      </sheetData>
      <sheetData sheetId="686">
        <row r="1">
          <cell r="B1" t="str">
            <v>220 kV SUB-STATION</v>
          </cell>
        </row>
      </sheetData>
      <sheetData sheetId="687">
        <row r="1">
          <cell r="B1" t="str">
            <v>220 kV SUB-STATION</v>
          </cell>
        </row>
      </sheetData>
      <sheetData sheetId="688">
        <row r="1">
          <cell r="B1" t="str">
            <v>220 kV SUB-STATION</v>
          </cell>
        </row>
      </sheetData>
      <sheetData sheetId="689">
        <row r="1">
          <cell r="B1" t="str">
            <v>220 kV SUB-STATION</v>
          </cell>
        </row>
      </sheetData>
      <sheetData sheetId="690">
        <row r="1">
          <cell r="B1" t="str">
            <v>220 kV SUB-STATION</v>
          </cell>
        </row>
      </sheetData>
      <sheetData sheetId="691">
        <row r="1">
          <cell r="B1" t="str">
            <v>220 kV SUB-STATION</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ow r="1">
          <cell r="B1" t="str">
            <v>220 kV SUB-STATION</v>
          </cell>
        </row>
      </sheetData>
      <sheetData sheetId="789">
        <row r="1">
          <cell r="B1" t="str">
            <v>220 kV SUB-STATION</v>
          </cell>
        </row>
      </sheetData>
      <sheetData sheetId="790">
        <row r="1">
          <cell r="B1" t="str">
            <v>220 kV SUB-STATION</v>
          </cell>
        </row>
      </sheetData>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ow r="1">
          <cell r="B1" t="str">
            <v>220 kV SUB-STATION</v>
          </cell>
        </row>
      </sheetData>
      <sheetData sheetId="1040" refreshError="1"/>
      <sheetData sheetId="1041" refreshError="1"/>
      <sheetData sheetId="1042" refreshError="1"/>
      <sheetData sheetId="1043" refreshError="1"/>
      <sheetData sheetId="1044">
        <row r="1">
          <cell r="B1" t="str">
            <v>220 kV SUB-STATION</v>
          </cell>
        </row>
      </sheetData>
      <sheetData sheetId="1045">
        <row r="1">
          <cell r="B1" t="str">
            <v>220 kV SUB-STATION</v>
          </cell>
        </row>
      </sheetData>
      <sheetData sheetId="1046" refreshError="1"/>
      <sheetData sheetId="1047" refreshError="1"/>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efreshError="1"/>
      <sheetData sheetId="1159" refreshError="1"/>
      <sheetData sheetId="1160" refreshError="1"/>
      <sheetData sheetId="1161" refreshError="1"/>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efreshError="1"/>
      <sheetData sheetId="1393" refreshError="1"/>
      <sheetData sheetId="1394" refreshError="1"/>
      <sheetData sheetId="1395" refreshError="1"/>
      <sheetData sheetId="1396">
        <row r="1">
          <cell r="B1" t="str">
            <v>220 kV SUB-STATION</v>
          </cell>
        </row>
      </sheetData>
      <sheetData sheetId="1397" refreshError="1"/>
      <sheetData sheetId="1398">
        <row r="1">
          <cell r="B1" t="str">
            <v>220 kV SUB-STATION</v>
          </cell>
        </row>
      </sheetData>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
          <cell r="B1" t="str">
            <v>220 kV SUB-STATION</v>
          </cell>
        </row>
      </sheetData>
      <sheetData sheetId="1422">
        <row r="1">
          <cell r="B1" t="str">
            <v>220 kV SUB-STATION</v>
          </cell>
        </row>
      </sheetData>
      <sheetData sheetId="1423">
        <row r="1">
          <cell r="B1" t="str">
            <v>220 kV SUB-STATION</v>
          </cell>
        </row>
      </sheetData>
      <sheetData sheetId="1424">
        <row r="1">
          <cell r="B1" t="str">
            <v>220 kV SUB-STATION</v>
          </cell>
        </row>
      </sheetData>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ow r="1">
          <cell r="B1" t="str">
            <v>220 kV SUB-STATION</v>
          </cell>
        </row>
      </sheetData>
      <sheetData sheetId="1582" refreshError="1"/>
      <sheetData sheetId="1583">
        <row r="1">
          <cell r="B1" t="str">
            <v>220 kV SUB-STATION</v>
          </cell>
        </row>
      </sheetData>
      <sheetData sheetId="1584">
        <row r="1">
          <cell r="B1" t="str">
            <v>220 kV SUB-STATION</v>
          </cell>
        </row>
      </sheetData>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ow r="1">
          <cell r="B1" t="str">
            <v>220 kV SUB-STATION</v>
          </cell>
        </row>
      </sheetData>
      <sheetData sheetId="1612" refreshError="1"/>
      <sheetData sheetId="1613" refreshError="1"/>
      <sheetData sheetId="1614" refreshError="1"/>
      <sheetData sheetId="1615">
        <row r="1">
          <cell r="B1" t="str">
            <v>220 kV SUB-STATION</v>
          </cell>
        </row>
      </sheetData>
      <sheetData sheetId="1616" refreshError="1"/>
      <sheetData sheetId="1617" refreshError="1"/>
      <sheetData sheetId="1618" refreshError="1"/>
      <sheetData sheetId="1619" refreshError="1"/>
      <sheetData sheetId="1620" refreshError="1"/>
      <sheetData sheetId="1621" refreshError="1"/>
      <sheetData sheetId="1622" refreshError="1"/>
      <sheetData sheetId="1623">
        <row r="1">
          <cell r="B1" t="str">
            <v>220 kV SUB-STATION</v>
          </cell>
        </row>
      </sheetData>
      <sheetData sheetId="1624">
        <row r="1">
          <cell r="B1" t="str">
            <v>220 kV SUB-STATION</v>
          </cell>
        </row>
      </sheetData>
      <sheetData sheetId="1625" refreshError="1"/>
      <sheetData sheetId="1626">
        <row r="1">
          <cell r="B1" t="str">
            <v>220 kV SUB-STATION</v>
          </cell>
        </row>
      </sheetData>
      <sheetData sheetId="1627">
        <row r="1">
          <cell r="B1" t="str">
            <v>220 kV SUB-STATION</v>
          </cell>
        </row>
      </sheetData>
      <sheetData sheetId="1628" refreshError="1"/>
      <sheetData sheetId="1629">
        <row r="1">
          <cell r="B1" t="str">
            <v>220 kV SUB-STATION</v>
          </cell>
        </row>
      </sheetData>
      <sheetData sheetId="1630">
        <row r="1">
          <cell r="B1" t="str">
            <v>220 kV SUB-STATION</v>
          </cell>
        </row>
      </sheetData>
      <sheetData sheetId="1631">
        <row r="1">
          <cell r="B1" t="str">
            <v>220 kV SUB-STATION</v>
          </cell>
        </row>
      </sheetData>
      <sheetData sheetId="1632">
        <row r="1">
          <cell r="B1" t="str">
            <v>220 kV SUB-STATION</v>
          </cell>
        </row>
      </sheetData>
      <sheetData sheetId="1633" refreshError="1"/>
      <sheetData sheetId="1634" refreshError="1"/>
      <sheetData sheetId="1635" refreshError="1"/>
      <sheetData sheetId="1636" refreshError="1"/>
      <sheetData sheetId="1637" refreshError="1"/>
      <sheetData sheetId="1638" refreshError="1"/>
      <sheetData sheetId="1639" refreshError="1"/>
      <sheetData sheetId="1640">
        <row r="1">
          <cell r="B1" t="str">
            <v>220 kV SUB-STATION</v>
          </cell>
        </row>
      </sheetData>
      <sheetData sheetId="1641">
        <row r="1">
          <cell r="B1" t="str">
            <v>220 kV SUB-STATION</v>
          </cell>
        </row>
      </sheetData>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efreshError="1"/>
      <sheetData sheetId="1909" refreshError="1"/>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efreshError="1"/>
      <sheetData sheetId="1921">
        <row r="1">
          <cell r="B1" t="str">
            <v>220 kV SUB-STATION</v>
          </cell>
        </row>
      </sheetData>
      <sheetData sheetId="1922">
        <row r="1">
          <cell r="B1" t="str">
            <v>220 kV SUB-STATION</v>
          </cell>
        </row>
      </sheetData>
      <sheetData sheetId="1923" refreshError="1"/>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efreshError="1"/>
      <sheetData sheetId="1935" refreshError="1"/>
      <sheetData sheetId="1936" refreshError="1"/>
      <sheetData sheetId="1937" refreshError="1"/>
      <sheetData sheetId="1938">
        <row r="1">
          <cell r="B1" t="str">
            <v>220 kV SUB-STATION</v>
          </cell>
        </row>
      </sheetData>
      <sheetData sheetId="1939">
        <row r="1">
          <cell r="B1" t="str">
            <v>220 kV SUB-STATION</v>
          </cell>
        </row>
      </sheetData>
      <sheetData sheetId="1940" refreshError="1"/>
      <sheetData sheetId="1941">
        <row r="1">
          <cell r="B1" t="str">
            <v>220 kV SUB-STATION</v>
          </cell>
        </row>
      </sheetData>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ow r="1">
          <cell r="B1" t="str">
            <v>220 kV SUB-STATION</v>
          </cell>
        </row>
      </sheetData>
      <sheetData sheetId="1967">
        <row r="1">
          <cell r="B1" t="str">
            <v>220 kV SUB-STATION</v>
          </cell>
        </row>
      </sheetData>
      <sheetData sheetId="1968">
        <row r="1">
          <cell r="B1" t="str">
            <v>220 kV SUB-STATION</v>
          </cell>
        </row>
      </sheetData>
      <sheetData sheetId="1969">
        <row r="1">
          <cell r="B1" t="str">
            <v>220 kV SUB-STATION</v>
          </cell>
        </row>
      </sheetData>
      <sheetData sheetId="1970">
        <row r="1">
          <cell r="B1" t="str">
            <v>220 kV SUB-STATION</v>
          </cell>
        </row>
      </sheetData>
      <sheetData sheetId="1971">
        <row r="1">
          <cell r="B1" t="str">
            <v>220 kV SUB-STATION</v>
          </cell>
        </row>
      </sheetData>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ow r="1">
          <cell r="B1" t="str">
            <v>220 kV SUB-STATION</v>
          </cell>
        </row>
      </sheetData>
      <sheetData sheetId="2027" refreshError="1"/>
      <sheetData sheetId="2028" refreshError="1"/>
      <sheetData sheetId="2029">
        <row r="1">
          <cell r="B1" t="str">
            <v>220 kV SUB-STATION</v>
          </cell>
        </row>
      </sheetData>
      <sheetData sheetId="2030">
        <row r="1">
          <cell r="B1" t="str">
            <v>220 kV SUB-STATION</v>
          </cell>
        </row>
      </sheetData>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ow r="1">
          <cell r="B1" t="str">
            <v>220 kV SUB-STATION</v>
          </cell>
        </row>
      </sheetData>
      <sheetData sheetId="2152">
        <row r="1">
          <cell r="B1" t="str">
            <v>220 kV SUB-STATION</v>
          </cell>
        </row>
      </sheetData>
      <sheetData sheetId="2153">
        <row r="1">
          <cell r="B1" t="str">
            <v>220 kV SUB-STATION</v>
          </cell>
        </row>
      </sheetData>
      <sheetData sheetId="2154">
        <row r="1">
          <cell r="B1" t="str">
            <v>220 kV SUB-STATION</v>
          </cell>
        </row>
      </sheetData>
      <sheetData sheetId="2155">
        <row r="1">
          <cell r="B1" t="str">
            <v>220 kV SUB-STATION</v>
          </cell>
        </row>
      </sheetData>
      <sheetData sheetId="2156">
        <row r="1">
          <cell r="B1" t="str">
            <v>220 kV SUB-STATION</v>
          </cell>
        </row>
      </sheetData>
      <sheetData sheetId="2157">
        <row r="1">
          <cell r="B1" t="str">
            <v>220 kV SUB-STATION</v>
          </cell>
        </row>
      </sheetData>
      <sheetData sheetId="2158">
        <row r="1">
          <cell r="B1" t="str">
            <v>220 kV SUB-STATION</v>
          </cell>
        </row>
      </sheetData>
      <sheetData sheetId="2159">
        <row r="1">
          <cell r="B1" t="str">
            <v>220 kV SUB-STATION</v>
          </cell>
        </row>
      </sheetData>
      <sheetData sheetId="2160">
        <row r="1">
          <cell r="B1" t="str">
            <v>220 kV SUB-STATION</v>
          </cell>
        </row>
      </sheetData>
      <sheetData sheetId="2161">
        <row r="1">
          <cell r="B1" t="str">
            <v>220 kV SUB-STATION</v>
          </cell>
        </row>
      </sheetData>
      <sheetData sheetId="2162">
        <row r="1">
          <cell r="B1" t="str">
            <v>220 kV SUB-STATION</v>
          </cell>
        </row>
      </sheetData>
      <sheetData sheetId="2163">
        <row r="1">
          <cell r="B1" t="str">
            <v>220 kV SUB-STATION</v>
          </cell>
        </row>
      </sheetData>
      <sheetData sheetId="2164">
        <row r="1">
          <cell r="B1" t="str">
            <v>220 kV SUB-STATION</v>
          </cell>
        </row>
      </sheetData>
      <sheetData sheetId="2165">
        <row r="1">
          <cell r="B1" t="str">
            <v>220 kV SUB-STATION</v>
          </cell>
        </row>
      </sheetData>
      <sheetData sheetId="2166">
        <row r="1">
          <cell r="B1" t="str">
            <v>220 kV SUB-STATION</v>
          </cell>
        </row>
      </sheetData>
      <sheetData sheetId="2167">
        <row r="1">
          <cell r="B1" t="str">
            <v>220 kV SUB-STATION</v>
          </cell>
        </row>
      </sheetData>
      <sheetData sheetId="2168">
        <row r="1">
          <cell r="B1" t="str">
            <v>220 kV SUB-STATION</v>
          </cell>
        </row>
      </sheetData>
      <sheetData sheetId="2169">
        <row r="1">
          <cell r="B1" t="str">
            <v>220 kV SUB-STATION</v>
          </cell>
        </row>
      </sheetData>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ow r="1">
          <cell r="B1" t="str">
            <v>220 kV SUB-STATION</v>
          </cell>
        </row>
      </sheetData>
      <sheetData sheetId="2204">
        <row r="1">
          <cell r="B1" t="str">
            <v>220 kV SUB-STATION</v>
          </cell>
        </row>
      </sheetData>
      <sheetData sheetId="2205">
        <row r="1">
          <cell r="B1" t="str">
            <v>220 kV SUB-STATION</v>
          </cell>
        </row>
      </sheetData>
      <sheetData sheetId="2206">
        <row r="1">
          <cell r="B1" t="str">
            <v>220 kV SUB-STATION</v>
          </cell>
        </row>
      </sheetData>
      <sheetData sheetId="2207">
        <row r="1">
          <cell r="B1" t="str">
            <v>220 kV SUB-STATION</v>
          </cell>
        </row>
      </sheetData>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ow r="1">
          <cell r="B1" t="str">
            <v>220 kV SUB-STATION</v>
          </cell>
        </row>
      </sheetData>
      <sheetData sheetId="2242">
        <row r="1">
          <cell r="B1" t="str">
            <v>220 kV SUB-STATION</v>
          </cell>
        </row>
      </sheetData>
      <sheetData sheetId="2243">
        <row r="1">
          <cell r="B1" t="str">
            <v>220 kV SUB-STATION</v>
          </cell>
        </row>
      </sheetData>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ow r="1">
          <cell r="B1" t="str">
            <v>220 kV SUB-STATION</v>
          </cell>
        </row>
      </sheetData>
      <sheetData sheetId="2336">
        <row r="1">
          <cell r="B1" t="str">
            <v>220 kV SUB-STATION</v>
          </cell>
        </row>
      </sheetData>
      <sheetData sheetId="2337">
        <row r="1">
          <cell r="B1" t="str">
            <v>220 kV SUB-STATION</v>
          </cell>
        </row>
      </sheetData>
      <sheetData sheetId="2338">
        <row r="1">
          <cell r="B1" t="str">
            <v>220 kV SUB-STATION</v>
          </cell>
        </row>
      </sheetData>
      <sheetData sheetId="2339">
        <row r="1">
          <cell r="B1" t="str">
            <v>220 kV SUB-STATION</v>
          </cell>
        </row>
      </sheetData>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efreshError="1"/>
      <sheetData sheetId="2409" refreshError="1"/>
      <sheetData sheetId="2410" refreshError="1"/>
      <sheetData sheetId="2411" refreshError="1"/>
      <sheetData sheetId="2412" refreshError="1"/>
      <sheetData sheetId="2413" refreshError="1"/>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efreshError="1"/>
      <sheetData sheetId="2537" refreshError="1"/>
      <sheetData sheetId="2538" refreshError="1"/>
      <sheetData sheetId="2539">
        <row r="1">
          <cell r="B1" t="str">
            <v>220 kV SUB-STATION</v>
          </cell>
        </row>
      </sheetData>
      <sheetData sheetId="2540">
        <row r="1">
          <cell r="B1" t="str">
            <v>220 kV SUB-STATION</v>
          </cell>
        </row>
      </sheetData>
      <sheetData sheetId="2541" refreshError="1"/>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ow r="1">
          <cell r="B1" t="str">
            <v>220 kV SUB-STATION</v>
          </cell>
        </row>
      </sheetData>
      <sheetData sheetId="2616">
        <row r="1">
          <cell r="B1" t="str">
            <v>220 kV SUB-STATION</v>
          </cell>
        </row>
      </sheetData>
      <sheetData sheetId="2617">
        <row r="1">
          <cell r="B1" t="str">
            <v>220 kV SUB-STATION</v>
          </cell>
        </row>
      </sheetData>
      <sheetData sheetId="2618">
        <row r="1">
          <cell r="B1" t="str">
            <v>220 kV SUB-STATION</v>
          </cell>
        </row>
      </sheetData>
      <sheetData sheetId="2619">
        <row r="1">
          <cell r="B1" t="str">
            <v>220 kV SUB-STATION</v>
          </cell>
        </row>
      </sheetData>
      <sheetData sheetId="2620">
        <row r="1">
          <cell r="B1" t="str">
            <v>220 kV SUB-STATION</v>
          </cell>
        </row>
      </sheetData>
      <sheetData sheetId="2621">
        <row r="1">
          <cell r="B1" t="str">
            <v>220 kV SUB-STATION</v>
          </cell>
        </row>
      </sheetData>
      <sheetData sheetId="2622">
        <row r="1">
          <cell r="B1" t="str">
            <v>220 kV SUB-STATION</v>
          </cell>
        </row>
      </sheetData>
      <sheetData sheetId="2623">
        <row r="1">
          <cell r="B1" t="str">
            <v>220 kV SUB-STATION</v>
          </cell>
        </row>
      </sheetData>
      <sheetData sheetId="2624">
        <row r="1">
          <cell r="B1" t="str">
            <v>220 kV SUB-STATION</v>
          </cell>
        </row>
      </sheetData>
      <sheetData sheetId="2625">
        <row r="1">
          <cell r="B1" t="str">
            <v>220 kV SUB-STATION</v>
          </cell>
        </row>
      </sheetData>
      <sheetData sheetId="2626">
        <row r="1">
          <cell r="B1" t="str">
            <v>220 kV SUB-STATION</v>
          </cell>
        </row>
      </sheetData>
      <sheetData sheetId="2627">
        <row r="1">
          <cell r="B1" t="str">
            <v>220 kV SUB-STATION</v>
          </cell>
        </row>
      </sheetData>
      <sheetData sheetId="2628">
        <row r="1">
          <cell r="B1" t="str">
            <v>220 kV SUB-STATION</v>
          </cell>
        </row>
      </sheetData>
      <sheetData sheetId="2629">
        <row r="1">
          <cell r="B1" t="str">
            <v>220 kV SUB-STATION</v>
          </cell>
        </row>
      </sheetData>
      <sheetData sheetId="2630">
        <row r="1">
          <cell r="B1" t="str">
            <v>220 kV SUB-STATION</v>
          </cell>
        </row>
      </sheetData>
      <sheetData sheetId="2631">
        <row r="1">
          <cell r="B1" t="str">
            <v>220 kV SUB-STATION</v>
          </cell>
        </row>
      </sheetData>
      <sheetData sheetId="2632">
        <row r="1">
          <cell r="B1" t="str">
            <v>220 kV SUB-STATION</v>
          </cell>
        </row>
      </sheetData>
      <sheetData sheetId="2633">
        <row r="1">
          <cell r="B1" t="str">
            <v>220 kV SUB-STATION</v>
          </cell>
        </row>
      </sheetData>
      <sheetData sheetId="2634">
        <row r="1">
          <cell r="B1" t="str">
            <v>220 kV SUB-STATION</v>
          </cell>
        </row>
      </sheetData>
      <sheetData sheetId="2635">
        <row r="1">
          <cell r="B1" t="str">
            <v>220 kV SUB-STATION</v>
          </cell>
        </row>
      </sheetData>
      <sheetData sheetId="2636">
        <row r="1">
          <cell r="B1" t="str">
            <v>220 kV SUB-STATION</v>
          </cell>
        </row>
      </sheetData>
      <sheetData sheetId="2637">
        <row r="1">
          <cell r="B1" t="str">
            <v>220 kV SUB-STATION</v>
          </cell>
        </row>
      </sheetData>
      <sheetData sheetId="2638">
        <row r="1">
          <cell r="B1" t="str">
            <v>220 kV SUB-STATION</v>
          </cell>
        </row>
      </sheetData>
      <sheetData sheetId="2639">
        <row r="1">
          <cell r="B1" t="str">
            <v>220 kV SUB-STATION</v>
          </cell>
        </row>
      </sheetData>
      <sheetData sheetId="2640">
        <row r="1">
          <cell r="B1" t="str">
            <v>220 kV SUB-STATION</v>
          </cell>
        </row>
      </sheetData>
      <sheetData sheetId="2641">
        <row r="1">
          <cell r="B1" t="str">
            <v>220 kV SUB-STATION</v>
          </cell>
        </row>
      </sheetData>
      <sheetData sheetId="2642">
        <row r="1">
          <cell r="B1" t="str">
            <v>220 kV SUB-STATION</v>
          </cell>
        </row>
      </sheetData>
      <sheetData sheetId="2643">
        <row r="1">
          <cell r="B1" t="str">
            <v>220 kV SUB-STATION</v>
          </cell>
        </row>
      </sheetData>
      <sheetData sheetId="2644">
        <row r="1">
          <cell r="B1" t="str">
            <v>220 kV SUB-STATION</v>
          </cell>
        </row>
      </sheetData>
      <sheetData sheetId="2645">
        <row r="1">
          <cell r="B1" t="str">
            <v>220 kV SUB-STATION</v>
          </cell>
        </row>
      </sheetData>
      <sheetData sheetId="2646">
        <row r="1">
          <cell r="B1" t="str">
            <v>220 kV SUB-STATION</v>
          </cell>
        </row>
      </sheetData>
      <sheetData sheetId="2647">
        <row r="1">
          <cell r="B1" t="str">
            <v>220 kV SUB-STATION</v>
          </cell>
        </row>
      </sheetData>
      <sheetData sheetId="2648">
        <row r="1">
          <cell r="B1" t="str">
            <v>220 kV SUB-STATION</v>
          </cell>
        </row>
      </sheetData>
      <sheetData sheetId="2649"/>
      <sheetData sheetId="2650">
        <row r="1">
          <cell r="B1" t="str">
            <v>220 kV SUB-STATION</v>
          </cell>
        </row>
      </sheetData>
      <sheetData sheetId="2651">
        <row r="1">
          <cell r="B1" t="str">
            <v>220 kV SUB-STATION</v>
          </cell>
        </row>
      </sheetData>
      <sheetData sheetId="2652">
        <row r="1">
          <cell r="B1" t="str">
            <v>220 kV SUB-STATION</v>
          </cell>
        </row>
      </sheetData>
      <sheetData sheetId="2653">
        <row r="1">
          <cell r="B1" t="str">
            <v>220 kV SUB-STATION</v>
          </cell>
        </row>
      </sheetData>
      <sheetData sheetId="2654"/>
      <sheetData sheetId="2655">
        <row r="1">
          <cell r="B1" t="str">
            <v>220 kV SUB-STATION</v>
          </cell>
        </row>
      </sheetData>
      <sheetData sheetId="2656">
        <row r="1">
          <cell r="B1" t="str">
            <v>220 kV SUB-STATION</v>
          </cell>
        </row>
      </sheetData>
      <sheetData sheetId="2657">
        <row r="1">
          <cell r="B1" t="str">
            <v>220 kV SUB-STATION</v>
          </cell>
        </row>
      </sheetData>
      <sheetData sheetId="2658">
        <row r="1">
          <cell r="B1" t="str">
            <v>220 kV SUB-STATION</v>
          </cell>
        </row>
      </sheetData>
      <sheetData sheetId="2659">
        <row r="1">
          <cell r="B1" t="str">
            <v>220 kV SUB-STATION</v>
          </cell>
        </row>
      </sheetData>
      <sheetData sheetId="2660">
        <row r="1">
          <cell r="B1" t="str">
            <v>220 kV SUB-STATION</v>
          </cell>
        </row>
      </sheetData>
      <sheetData sheetId="2661">
        <row r="1">
          <cell r="B1" t="str">
            <v>220 kV SUB-STATION</v>
          </cell>
        </row>
      </sheetData>
      <sheetData sheetId="2662">
        <row r="1">
          <cell r="B1" t="str">
            <v>220 kV SUB-STATION</v>
          </cell>
        </row>
      </sheetData>
      <sheetData sheetId="2663">
        <row r="1">
          <cell r="B1" t="str">
            <v>220 kV SUB-STATION</v>
          </cell>
        </row>
      </sheetData>
      <sheetData sheetId="2664">
        <row r="1">
          <cell r="B1" t="str">
            <v>220 kV SUB-STATION</v>
          </cell>
        </row>
      </sheetData>
      <sheetData sheetId="2665"/>
      <sheetData sheetId="2666">
        <row r="1">
          <cell r="B1" t="str">
            <v>220 kV SUB-STATION</v>
          </cell>
        </row>
      </sheetData>
      <sheetData sheetId="2667">
        <row r="1">
          <cell r="B1" t="str">
            <v>220 kV SUB-STATION</v>
          </cell>
        </row>
      </sheetData>
      <sheetData sheetId="2668">
        <row r="1">
          <cell r="B1" t="str">
            <v>220 kV SUB-STATION</v>
          </cell>
        </row>
      </sheetData>
      <sheetData sheetId="2669">
        <row r="1">
          <cell r="B1" t="str">
            <v>220 kV SUB-STATION</v>
          </cell>
        </row>
      </sheetData>
      <sheetData sheetId="2670"/>
      <sheetData sheetId="2671">
        <row r="1">
          <cell r="B1" t="str">
            <v>220 kV SUB-STATION</v>
          </cell>
        </row>
      </sheetData>
      <sheetData sheetId="2672"/>
      <sheetData sheetId="2673"/>
      <sheetData sheetId="2674"/>
      <sheetData sheetId="2675"/>
      <sheetData sheetId="2676"/>
      <sheetData sheetId="2677"/>
      <sheetData sheetId="2678"/>
      <sheetData sheetId="2679"/>
      <sheetData sheetId="2680"/>
      <sheetData sheetId="2681"/>
      <sheetData sheetId="2682"/>
      <sheetData sheetId="2683">
        <row r="1">
          <cell r="B1" t="str">
            <v>220 kV SUB-STATION</v>
          </cell>
        </row>
      </sheetData>
      <sheetData sheetId="2684"/>
      <sheetData sheetId="2685"/>
      <sheetData sheetId="2686"/>
      <sheetData sheetId="2687">
        <row r="1">
          <cell r="B1" t="str">
            <v>220 kV SUB-STATION</v>
          </cell>
        </row>
      </sheetData>
      <sheetData sheetId="2688"/>
      <sheetData sheetId="2689"/>
      <sheetData sheetId="2690"/>
      <sheetData sheetId="2691"/>
      <sheetData sheetId="2692"/>
      <sheetData sheetId="2693"/>
      <sheetData sheetId="2694">
        <row r="1">
          <cell r="B1" t="str">
            <v>220 kV SUB-STATION</v>
          </cell>
        </row>
      </sheetData>
      <sheetData sheetId="2695">
        <row r="1">
          <cell r="B1" t="str">
            <v>220 kV SUB-STATION</v>
          </cell>
        </row>
      </sheetData>
      <sheetData sheetId="2696">
        <row r="1">
          <cell r="B1" t="str">
            <v>220 kV SUB-STATION</v>
          </cell>
        </row>
      </sheetData>
      <sheetData sheetId="2697">
        <row r="1">
          <cell r="B1" t="str">
            <v>220 kV SUB-STATION</v>
          </cell>
        </row>
      </sheetData>
      <sheetData sheetId="2698">
        <row r="1">
          <cell r="B1" t="str">
            <v>220 kV SUB-STATION</v>
          </cell>
        </row>
      </sheetData>
      <sheetData sheetId="2699">
        <row r="1">
          <cell r="B1" t="str">
            <v>220 kV SUB-STATION</v>
          </cell>
        </row>
      </sheetData>
      <sheetData sheetId="2700">
        <row r="1">
          <cell r="B1" t="str">
            <v>220 kV SUB-STATION</v>
          </cell>
        </row>
      </sheetData>
      <sheetData sheetId="2701">
        <row r="1">
          <cell r="B1" t="str">
            <v>220 kV SUB-STATION</v>
          </cell>
        </row>
      </sheetData>
      <sheetData sheetId="2702">
        <row r="1">
          <cell r="B1" t="str">
            <v>220 kV SUB-STATION</v>
          </cell>
        </row>
      </sheetData>
      <sheetData sheetId="2703">
        <row r="1">
          <cell r="B1" t="str">
            <v>220 kV SUB-STATION</v>
          </cell>
        </row>
      </sheetData>
      <sheetData sheetId="2704">
        <row r="1">
          <cell r="B1" t="str">
            <v>220 kV SUB-STATION</v>
          </cell>
        </row>
      </sheetData>
      <sheetData sheetId="2705">
        <row r="1">
          <cell r="B1" t="str">
            <v>220 kV SUB-STATION</v>
          </cell>
        </row>
      </sheetData>
      <sheetData sheetId="2706">
        <row r="1">
          <cell r="B1" t="str">
            <v>220 kV SUB-STATION</v>
          </cell>
        </row>
      </sheetData>
      <sheetData sheetId="2707">
        <row r="1">
          <cell r="B1" t="str">
            <v>220 kV SUB-STATION</v>
          </cell>
        </row>
      </sheetData>
      <sheetData sheetId="2708">
        <row r="1">
          <cell r="B1" t="str">
            <v>220 kV SUB-STATION</v>
          </cell>
        </row>
      </sheetData>
      <sheetData sheetId="2709">
        <row r="1">
          <cell r="B1" t="str">
            <v>220 kV SUB-STATION</v>
          </cell>
        </row>
      </sheetData>
      <sheetData sheetId="2710">
        <row r="1">
          <cell r="B1" t="str">
            <v>220 kV SUB-STATION</v>
          </cell>
        </row>
      </sheetData>
      <sheetData sheetId="2711">
        <row r="1">
          <cell r="B1" t="str">
            <v>220 kV SUB-STATION</v>
          </cell>
        </row>
      </sheetData>
      <sheetData sheetId="2712">
        <row r="1">
          <cell r="B1" t="str">
            <v>220 kV SUB-STATION</v>
          </cell>
        </row>
      </sheetData>
      <sheetData sheetId="2713">
        <row r="1">
          <cell r="B1" t="str">
            <v>220 kV SUB-STATION</v>
          </cell>
        </row>
      </sheetData>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efreshError="1"/>
      <sheetData sheetId="2791" refreshError="1"/>
      <sheetData sheetId="2792" refreshError="1"/>
      <sheetData sheetId="2793" refreshError="1"/>
      <sheetData sheetId="2794">
        <row r="1">
          <cell r="B1" t="str">
            <v>220 kV SUB-STATION</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ow r="1">
          <cell r="B1" t="str">
            <v>220 kV SUB-STATION</v>
          </cell>
        </row>
      </sheetData>
      <sheetData sheetId="2804">
        <row r="1">
          <cell r="B1" t="str">
            <v>220 kV SUB-STATION</v>
          </cell>
        </row>
      </sheetData>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efreshError="1"/>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efreshError="1"/>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efreshError="1"/>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ow r="1">
          <cell r="B1" t="str">
            <v>220 kV SUB-STATION</v>
          </cell>
        </row>
      </sheetData>
      <sheetData sheetId="3122" refreshError="1"/>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row r="1">
          <cell r="B1" t="str">
            <v>220 kV SUB-STATION</v>
          </cell>
        </row>
      </sheetData>
      <sheetData sheetId="3679">
        <row r="1">
          <cell r="B1" t="str">
            <v>220 kV SUB-STATION</v>
          </cell>
        </row>
      </sheetData>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row r="1">
          <cell r="B1" t="str">
            <v>220 kV SUB-STATION</v>
          </cell>
        </row>
      </sheetData>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ow r="1">
          <cell r="B1" t="str">
            <v>220 kV SUB-STATION</v>
          </cell>
        </row>
      </sheetData>
      <sheetData sheetId="4312">
        <row r="1">
          <cell r="B1" t="str">
            <v>220 kV SUB-STATION</v>
          </cell>
        </row>
      </sheetData>
      <sheetData sheetId="4313">
        <row r="1">
          <cell r="B1" t="str">
            <v>220 kV SUB-STATION</v>
          </cell>
        </row>
      </sheetData>
      <sheetData sheetId="4314">
        <row r="1">
          <cell r="B1" t="str">
            <v>220 kV SUB-STATION</v>
          </cell>
        </row>
      </sheetData>
      <sheetData sheetId="4315">
        <row r="1">
          <cell r="B1" t="str">
            <v>220 kV SUB-STATION</v>
          </cell>
        </row>
      </sheetData>
      <sheetData sheetId="4316"/>
      <sheetData sheetId="4317">
        <row r="1">
          <cell r="B1" t="str">
            <v>220 kV SUB-STATION</v>
          </cell>
        </row>
      </sheetData>
      <sheetData sheetId="4318"/>
      <sheetData sheetId="4319"/>
      <sheetData sheetId="4320"/>
      <sheetData sheetId="4321"/>
      <sheetData sheetId="4322"/>
      <sheetData sheetId="4323"/>
      <sheetData sheetId="4324">
        <row r="1">
          <cell r="B1" t="str">
            <v>220 kV SUB-STATION</v>
          </cell>
        </row>
      </sheetData>
      <sheetData sheetId="4325"/>
      <sheetData sheetId="4326"/>
      <sheetData sheetId="4327"/>
      <sheetData sheetId="4328">
        <row r="1">
          <cell r="B1" t="str">
            <v>220 kV SUB-STATION</v>
          </cell>
        </row>
      </sheetData>
      <sheetData sheetId="4329">
        <row r="1">
          <cell r="B1" t="str">
            <v>220 kV SUB-STATION</v>
          </cell>
        </row>
      </sheetData>
      <sheetData sheetId="4330">
        <row r="1">
          <cell r="B1" t="str">
            <v>220 kV SUB-STATION</v>
          </cell>
        </row>
      </sheetData>
      <sheetData sheetId="4331">
        <row r="1">
          <cell r="B1" t="str">
            <v>220 kV SUB-STATION</v>
          </cell>
        </row>
      </sheetData>
      <sheetData sheetId="4332">
        <row r="1">
          <cell r="B1" t="str">
            <v>220 kV SUB-STATION</v>
          </cell>
        </row>
      </sheetData>
      <sheetData sheetId="4333">
        <row r="1">
          <cell r="B1" t="str">
            <v>220 kV SUB-STATION</v>
          </cell>
        </row>
      </sheetData>
      <sheetData sheetId="4334">
        <row r="1">
          <cell r="B1" t="str">
            <v>220 kV SUB-STATION</v>
          </cell>
        </row>
      </sheetData>
      <sheetData sheetId="4335">
        <row r="1">
          <cell r="B1" t="str">
            <v>220 kV SUB-STATION</v>
          </cell>
        </row>
      </sheetData>
      <sheetData sheetId="4336">
        <row r="1">
          <cell r="B1" t="str">
            <v>220 kV SUB-STATION</v>
          </cell>
        </row>
      </sheetData>
      <sheetData sheetId="4337">
        <row r="1">
          <cell r="B1" t="str">
            <v>220 kV SUB-STATION</v>
          </cell>
        </row>
      </sheetData>
      <sheetData sheetId="4338">
        <row r="1">
          <cell r="B1" t="str">
            <v>220 kV SUB-STATION</v>
          </cell>
        </row>
      </sheetData>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row r="1">
          <cell r="B1" t="str">
            <v>220 kV SUB-STATION</v>
          </cell>
        </row>
      </sheetData>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row r="1">
          <cell r="B1" t="str">
            <v>220 kV SUB-STATION</v>
          </cell>
        </row>
      </sheetData>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ow r="1">
          <cell r="B1" t="str">
            <v>220 kV SUB-STATION</v>
          </cell>
        </row>
      </sheetData>
      <sheetData sheetId="4847">
        <row r="1">
          <cell r="B1" t="str">
            <v>220 kV SUB-STATION</v>
          </cell>
        </row>
      </sheetData>
      <sheetData sheetId="4848">
        <row r="1">
          <cell r="B1" t="str">
            <v>220 kV SUB-STATION</v>
          </cell>
        </row>
      </sheetData>
      <sheetData sheetId="4849">
        <row r="1">
          <cell r="B1" t="str">
            <v>220 kV SUB-STATION</v>
          </cell>
        </row>
      </sheetData>
      <sheetData sheetId="4850">
        <row r="1">
          <cell r="B1" t="str">
            <v>220 kV SUB-STATION</v>
          </cell>
        </row>
      </sheetData>
      <sheetData sheetId="4851">
        <row r="1">
          <cell r="B1" t="str">
            <v>220 kV SUB-STATION</v>
          </cell>
        </row>
      </sheetData>
      <sheetData sheetId="4852">
        <row r="1">
          <cell r="B1" t="str">
            <v>220 kV SUB-STATION</v>
          </cell>
        </row>
      </sheetData>
      <sheetData sheetId="4853">
        <row r="1">
          <cell r="B1" t="str">
            <v>220 kV SUB-STATION</v>
          </cell>
        </row>
      </sheetData>
      <sheetData sheetId="4854">
        <row r="1">
          <cell r="B1" t="str">
            <v>220 kV SUB-STATION</v>
          </cell>
        </row>
      </sheetData>
      <sheetData sheetId="4855"/>
      <sheetData sheetId="4856">
        <row r="1">
          <cell r="B1" t="str">
            <v>220 kV SUB-STATION</v>
          </cell>
        </row>
      </sheetData>
      <sheetData sheetId="4857">
        <row r="1">
          <cell r="B1" t="str">
            <v>220 kV SUB-STATION</v>
          </cell>
        </row>
      </sheetData>
      <sheetData sheetId="4858">
        <row r="1">
          <cell r="B1" t="str">
            <v>220 kV SUB-STATION</v>
          </cell>
        </row>
      </sheetData>
      <sheetData sheetId="4859">
        <row r="1">
          <cell r="B1" t="str">
            <v>220 kV SUB-STATION</v>
          </cell>
        </row>
      </sheetData>
      <sheetData sheetId="4860">
        <row r="1">
          <cell r="B1" t="str">
            <v>220 kV SUB-STATION</v>
          </cell>
        </row>
      </sheetData>
      <sheetData sheetId="4861">
        <row r="1">
          <cell r="B1" t="str">
            <v>220 kV SUB-STATION</v>
          </cell>
        </row>
      </sheetData>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ow r="1">
          <cell r="B1" t="str">
            <v>220 kV SUB-STATION</v>
          </cell>
        </row>
      </sheetData>
      <sheetData sheetId="4875">
        <row r="1">
          <cell r="B1" t="str">
            <v>220 kV SUB-STATION</v>
          </cell>
        </row>
      </sheetData>
      <sheetData sheetId="4876"/>
      <sheetData sheetId="4877">
        <row r="1">
          <cell r="B1" t="str">
            <v>220 kV SUB-STATION</v>
          </cell>
        </row>
      </sheetData>
      <sheetData sheetId="4878">
        <row r="1">
          <cell r="B1" t="str">
            <v>220 kV SUB-STATION</v>
          </cell>
        </row>
      </sheetData>
      <sheetData sheetId="4879">
        <row r="1">
          <cell r="B1" t="str">
            <v>220 kV SUB-STATION</v>
          </cell>
        </row>
      </sheetData>
      <sheetData sheetId="4880">
        <row r="1">
          <cell r="B1" t="str">
            <v>220 kV SUB-STATION</v>
          </cell>
        </row>
      </sheetData>
      <sheetData sheetId="4881">
        <row r="1">
          <cell r="B1" t="str">
            <v>220 kV SUB-STATION</v>
          </cell>
        </row>
      </sheetData>
      <sheetData sheetId="4882">
        <row r="1">
          <cell r="B1" t="str">
            <v>220 kV SUB-STATION</v>
          </cell>
        </row>
      </sheetData>
      <sheetData sheetId="4883">
        <row r="1">
          <cell r="B1" t="str">
            <v>220 kV SUB-STATION</v>
          </cell>
        </row>
      </sheetData>
      <sheetData sheetId="4884">
        <row r="1">
          <cell r="B1" t="str">
            <v>220 kV SUB-STATION</v>
          </cell>
        </row>
      </sheetData>
      <sheetData sheetId="4885">
        <row r="1">
          <cell r="B1" t="str">
            <v>220 kV SUB-STATION</v>
          </cell>
        </row>
      </sheetData>
      <sheetData sheetId="4886">
        <row r="1">
          <cell r="B1" t="str">
            <v>220 kV SUB-STATION</v>
          </cell>
        </row>
      </sheetData>
      <sheetData sheetId="4887">
        <row r="1">
          <cell r="B1" t="str">
            <v>220 kV SUB-STATION</v>
          </cell>
        </row>
      </sheetData>
      <sheetData sheetId="4888">
        <row r="1">
          <cell r="B1" t="str">
            <v>220 kV SUB-STATION</v>
          </cell>
        </row>
      </sheetData>
      <sheetData sheetId="4889">
        <row r="1">
          <cell r="B1" t="str">
            <v>220 kV SUB-STATION</v>
          </cell>
        </row>
      </sheetData>
      <sheetData sheetId="4890">
        <row r="1">
          <cell r="B1" t="str">
            <v>220 kV SUB-STATION</v>
          </cell>
        </row>
      </sheetData>
      <sheetData sheetId="4891">
        <row r="1">
          <cell r="B1" t="str">
            <v>220 kV SUB-STATION</v>
          </cell>
        </row>
      </sheetData>
      <sheetData sheetId="4892">
        <row r="1">
          <cell r="B1" t="str">
            <v>220 kV SUB-STATION</v>
          </cell>
        </row>
      </sheetData>
      <sheetData sheetId="4893">
        <row r="1">
          <cell r="B1" t="str">
            <v>220 kV SUB-STATION</v>
          </cell>
        </row>
      </sheetData>
      <sheetData sheetId="4894">
        <row r="1">
          <cell r="B1" t="str">
            <v>220 kV SUB-STATION</v>
          </cell>
        </row>
      </sheetData>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ow r="1">
          <cell r="B1" t="str">
            <v>220 kV SUB-STATION</v>
          </cell>
        </row>
      </sheetData>
      <sheetData sheetId="5464">
        <row r="1">
          <cell r="B1" t="str">
            <v>220 kV SUB-STATION</v>
          </cell>
        </row>
      </sheetData>
      <sheetData sheetId="5465">
        <row r="1">
          <cell r="B1" t="str">
            <v>220 kV SUB-STATION</v>
          </cell>
        </row>
      </sheetData>
      <sheetData sheetId="5466">
        <row r="1">
          <cell r="B1" t="str">
            <v>220 kV SUB-STATION</v>
          </cell>
        </row>
      </sheetData>
      <sheetData sheetId="5467">
        <row r="1">
          <cell r="B1" t="str">
            <v>220 kV SUB-STATION</v>
          </cell>
        </row>
      </sheetData>
      <sheetData sheetId="5468">
        <row r="1">
          <cell r="B1" t="str">
            <v>220 kV SUB-STATION</v>
          </cell>
        </row>
      </sheetData>
      <sheetData sheetId="5469"/>
      <sheetData sheetId="5470">
        <row r="1">
          <cell r="B1" t="str">
            <v>220 kV SUB-STATION</v>
          </cell>
        </row>
      </sheetData>
      <sheetData sheetId="5471"/>
      <sheetData sheetId="5472"/>
      <sheetData sheetId="5473"/>
      <sheetData sheetId="5474"/>
      <sheetData sheetId="5475"/>
      <sheetData sheetId="5476"/>
      <sheetData sheetId="5477"/>
      <sheetData sheetId="5478"/>
      <sheetData sheetId="5479"/>
      <sheetData sheetId="5480"/>
      <sheetData sheetId="5481"/>
      <sheetData sheetId="5482">
        <row r="1">
          <cell r="B1" t="str">
            <v>220 kV SUB-STATION</v>
          </cell>
        </row>
      </sheetData>
      <sheetData sheetId="5483">
        <row r="1">
          <cell r="B1" t="str">
            <v>220 kV SUB-STATION</v>
          </cell>
        </row>
      </sheetData>
      <sheetData sheetId="5484">
        <row r="1">
          <cell r="B1" t="str">
            <v>220 kV SUB-STATION</v>
          </cell>
        </row>
      </sheetData>
      <sheetData sheetId="5485">
        <row r="1">
          <cell r="B1" t="str">
            <v>220 kV SUB-STATION</v>
          </cell>
        </row>
      </sheetData>
      <sheetData sheetId="5486">
        <row r="1">
          <cell r="B1" t="str">
            <v>220 kV SUB-STATION</v>
          </cell>
        </row>
      </sheetData>
      <sheetData sheetId="5487">
        <row r="1">
          <cell r="B1" t="str">
            <v>220 kV SUB-STATION</v>
          </cell>
        </row>
      </sheetData>
      <sheetData sheetId="5488">
        <row r="1">
          <cell r="B1" t="str">
            <v>220 kV SUB-STATION</v>
          </cell>
        </row>
      </sheetData>
      <sheetData sheetId="5489">
        <row r="1">
          <cell r="B1" t="str">
            <v>220 kV SUB-STATION</v>
          </cell>
        </row>
      </sheetData>
      <sheetData sheetId="5490">
        <row r="1">
          <cell r="B1" t="str">
            <v>220 kV SUB-STATION</v>
          </cell>
        </row>
      </sheetData>
      <sheetData sheetId="5491">
        <row r="1">
          <cell r="B1" t="str">
            <v>220 kV SUB-STATION</v>
          </cell>
        </row>
      </sheetData>
      <sheetData sheetId="5492"/>
      <sheetData sheetId="5493">
        <row r="1">
          <cell r="B1" t="str">
            <v>220 kV SUB-STATION</v>
          </cell>
        </row>
      </sheetData>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row r="1">
          <cell r="B1" t="str">
            <v>220 kV SUB-STATION</v>
          </cell>
        </row>
      </sheetData>
      <sheetData sheetId="5508">
        <row r="1">
          <cell r="B1" t="str">
            <v>220 kV SUB-STATION</v>
          </cell>
        </row>
      </sheetData>
      <sheetData sheetId="5509">
        <row r="1">
          <cell r="B1" t="str">
            <v>220 kV SUB-STATION</v>
          </cell>
        </row>
      </sheetData>
      <sheetData sheetId="5510">
        <row r="1">
          <cell r="B1" t="str">
            <v>220 kV SUB-STATION</v>
          </cell>
        </row>
      </sheetData>
      <sheetData sheetId="5511">
        <row r="1">
          <cell r="B1" t="str">
            <v>220 kV SUB-STATION</v>
          </cell>
        </row>
      </sheetData>
      <sheetData sheetId="5512">
        <row r="1">
          <cell r="B1" t="str">
            <v>220 kV SUB-STATION</v>
          </cell>
        </row>
      </sheetData>
      <sheetData sheetId="5513"/>
      <sheetData sheetId="5514">
        <row r="1">
          <cell r="B1" t="str">
            <v>220 kV SUB-STATION</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row r="1">
          <cell r="B1" t="str">
            <v>220 kV SUB-STATION</v>
          </cell>
        </row>
      </sheetData>
      <sheetData sheetId="5614">
        <row r="1">
          <cell r="B1" t="str">
            <v>220 kV SUB-STATION</v>
          </cell>
        </row>
      </sheetData>
      <sheetData sheetId="5615">
        <row r="1">
          <cell r="B1" t="str">
            <v>220 kV SUB-STATION</v>
          </cell>
        </row>
      </sheetData>
      <sheetData sheetId="5616">
        <row r="1">
          <cell r="B1" t="str">
            <v>220 kV SUB-STATION</v>
          </cell>
        </row>
      </sheetData>
      <sheetData sheetId="5617">
        <row r="1">
          <cell r="B1" t="str">
            <v>220 kV SUB-STATION</v>
          </cell>
        </row>
      </sheetData>
      <sheetData sheetId="5618">
        <row r="1">
          <cell r="B1" t="str">
            <v>220 kV SUB-STATION</v>
          </cell>
        </row>
      </sheetData>
      <sheetData sheetId="5619">
        <row r="1">
          <cell r="B1" t="str">
            <v>220 kV SUB-STATION</v>
          </cell>
        </row>
      </sheetData>
      <sheetData sheetId="5620">
        <row r="1">
          <cell r="B1" t="str">
            <v>220 kV SUB-STATION</v>
          </cell>
        </row>
      </sheetData>
      <sheetData sheetId="5621">
        <row r="1">
          <cell r="B1" t="str">
            <v>220 kV SUB-STATION</v>
          </cell>
        </row>
      </sheetData>
      <sheetData sheetId="5622">
        <row r="1">
          <cell r="B1" t="str">
            <v>220 kV SUB-STATION</v>
          </cell>
        </row>
      </sheetData>
      <sheetData sheetId="5623">
        <row r="1">
          <cell r="B1" t="str">
            <v>220 kV SUB-STATION</v>
          </cell>
        </row>
      </sheetData>
      <sheetData sheetId="5624">
        <row r="1">
          <cell r="B1" t="str">
            <v>220 kV SUB-STATION</v>
          </cell>
        </row>
      </sheetData>
      <sheetData sheetId="5625">
        <row r="1">
          <cell r="B1" t="str">
            <v>220 kV SUB-STATION</v>
          </cell>
        </row>
      </sheetData>
      <sheetData sheetId="5626">
        <row r="1">
          <cell r="B1" t="str">
            <v>220 kV SUB-STATION</v>
          </cell>
        </row>
      </sheetData>
      <sheetData sheetId="5627">
        <row r="1">
          <cell r="B1" t="str">
            <v>220 kV SUB-STATION</v>
          </cell>
        </row>
      </sheetData>
      <sheetData sheetId="5628">
        <row r="1">
          <cell r="B1" t="str">
            <v>220 kV SUB-STATION</v>
          </cell>
        </row>
      </sheetData>
      <sheetData sheetId="5629">
        <row r="1">
          <cell r="B1" t="str">
            <v>220 kV SUB-STATION</v>
          </cell>
        </row>
      </sheetData>
      <sheetData sheetId="5630">
        <row r="1">
          <cell r="B1" t="str">
            <v>220 kV SUB-STATION</v>
          </cell>
        </row>
      </sheetData>
      <sheetData sheetId="5631">
        <row r="1">
          <cell r="B1" t="str">
            <v>220 kV SUB-STATION</v>
          </cell>
        </row>
      </sheetData>
      <sheetData sheetId="5632">
        <row r="1">
          <cell r="B1" t="str">
            <v>220 kV SUB-STATION</v>
          </cell>
        </row>
      </sheetData>
      <sheetData sheetId="5633">
        <row r="1">
          <cell r="B1" t="str">
            <v>220 kV SUB-STATION</v>
          </cell>
        </row>
      </sheetData>
      <sheetData sheetId="5634">
        <row r="1">
          <cell r="B1" t="str">
            <v>220 kV SUB-STATION</v>
          </cell>
        </row>
      </sheetData>
      <sheetData sheetId="5635">
        <row r="1">
          <cell r="B1" t="str">
            <v>220 kV SUB-STATION</v>
          </cell>
        </row>
      </sheetData>
      <sheetData sheetId="5636">
        <row r="1">
          <cell r="B1" t="str">
            <v>220 kV SUB-STATION</v>
          </cell>
        </row>
      </sheetData>
      <sheetData sheetId="5637">
        <row r="1">
          <cell r="B1" t="str">
            <v>220 kV SUB-STATION</v>
          </cell>
        </row>
      </sheetData>
      <sheetData sheetId="5638">
        <row r="1">
          <cell r="B1" t="str">
            <v>220 kV SUB-STATION</v>
          </cell>
        </row>
      </sheetData>
      <sheetData sheetId="5639">
        <row r="1">
          <cell r="B1" t="str">
            <v>220 kV SUB-STATION</v>
          </cell>
        </row>
      </sheetData>
      <sheetData sheetId="5640">
        <row r="1">
          <cell r="B1" t="str">
            <v>220 kV SUB-STATION</v>
          </cell>
        </row>
      </sheetData>
      <sheetData sheetId="5641">
        <row r="1">
          <cell r="B1" t="str">
            <v>220 kV SUB-STATION</v>
          </cell>
        </row>
      </sheetData>
      <sheetData sheetId="5642">
        <row r="1">
          <cell r="B1" t="str">
            <v>220 kV SUB-STATION</v>
          </cell>
        </row>
      </sheetData>
      <sheetData sheetId="5643">
        <row r="1">
          <cell r="B1" t="str">
            <v>220 kV SUB-STATION</v>
          </cell>
        </row>
      </sheetData>
      <sheetData sheetId="5644">
        <row r="1">
          <cell r="B1" t="str">
            <v>220 kV SUB-STATION</v>
          </cell>
        </row>
      </sheetData>
      <sheetData sheetId="5645">
        <row r="1">
          <cell r="B1" t="str">
            <v>220 kV SUB-STATION</v>
          </cell>
        </row>
      </sheetData>
      <sheetData sheetId="5646">
        <row r="1">
          <cell r="B1" t="str">
            <v>220 kV SUB-STATION</v>
          </cell>
        </row>
      </sheetData>
      <sheetData sheetId="5647">
        <row r="1">
          <cell r="B1" t="str">
            <v>220 kV SUB-STATION</v>
          </cell>
        </row>
      </sheetData>
      <sheetData sheetId="5648">
        <row r="1">
          <cell r="B1" t="str">
            <v>220 kV SUB-STATION</v>
          </cell>
        </row>
      </sheetData>
      <sheetData sheetId="5649">
        <row r="1">
          <cell r="B1" t="str">
            <v>220 kV SUB-STATION</v>
          </cell>
        </row>
      </sheetData>
      <sheetData sheetId="5650">
        <row r="1">
          <cell r="B1" t="str">
            <v>220 kV SUB-STATION</v>
          </cell>
        </row>
      </sheetData>
      <sheetData sheetId="5651">
        <row r="1">
          <cell r="B1" t="str">
            <v>220 kV SUB-STATION</v>
          </cell>
        </row>
      </sheetData>
      <sheetData sheetId="5652">
        <row r="1">
          <cell r="B1" t="str">
            <v>220 kV SUB-STATION</v>
          </cell>
        </row>
      </sheetData>
      <sheetData sheetId="5653">
        <row r="1">
          <cell r="B1" t="str">
            <v>220 kV SUB-STATION</v>
          </cell>
        </row>
      </sheetData>
      <sheetData sheetId="5654">
        <row r="1">
          <cell r="B1" t="str">
            <v>220 kV SUB-STATION</v>
          </cell>
        </row>
      </sheetData>
      <sheetData sheetId="5655">
        <row r="1">
          <cell r="B1" t="str">
            <v>220 kV SUB-STATION</v>
          </cell>
        </row>
      </sheetData>
      <sheetData sheetId="5656">
        <row r="1">
          <cell r="B1" t="str">
            <v>220 kV SUB-STATION</v>
          </cell>
        </row>
      </sheetData>
      <sheetData sheetId="5657">
        <row r="1">
          <cell r="B1" t="str">
            <v>220 kV SUB-STATION</v>
          </cell>
        </row>
      </sheetData>
      <sheetData sheetId="5658">
        <row r="1">
          <cell r="B1" t="str">
            <v>220 kV SUB-STATION</v>
          </cell>
        </row>
      </sheetData>
      <sheetData sheetId="5659">
        <row r="1">
          <cell r="B1" t="str">
            <v>220 kV SUB-STATION</v>
          </cell>
        </row>
      </sheetData>
      <sheetData sheetId="5660">
        <row r="1">
          <cell r="B1" t="str">
            <v>220 kV SUB-STATION</v>
          </cell>
        </row>
      </sheetData>
      <sheetData sheetId="5661">
        <row r="1">
          <cell r="B1" t="str">
            <v>220 kV SUB-STATION</v>
          </cell>
        </row>
      </sheetData>
      <sheetData sheetId="5662">
        <row r="1">
          <cell r="B1" t="str">
            <v>220 kV SUB-STATION</v>
          </cell>
        </row>
      </sheetData>
      <sheetData sheetId="5663">
        <row r="1">
          <cell r="B1" t="str">
            <v>220 kV SUB-STATION</v>
          </cell>
        </row>
      </sheetData>
      <sheetData sheetId="5664">
        <row r="1">
          <cell r="B1" t="str">
            <v>220 kV SUB-STATION</v>
          </cell>
        </row>
      </sheetData>
      <sheetData sheetId="5665">
        <row r="1">
          <cell r="B1" t="str">
            <v>220 kV SUB-STATION</v>
          </cell>
        </row>
      </sheetData>
      <sheetData sheetId="5666">
        <row r="1">
          <cell r="B1" t="str">
            <v>220 kV SUB-STATION</v>
          </cell>
        </row>
      </sheetData>
      <sheetData sheetId="5667">
        <row r="1">
          <cell r="B1" t="str">
            <v>220 kV SUB-STATION</v>
          </cell>
        </row>
      </sheetData>
      <sheetData sheetId="5668">
        <row r="1">
          <cell r="B1" t="str">
            <v>220 kV SUB-STATION</v>
          </cell>
        </row>
      </sheetData>
      <sheetData sheetId="5669">
        <row r="1">
          <cell r="B1" t="str">
            <v>220 kV SUB-STATION</v>
          </cell>
        </row>
      </sheetData>
      <sheetData sheetId="5670">
        <row r="1">
          <cell r="B1" t="str">
            <v>220 kV SUB-STATION</v>
          </cell>
        </row>
      </sheetData>
      <sheetData sheetId="5671">
        <row r="1">
          <cell r="B1" t="str">
            <v>220 kV SUB-STATION</v>
          </cell>
        </row>
      </sheetData>
      <sheetData sheetId="5672">
        <row r="1">
          <cell r="B1" t="str">
            <v>220 kV SUB-STATION</v>
          </cell>
        </row>
      </sheetData>
      <sheetData sheetId="5673">
        <row r="1">
          <cell r="B1" t="str">
            <v>220 kV SUB-STATION</v>
          </cell>
        </row>
      </sheetData>
      <sheetData sheetId="5674">
        <row r="1">
          <cell r="B1" t="str">
            <v>220 kV SUB-STATION</v>
          </cell>
        </row>
      </sheetData>
      <sheetData sheetId="5675">
        <row r="1">
          <cell r="B1" t="str">
            <v>220 kV SUB-STATION</v>
          </cell>
        </row>
      </sheetData>
      <sheetData sheetId="5676">
        <row r="1">
          <cell r="B1" t="str">
            <v>220 kV SUB-STATION</v>
          </cell>
        </row>
      </sheetData>
      <sheetData sheetId="5677">
        <row r="1">
          <cell r="B1" t="str">
            <v>220 kV SUB-STATION</v>
          </cell>
        </row>
      </sheetData>
      <sheetData sheetId="5678">
        <row r="1">
          <cell r="B1" t="str">
            <v>220 kV SUB-STATION</v>
          </cell>
        </row>
      </sheetData>
      <sheetData sheetId="5679">
        <row r="1">
          <cell r="B1" t="str">
            <v>220 kV SUB-STATION</v>
          </cell>
        </row>
      </sheetData>
      <sheetData sheetId="5680">
        <row r="1">
          <cell r="B1" t="str">
            <v>220 kV SUB-STATION</v>
          </cell>
        </row>
      </sheetData>
      <sheetData sheetId="5681">
        <row r="1">
          <cell r="B1" t="str">
            <v>220 kV SUB-STATION</v>
          </cell>
        </row>
      </sheetData>
      <sheetData sheetId="5682">
        <row r="1">
          <cell r="B1" t="str">
            <v>220 kV SUB-STATION</v>
          </cell>
        </row>
      </sheetData>
      <sheetData sheetId="5683">
        <row r="1">
          <cell r="B1" t="str">
            <v>220 kV SUB-STATION</v>
          </cell>
        </row>
      </sheetData>
      <sheetData sheetId="5684">
        <row r="1">
          <cell r="B1" t="str">
            <v>220 kV SUB-STATION</v>
          </cell>
        </row>
      </sheetData>
      <sheetData sheetId="5685">
        <row r="1">
          <cell r="B1" t="str">
            <v>220 kV SUB-STATION</v>
          </cell>
        </row>
      </sheetData>
      <sheetData sheetId="5686">
        <row r="1">
          <cell r="B1" t="str">
            <v>220 kV SUB-STATION</v>
          </cell>
        </row>
      </sheetData>
      <sheetData sheetId="5687">
        <row r="1">
          <cell r="B1" t="str">
            <v>220 kV SUB-STATION</v>
          </cell>
        </row>
      </sheetData>
      <sheetData sheetId="5688">
        <row r="1">
          <cell r="B1" t="str">
            <v>220 kV SUB-STATION</v>
          </cell>
        </row>
      </sheetData>
      <sheetData sheetId="5689">
        <row r="1">
          <cell r="B1" t="str">
            <v>220 kV SUB-STATION</v>
          </cell>
        </row>
      </sheetData>
      <sheetData sheetId="5690">
        <row r="1">
          <cell r="B1" t="str">
            <v>220 kV SUB-STATION</v>
          </cell>
        </row>
      </sheetData>
      <sheetData sheetId="5691">
        <row r="1">
          <cell r="B1" t="str">
            <v>220 kV SUB-STATION</v>
          </cell>
        </row>
      </sheetData>
      <sheetData sheetId="5692">
        <row r="1">
          <cell r="B1" t="str">
            <v>220 kV SUB-STATION</v>
          </cell>
        </row>
      </sheetData>
      <sheetData sheetId="5693">
        <row r="1">
          <cell r="B1" t="str">
            <v>220 kV SUB-STATION</v>
          </cell>
        </row>
      </sheetData>
      <sheetData sheetId="5694">
        <row r="1">
          <cell r="B1" t="str">
            <v>220 kV SUB-STATION</v>
          </cell>
        </row>
      </sheetData>
      <sheetData sheetId="5695">
        <row r="1">
          <cell r="B1" t="str">
            <v>220 kV SUB-STATION</v>
          </cell>
        </row>
      </sheetData>
      <sheetData sheetId="5696">
        <row r="1">
          <cell r="B1" t="str">
            <v>220 kV SUB-STATION</v>
          </cell>
        </row>
      </sheetData>
      <sheetData sheetId="5697">
        <row r="1">
          <cell r="B1" t="str">
            <v>220 kV SUB-STATION</v>
          </cell>
        </row>
      </sheetData>
      <sheetData sheetId="5698">
        <row r="1">
          <cell r="B1" t="str">
            <v>220 kV SUB-STATION</v>
          </cell>
        </row>
      </sheetData>
      <sheetData sheetId="5699">
        <row r="1">
          <cell r="B1" t="str">
            <v>220 kV SUB-STATION</v>
          </cell>
        </row>
      </sheetData>
      <sheetData sheetId="5700">
        <row r="1">
          <cell r="B1" t="str">
            <v>220 kV SUB-STATION</v>
          </cell>
        </row>
      </sheetData>
      <sheetData sheetId="5701">
        <row r="1">
          <cell r="B1" t="str">
            <v>220 kV SUB-STATION</v>
          </cell>
        </row>
      </sheetData>
      <sheetData sheetId="5702">
        <row r="1">
          <cell r="B1" t="str">
            <v>220 kV SUB-STATION</v>
          </cell>
        </row>
      </sheetData>
      <sheetData sheetId="5703">
        <row r="1">
          <cell r="B1" t="str">
            <v>220 kV SUB-STATION</v>
          </cell>
        </row>
      </sheetData>
      <sheetData sheetId="5704">
        <row r="1">
          <cell r="B1" t="str">
            <v>220 kV SUB-STATION</v>
          </cell>
        </row>
      </sheetData>
      <sheetData sheetId="5705">
        <row r="1">
          <cell r="B1" t="str">
            <v>220 kV SUB-STATION</v>
          </cell>
        </row>
      </sheetData>
      <sheetData sheetId="5706">
        <row r="1">
          <cell r="B1" t="str">
            <v>220 kV SUB-STATION</v>
          </cell>
        </row>
      </sheetData>
      <sheetData sheetId="5707">
        <row r="1">
          <cell r="B1" t="str">
            <v>220 kV SUB-STATION</v>
          </cell>
        </row>
      </sheetData>
      <sheetData sheetId="5708">
        <row r="1">
          <cell r="B1" t="str">
            <v>220 kV SUB-STATION</v>
          </cell>
        </row>
      </sheetData>
      <sheetData sheetId="5709">
        <row r="1">
          <cell r="B1" t="str">
            <v>220 kV SUB-STATION</v>
          </cell>
        </row>
      </sheetData>
      <sheetData sheetId="5710">
        <row r="1">
          <cell r="B1" t="str">
            <v>220 kV SUB-STATION</v>
          </cell>
        </row>
      </sheetData>
      <sheetData sheetId="5711">
        <row r="1">
          <cell r="B1" t="str">
            <v>220 kV SUB-STATION</v>
          </cell>
        </row>
      </sheetData>
      <sheetData sheetId="5712">
        <row r="1">
          <cell r="B1" t="str">
            <v>220 kV SUB-STATION</v>
          </cell>
        </row>
      </sheetData>
      <sheetData sheetId="5713">
        <row r="1">
          <cell r="B1" t="str">
            <v>220 kV SUB-STATION</v>
          </cell>
        </row>
      </sheetData>
      <sheetData sheetId="5714">
        <row r="1">
          <cell r="B1" t="str">
            <v>220 kV SUB-STATION</v>
          </cell>
        </row>
      </sheetData>
      <sheetData sheetId="5715">
        <row r="1">
          <cell r="B1" t="str">
            <v>220 kV SUB-STATION</v>
          </cell>
        </row>
      </sheetData>
      <sheetData sheetId="5716">
        <row r="1">
          <cell r="B1" t="str">
            <v>220 kV SUB-STATION</v>
          </cell>
        </row>
      </sheetData>
      <sheetData sheetId="5717">
        <row r="1">
          <cell r="B1" t="str">
            <v>220 kV SUB-STATION</v>
          </cell>
        </row>
      </sheetData>
      <sheetData sheetId="5718">
        <row r="1">
          <cell r="B1" t="str">
            <v>220 kV SUB-STATION</v>
          </cell>
        </row>
      </sheetData>
      <sheetData sheetId="5719">
        <row r="1">
          <cell r="B1" t="str">
            <v>220 kV SUB-STATION</v>
          </cell>
        </row>
      </sheetData>
      <sheetData sheetId="5720">
        <row r="1">
          <cell r="B1" t="str">
            <v>220 kV SUB-STATION</v>
          </cell>
        </row>
      </sheetData>
      <sheetData sheetId="5721">
        <row r="1">
          <cell r="B1" t="str">
            <v>220 kV SUB-STATION</v>
          </cell>
        </row>
      </sheetData>
      <sheetData sheetId="5722">
        <row r="1">
          <cell r="B1" t="str">
            <v>220 kV SUB-STATION</v>
          </cell>
        </row>
      </sheetData>
      <sheetData sheetId="5723">
        <row r="1">
          <cell r="B1" t="str">
            <v>220 kV SUB-STATION</v>
          </cell>
        </row>
      </sheetData>
      <sheetData sheetId="5724">
        <row r="1">
          <cell r="B1" t="str">
            <v>220 kV SUB-STATION</v>
          </cell>
        </row>
      </sheetData>
      <sheetData sheetId="5725">
        <row r="1">
          <cell r="B1" t="str">
            <v>220 kV SUB-STATION</v>
          </cell>
        </row>
      </sheetData>
      <sheetData sheetId="5726">
        <row r="1">
          <cell r="B1" t="str">
            <v>220 kV SUB-STATION</v>
          </cell>
        </row>
      </sheetData>
      <sheetData sheetId="5727">
        <row r="1">
          <cell r="B1" t="str">
            <v>220 kV SUB-STATION</v>
          </cell>
        </row>
      </sheetData>
      <sheetData sheetId="5728">
        <row r="1">
          <cell r="B1" t="str">
            <v>220 kV SUB-STATION</v>
          </cell>
        </row>
      </sheetData>
      <sheetData sheetId="5729">
        <row r="1">
          <cell r="B1" t="str">
            <v>220 kV SUB-STATION</v>
          </cell>
        </row>
      </sheetData>
      <sheetData sheetId="5730">
        <row r="1">
          <cell r="B1" t="str">
            <v>220 kV SUB-STATION</v>
          </cell>
        </row>
      </sheetData>
      <sheetData sheetId="5731">
        <row r="1">
          <cell r="B1" t="str">
            <v>220 kV SUB-STATION</v>
          </cell>
        </row>
      </sheetData>
      <sheetData sheetId="5732">
        <row r="1">
          <cell r="B1" t="str">
            <v>220 kV SUB-STATION</v>
          </cell>
        </row>
      </sheetData>
      <sheetData sheetId="5733">
        <row r="1">
          <cell r="B1" t="str">
            <v>220 kV SUB-STATION</v>
          </cell>
        </row>
      </sheetData>
      <sheetData sheetId="5734">
        <row r="1">
          <cell r="B1" t="str">
            <v>220 kV SUB-STATION</v>
          </cell>
        </row>
      </sheetData>
      <sheetData sheetId="5735">
        <row r="1">
          <cell r="B1" t="str">
            <v>220 kV SUB-STATION</v>
          </cell>
        </row>
      </sheetData>
      <sheetData sheetId="5736">
        <row r="1">
          <cell r="B1" t="str">
            <v>220 kV SUB-STATION</v>
          </cell>
        </row>
      </sheetData>
      <sheetData sheetId="5737">
        <row r="1">
          <cell r="B1" t="str">
            <v>220 kV SUB-STATION</v>
          </cell>
        </row>
      </sheetData>
      <sheetData sheetId="5738">
        <row r="1">
          <cell r="B1" t="str">
            <v>220 kV SUB-STATION</v>
          </cell>
        </row>
      </sheetData>
      <sheetData sheetId="5739">
        <row r="1">
          <cell r="B1" t="str">
            <v>220 kV SUB-STATION</v>
          </cell>
        </row>
      </sheetData>
      <sheetData sheetId="5740">
        <row r="1">
          <cell r="B1" t="str">
            <v>220 kV SUB-STATION</v>
          </cell>
        </row>
      </sheetData>
      <sheetData sheetId="5741">
        <row r="1">
          <cell r="B1" t="str">
            <v>220 kV SUB-STATION</v>
          </cell>
        </row>
      </sheetData>
      <sheetData sheetId="5742">
        <row r="1">
          <cell r="B1" t="str">
            <v>220 kV SUB-STATION</v>
          </cell>
        </row>
      </sheetData>
      <sheetData sheetId="5743">
        <row r="1">
          <cell r="B1" t="str">
            <v>220 kV SUB-STATION</v>
          </cell>
        </row>
      </sheetData>
      <sheetData sheetId="5744">
        <row r="1">
          <cell r="B1" t="str">
            <v>220 kV SUB-STATION</v>
          </cell>
        </row>
      </sheetData>
      <sheetData sheetId="5745">
        <row r="1">
          <cell r="B1" t="str">
            <v>220 kV SUB-STATION</v>
          </cell>
        </row>
      </sheetData>
      <sheetData sheetId="5746">
        <row r="1">
          <cell r="B1" t="str">
            <v>220 kV SUB-STATION</v>
          </cell>
        </row>
      </sheetData>
      <sheetData sheetId="5747">
        <row r="1">
          <cell r="B1" t="str">
            <v>220 kV SUB-STATION</v>
          </cell>
        </row>
      </sheetData>
      <sheetData sheetId="5748">
        <row r="1">
          <cell r="B1" t="str">
            <v>220 kV SUB-STATION</v>
          </cell>
        </row>
      </sheetData>
      <sheetData sheetId="5749">
        <row r="1">
          <cell r="B1" t="str">
            <v>220 kV SUB-STATION</v>
          </cell>
        </row>
      </sheetData>
      <sheetData sheetId="5750">
        <row r="1">
          <cell r="B1" t="str">
            <v>220 kV SUB-STATION</v>
          </cell>
        </row>
      </sheetData>
      <sheetData sheetId="5751">
        <row r="1">
          <cell r="B1" t="str">
            <v>220 kV SUB-STATION</v>
          </cell>
        </row>
      </sheetData>
      <sheetData sheetId="5752">
        <row r="1">
          <cell r="B1" t="str">
            <v>220 kV SUB-STATION</v>
          </cell>
        </row>
      </sheetData>
      <sheetData sheetId="5753">
        <row r="1">
          <cell r="B1" t="str">
            <v>220 kV SUB-STATION</v>
          </cell>
        </row>
      </sheetData>
      <sheetData sheetId="5754">
        <row r="1">
          <cell r="B1" t="str">
            <v>220 kV SUB-STATION</v>
          </cell>
        </row>
      </sheetData>
      <sheetData sheetId="5755">
        <row r="1">
          <cell r="B1" t="str">
            <v>220 kV SUB-STATION</v>
          </cell>
        </row>
      </sheetData>
      <sheetData sheetId="5756">
        <row r="1">
          <cell r="B1" t="str">
            <v>220 kV SUB-STATION</v>
          </cell>
        </row>
      </sheetData>
      <sheetData sheetId="5757">
        <row r="1">
          <cell r="B1" t="str">
            <v>220 kV SUB-STATION</v>
          </cell>
        </row>
      </sheetData>
      <sheetData sheetId="5758">
        <row r="1">
          <cell r="B1" t="str">
            <v>220 kV SUB-STATION</v>
          </cell>
        </row>
      </sheetData>
      <sheetData sheetId="5759">
        <row r="1">
          <cell r="B1" t="str">
            <v>220 kV SUB-STATION</v>
          </cell>
        </row>
      </sheetData>
      <sheetData sheetId="5760">
        <row r="1">
          <cell r="B1" t="str">
            <v>220 kV SUB-STATION</v>
          </cell>
        </row>
      </sheetData>
      <sheetData sheetId="5761">
        <row r="1">
          <cell r="B1" t="str">
            <v>220 kV SUB-STATION</v>
          </cell>
        </row>
      </sheetData>
      <sheetData sheetId="5762">
        <row r="1">
          <cell r="B1" t="str">
            <v>220 kV SUB-STATION</v>
          </cell>
        </row>
      </sheetData>
      <sheetData sheetId="5763">
        <row r="1">
          <cell r="B1" t="str">
            <v>220 kV SUB-STATION</v>
          </cell>
        </row>
      </sheetData>
      <sheetData sheetId="5764">
        <row r="1">
          <cell r="B1" t="str">
            <v>220 kV SUB-STATION</v>
          </cell>
        </row>
      </sheetData>
      <sheetData sheetId="5765">
        <row r="1">
          <cell r="B1" t="str">
            <v>220 kV SUB-STATION</v>
          </cell>
        </row>
      </sheetData>
      <sheetData sheetId="5766">
        <row r="1">
          <cell r="B1" t="str">
            <v>220 kV SUB-STATION</v>
          </cell>
        </row>
      </sheetData>
      <sheetData sheetId="5767">
        <row r="1">
          <cell r="B1" t="str">
            <v>220 kV SUB-STATION</v>
          </cell>
        </row>
      </sheetData>
      <sheetData sheetId="5768">
        <row r="1">
          <cell r="B1" t="str">
            <v>220 kV SUB-STATION</v>
          </cell>
        </row>
      </sheetData>
      <sheetData sheetId="5769">
        <row r="1">
          <cell r="B1" t="str">
            <v>220 kV SUB-STATION</v>
          </cell>
        </row>
      </sheetData>
      <sheetData sheetId="5770">
        <row r="1">
          <cell r="B1" t="str">
            <v>220 kV SUB-STATION</v>
          </cell>
        </row>
      </sheetData>
      <sheetData sheetId="5771">
        <row r="1">
          <cell r="B1" t="str">
            <v>220 kV SUB-STATION</v>
          </cell>
        </row>
      </sheetData>
      <sheetData sheetId="5772">
        <row r="1">
          <cell r="B1" t="str">
            <v>220 kV SUB-STATION</v>
          </cell>
        </row>
      </sheetData>
      <sheetData sheetId="5773">
        <row r="1">
          <cell r="B1" t="str">
            <v>220 kV SUB-STATION</v>
          </cell>
        </row>
      </sheetData>
      <sheetData sheetId="5774">
        <row r="1">
          <cell r="B1" t="str">
            <v>220 kV SUB-STATION</v>
          </cell>
        </row>
      </sheetData>
      <sheetData sheetId="5775">
        <row r="1">
          <cell r="B1" t="str">
            <v>220 kV SUB-STATION</v>
          </cell>
        </row>
      </sheetData>
      <sheetData sheetId="5776">
        <row r="1">
          <cell r="B1" t="str">
            <v>220 kV SUB-STATION</v>
          </cell>
        </row>
      </sheetData>
      <sheetData sheetId="5777">
        <row r="1">
          <cell r="B1" t="str">
            <v>220 kV SUB-STATION</v>
          </cell>
        </row>
      </sheetData>
      <sheetData sheetId="5778">
        <row r="1">
          <cell r="B1" t="str">
            <v>220 kV SUB-STATION</v>
          </cell>
        </row>
      </sheetData>
      <sheetData sheetId="5779">
        <row r="1">
          <cell r="B1" t="str">
            <v>220 kV SUB-STATION</v>
          </cell>
        </row>
      </sheetData>
      <sheetData sheetId="5780">
        <row r="1">
          <cell r="B1" t="str">
            <v>220 kV SUB-STATION</v>
          </cell>
        </row>
      </sheetData>
      <sheetData sheetId="5781">
        <row r="1">
          <cell r="B1" t="str">
            <v>220 kV SUB-STATION</v>
          </cell>
        </row>
      </sheetData>
      <sheetData sheetId="5782">
        <row r="1">
          <cell r="B1" t="str">
            <v>220 kV SUB-STATION</v>
          </cell>
        </row>
      </sheetData>
      <sheetData sheetId="5783">
        <row r="1">
          <cell r="B1" t="str">
            <v>220 kV SUB-STATION</v>
          </cell>
        </row>
      </sheetData>
      <sheetData sheetId="5784">
        <row r="1">
          <cell r="B1" t="str">
            <v>220 kV SUB-STATION</v>
          </cell>
        </row>
      </sheetData>
      <sheetData sheetId="5785">
        <row r="1">
          <cell r="B1" t="str">
            <v>220 kV SUB-STATION</v>
          </cell>
        </row>
      </sheetData>
      <sheetData sheetId="5786">
        <row r="1">
          <cell r="B1" t="str">
            <v>220 kV SUB-STATION</v>
          </cell>
        </row>
      </sheetData>
      <sheetData sheetId="5787">
        <row r="1">
          <cell r="B1" t="str">
            <v>220 kV SUB-STATION</v>
          </cell>
        </row>
      </sheetData>
      <sheetData sheetId="5788">
        <row r="1">
          <cell r="B1" t="str">
            <v>220 kV SUB-STATION</v>
          </cell>
        </row>
      </sheetData>
      <sheetData sheetId="5789">
        <row r="1">
          <cell r="B1" t="str">
            <v>220 kV SUB-STATION</v>
          </cell>
        </row>
      </sheetData>
      <sheetData sheetId="5790">
        <row r="1">
          <cell r="B1" t="str">
            <v>220 kV SUB-STATION</v>
          </cell>
        </row>
      </sheetData>
      <sheetData sheetId="5791">
        <row r="1">
          <cell r="B1" t="str">
            <v>220 kV SUB-STATION</v>
          </cell>
        </row>
      </sheetData>
      <sheetData sheetId="5792">
        <row r="1">
          <cell r="B1" t="str">
            <v>220 kV SUB-STATION</v>
          </cell>
        </row>
      </sheetData>
      <sheetData sheetId="5793">
        <row r="1">
          <cell r="B1" t="str">
            <v>220 kV SUB-STATION</v>
          </cell>
        </row>
      </sheetData>
      <sheetData sheetId="5794">
        <row r="1">
          <cell r="B1" t="str">
            <v>220 kV SUB-STATION</v>
          </cell>
        </row>
      </sheetData>
      <sheetData sheetId="5795">
        <row r="1">
          <cell r="B1" t="str">
            <v>220 kV SUB-STATION</v>
          </cell>
        </row>
      </sheetData>
      <sheetData sheetId="5796">
        <row r="1">
          <cell r="B1" t="str">
            <v>220 kV SUB-STATION</v>
          </cell>
        </row>
      </sheetData>
      <sheetData sheetId="5797">
        <row r="1">
          <cell r="B1" t="str">
            <v>220 kV SUB-STATION</v>
          </cell>
        </row>
      </sheetData>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row r="1">
          <cell r="B1" t="str">
            <v>220 kV SUB-STATION</v>
          </cell>
        </row>
      </sheetData>
      <sheetData sheetId="5828">
        <row r="1">
          <cell r="B1" t="str">
            <v>220 kV SUB-STATION</v>
          </cell>
        </row>
      </sheetData>
      <sheetData sheetId="5829">
        <row r="1">
          <cell r="B1" t="str">
            <v>220 kV SUB-STATION</v>
          </cell>
        </row>
      </sheetData>
      <sheetData sheetId="5830">
        <row r="1">
          <cell r="B1" t="str">
            <v>220 kV SUB-STATION</v>
          </cell>
        </row>
      </sheetData>
      <sheetData sheetId="5831">
        <row r="1">
          <cell r="B1" t="str">
            <v>220 kV SUB-STATION</v>
          </cell>
        </row>
      </sheetData>
      <sheetData sheetId="5832">
        <row r="1">
          <cell r="B1" t="str">
            <v>220 kV SUB-STATION</v>
          </cell>
        </row>
      </sheetData>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ow r="1">
          <cell r="B1" t="str">
            <v>220 kV SUB-STATION</v>
          </cell>
        </row>
      </sheetData>
      <sheetData sheetId="5872">
        <row r="1">
          <cell r="B1" t="str">
            <v>220 kV SUB-STATION</v>
          </cell>
        </row>
      </sheetData>
      <sheetData sheetId="5873">
        <row r="1">
          <cell r="B1" t="str">
            <v>220 kV SUB-STATION</v>
          </cell>
        </row>
      </sheetData>
      <sheetData sheetId="5874">
        <row r="1">
          <cell r="B1" t="str">
            <v>220 kV SUB-STATION</v>
          </cell>
        </row>
      </sheetData>
      <sheetData sheetId="5875">
        <row r="1">
          <cell r="B1" t="str">
            <v>220 kV SUB-STATION</v>
          </cell>
        </row>
      </sheetData>
      <sheetData sheetId="5876">
        <row r="1">
          <cell r="B1" t="str">
            <v>220 kV SUB-STATION</v>
          </cell>
        </row>
      </sheetData>
      <sheetData sheetId="5877">
        <row r="1">
          <cell r="B1" t="str">
            <v>220 kV SUB-STATION</v>
          </cell>
        </row>
      </sheetData>
      <sheetData sheetId="5878">
        <row r="1">
          <cell r="B1" t="str">
            <v>220 kV SUB-STATION</v>
          </cell>
        </row>
      </sheetData>
      <sheetData sheetId="5879">
        <row r="1">
          <cell r="B1" t="str">
            <v>220 kV SUB-STATION</v>
          </cell>
        </row>
      </sheetData>
      <sheetData sheetId="5880">
        <row r="1">
          <cell r="B1" t="str">
            <v>220 kV SUB-STATION</v>
          </cell>
        </row>
      </sheetData>
      <sheetData sheetId="5881">
        <row r="1">
          <cell r="B1" t="str">
            <v>220 kV SUB-STATION</v>
          </cell>
        </row>
      </sheetData>
      <sheetData sheetId="5882">
        <row r="1">
          <cell r="B1" t="str">
            <v>220 kV SUB-STATION</v>
          </cell>
        </row>
      </sheetData>
      <sheetData sheetId="5883">
        <row r="1">
          <cell r="B1" t="str">
            <v>220 kV SUB-STATION</v>
          </cell>
        </row>
      </sheetData>
      <sheetData sheetId="5884">
        <row r="1">
          <cell r="B1" t="str">
            <v>220 kV SUB-STATION</v>
          </cell>
        </row>
      </sheetData>
      <sheetData sheetId="5885">
        <row r="1">
          <cell r="B1" t="str">
            <v>220 kV SUB-STATION</v>
          </cell>
        </row>
      </sheetData>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row r="1">
          <cell r="B1" t="str">
            <v>220 kV SUB-STATION</v>
          </cell>
        </row>
      </sheetData>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row r="1">
          <cell r="B1" t="str">
            <v>220 kV SUB-STATION</v>
          </cell>
        </row>
      </sheetData>
      <sheetData sheetId="5938">
        <row r="1">
          <cell r="B1" t="str">
            <v>220 kV SUB-STATION</v>
          </cell>
        </row>
      </sheetData>
      <sheetData sheetId="5939">
        <row r="1">
          <cell r="B1" t="str">
            <v>220 kV SUB-STATION</v>
          </cell>
        </row>
      </sheetData>
      <sheetData sheetId="5940">
        <row r="1">
          <cell r="B1" t="str">
            <v>220 kV SUB-STATION</v>
          </cell>
        </row>
      </sheetData>
      <sheetData sheetId="5941">
        <row r="1">
          <cell r="B1" t="str">
            <v>220 kV SUB-STATION</v>
          </cell>
        </row>
      </sheetData>
      <sheetData sheetId="5942">
        <row r="1">
          <cell r="B1" t="str">
            <v>220 kV SUB-STATION</v>
          </cell>
        </row>
      </sheetData>
      <sheetData sheetId="5943">
        <row r="1">
          <cell r="B1" t="str">
            <v>220 kV SUB-STATION</v>
          </cell>
        </row>
      </sheetData>
      <sheetData sheetId="5944">
        <row r="1">
          <cell r="B1" t="str">
            <v>220 kV SUB-STATION</v>
          </cell>
        </row>
      </sheetData>
      <sheetData sheetId="5945">
        <row r="1">
          <cell r="B1" t="str">
            <v>220 kV SUB-STATION</v>
          </cell>
        </row>
      </sheetData>
      <sheetData sheetId="5946">
        <row r="1">
          <cell r="B1" t="str">
            <v>220 kV SUB-STATION</v>
          </cell>
        </row>
      </sheetData>
      <sheetData sheetId="5947">
        <row r="1">
          <cell r="B1" t="str">
            <v>220 kV SUB-STATION</v>
          </cell>
        </row>
      </sheetData>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ow r="1">
          <cell r="B1" t="str">
            <v>220 kV SUB-STATION</v>
          </cell>
        </row>
      </sheetData>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ow r="1">
          <cell r="B1" t="str">
            <v>220 kV SUB-STATION</v>
          </cell>
        </row>
      </sheetData>
      <sheetData sheetId="6271" refreshError="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efreshError="1"/>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efreshError="1"/>
      <sheetData sheetId="6329" refreshError="1"/>
      <sheetData sheetId="6330" refreshError="1"/>
      <sheetData sheetId="6331" refreshError="1"/>
      <sheetData sheetId="6332" refreshError="1"/>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ow r="1">
          <cell r="B1" t="str">
            <v>220 kV SUB-STATION</v>
          </cell>
        </row>
      </sheetData>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ow r="1">
          <cell r="B1" t="str">
            <v>220 kV SUB-STATION</v>
          </cell>
        </row>
      </sheetData>
      <sheetData sheetId="6474">
        <row r="1">
          <cell r="B1" t="str">
            <v>220 kV SUB-STATION</v>
          </cell>
        </row>
      </sheetData>
      <sheetData sheetId="6475" refreshError="1"/>
      <sheetData sheetId="6476">
        <row r="1">
          <cell r="B1" t="str">
            <v>220 kV SUB-STATION</v>
          </cell>
        </row>
      </sheetData>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sheetData sheetId="6496">
        <row r="1">
          <cell r="B1" t="str">
            <v>220 kV SUB-STATION</v>
          </cell>
        </row>
      </sheetData>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refreshError="1"/>
      <sheetData sheetId="6509" refreshError="1"/>
      <sheetData sheetId="6510" refreshError="1"/>
      <sheetData sheetId="6511" refreshError="1"/>
      <sheetData sheetId="6512" refreshError="1"/>
      <sheetData sheetId="6513">
        <row r="1">
          <cell r="B1" t="str">
            <v>220 kV SUB-STATION</v>
          </cell>
        </row>
      </sheetData>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ow r="1">
          <cell r="B1" t="str">
            <v>220 kV SUB-STATION</v>
          </cell>
        </row>
      </sheetData>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ow r="1">
          <cell r="B1" t="str">
            <v>220 kV SUB-STATION</v>
          </cell>
        </row>
      </sheetData>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ow r="1">
          <cell r="B1" t="str">
            <v>220 kV SUB-STATION</v>
          </cell>
        </row>
      </sheetData>
      <sheetData sheetId="6665">
        <row r="1">
          <cell r="B1" t="str">
            <v>220 kV SUB-STATION</v>
          </cell>
        </row>
      </sheetData>
      <sheetData sheetId="6666" refreshError="1"/>
      <sheetData sheetId="6667" refreshError="1"/>
      <sheetData sheetId="6668" refreshError="1"/>
      <sheetData sheetId="6669">
        <row r="1">
          <cell r="B1" t="str">
            <v>220 kV SUB-STATION</v>
          </cell>
        </row>
      </sheetData>
      <sheetData sheetId="6670" refreshError="1"/>
      <sheetData sheetId="6671" refreshError="1"/>
      <sheetData sheetId="6672" refreshError="1"/>
      <sheetData sheetId="6673">
        <row r="1">
          <cell r="B1" t="str">
            <v>220 kV SUB-STATION</v>
          </cell>
        </row>
      </sheetData>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ow r="1">
          <cell r="B1" t="str">
            <v>220 kV SUB-STATION</v>
          </cell>
        </row>
      </sheetData>
      <sheetData sheetId="6683" refreshError="1"/>
      <sheetData sheetId="6684" refreshError="1"/>
      <sheetData sheetId="6685" refreshError="1"/>
      <sheetData sheetId="6686" refreshError="1"/>
      <sheetData sheetId="6687">
        <row r="1">
          <cell r="B1" t="str">
            <v>220 kV SUB-STATION</v>
          </cell>
        </row>
      </sheetData>
      <sheetData sheetId="6688">
        <row r="1">
          <cell r="B1" t="str">
            <v>220 kV SUB-STATION</v>
          </cell>
        </row>
      </sheetData>
      <sheetData sheetId="6689" refreshError="1"/>
      <sheetData sheetId="6690">
        <row r="1">
          <cell r="B1" t="str">
            <v>220 kV SUB-STATION</v>
          </cell>
        </row>
      </sheetData>
      <sheetData sheetId="6691" refreshError="1"/>
      <sheetData sheetId="6692" refreshError="1"/>
      <sheetData sheetId="6693">
        <row r="1">
          <cell r="B1" t="str">
            <v>220 kV SUB-STATION</v>
          </cell>
        </row>
      </sheetData>
      <sheetData sheetId="6694">
        <row r="1">
          <cell r="B1" t="str">
            <v>220 kV SUB-STATION</v>
          </cell>
        </row>
      </sheetData>
      <sheetData sheetId="6695" refreshError="1"/>
      <sheetData sheetId="6696">
        <row r="1">
          <cell r="B1" t="str">
            <v>220 kV SUB-STATION</v>
          </cell>
        </row>
      </sheetData>
      <sheetData sheetId="6697" refreshError="1"/>
      <sheetData sheetId="6698" refreshError="1"/>
      <sheetData sheetId="6699">
        <row r="1">
          <cell r="B1" t="str">
            <v>220 kV SUB-STATION</v>
          </cell>
        </row>
      </sheetData>
      <sheetData sheetId="6700">
        <row r="1">
          <cell r="B1" t="str">
            <v>220 kV SUB-STATION</v>
          </cell>
        </row>
      </sheetData>
      <sheetData sheetId="6701" refreshError="1"/>
      <sheetData sheetId="6702">
        <row r="1">
          <cell r="B1" t="str">
            <v>220 kV SUB-STATION</v>
          </cell>
        </row>
      </sheetData>
      <sheetData sheetId="6703"/>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efreshError="1"/>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efreshError="1"/>
      <sheetData sheetId="6728" refreshError="1"/>
      <sheetData sheetId="6729" refreshError="1"/>
      <sheetData sheetId="6730" refreshError="1"/>
      <sheetData sheetId="6731" refreshError="1"/>
      <sheetData sheetId="6732" refreshError="1"/>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ow r="1">
          <cell r="B1" t="str">
            <v>220 kV SUB-STATION</v>
          </cell>
        </row>
      </sheetData>
      <sheetData sheetId="6797">
        <row r="1">
          <cell r="B1" t="str">
            <v>220 kV SUB-STATION</v>
          </cell>
        </row>
      </sheetData>
      <sheetData sheetId="6798">
        <row r="1">
          <cell r="B1" t="str">
            <v>220 kV SUB-STATION</v>
          </cell>
        </row>
      </sheetData>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ow r="1">
          <cell r="B1" t="str">
            <v>220 kV SUB-STATION</v>
          </cell>
        </row>
      </sheetData>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row r="1">
          <cell r="B1" t="str">
            <v>220 kV SUB-STATION</v>
          </cell>
        </row>
      </sheetData>
      <sheetData sheetId="6834">
        <row r="1">
          <cell r="B1" t="str">
            <v>220 kV SUB-STATION</v>
          </cell>
        </row>
      </sheetData>
      <sheetData sheetId="6835">
        <row r="1">
          <cell r="B1" t="str">
            <v>220 kV SUB-STATION</v>
          </cell>
        </row>
      </sheetData>
      <sheetData sheetId="6836">
        <row r="1">
          <cell r="B1" t="str">
            <v>220 kV SUB-STATION</v>
          </cell>
        </row>
      </sheetData>
      <sheetData sheetId="6837">
        <row r="1">
          <cell r="B1" t="str">
            <v>220 kV SUB-STATION</v>
          </cell>
        </row>
      </sheetData>
      <sheetData sheetId="6838">
        <row r="1">
          <cell r="B1" t="str">
            <v>220 kV SUB-STATION</v>
          </cell>
        </row>
      </sheetData>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sheetData sheetId="6854"/>
      <sheetData sheetId="6855"/>
      <sheetData sheetId="6856">
        <row r="1">
          <cell r="B1" t="str">
            <v>220 kV SUB-STATION</v>
          </cell>
        </row>
      </sheetData>
      <sheetData sheetId="6857">
        <row r="1">
          <cell r="B1" t="str">
            <v>220 kV SUB-STATION</v>
          </cell>
        </row>
      </sheetData>
      <sheetData sheetId="6858"/>
      <sheetData sheetId="6859"/>
      <sheetData sheetId="6860"/>
      <sheetData sheetId="6861">
        <row r="1">
          <cell r="B1" t="str">
            <v>220 kV SUB-STATION</v>
          </cell>
        </row>
      </sheetData>
      <sheetData sheetId="6862"/>
      <sheetData sheetId="6863">
        <row r="1">
          <cell r="B1" t="str">
            <v>220 kV SUB-STATION</v>
          </cell>
        </row>
      </sheetData>
      <sheetData sheetId="6864">
        <row r="1">
          <cell r="B1" t="str">
            <v>220 kV SUB-STATION</v>
          </cell>
        </row>
      </sheetData>
      <sheetData sheetId="6865">
        <row r="1">
          <cell r="B1" t="str">
            <v>220 kV SUB-STATION</v>
          </cell>
        </row>
      </sheetData>
      <sheetData sheetId="6866">
        <row r="1">
          <cell r="B1" t="str">
            <v>220 kV SUB-STATION</v>
          </cell>
        </row>
      </sheetData>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sheetData sheetId="6931">
        <row r="1">
          <cell r="B1" t="str">
            <v>220 kV SUB-STATION</v>
          </cell>
        </row>
      </sheetData>
      <sheetData sheetId="6932">
        <row r="1">
          <cell r="B1" t="str">
            <v>220 kV SUB-STATION</v>
          </cell>
        </row>
      </sheetData>
      <sheetData sheetId="6933">
        <row r="1">
          <cell r="B1" t="str">
            <v>220 kV SUB-STATION</v>
          </cell>
        </row>
      </sheetData>
      <sheetData sheetId="6934">
        <row r="1">
          <cell r="B1" t="str">
            <v>220 kV SUB-STATION</v>
          </cell>
        </row>
      </sheetData>
      <sheetData sheetId="6935" refreshError="1"/>
      <sheetData sheetId="6936" refreshError="1"/>
      <sheetData sheetId="6937" refreshError="1"/>
      <sheetData sheetId="6938" refreshError="1"/>
      <sheetData sheetId="6939" refreshError="1"/>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row r="1">
          <cell r="B1" t="str">
            <v>220 kV SUB-STATION</v>
          </cell>
        </row>
      </sheetData>
      <sheetData sheetId="6945"/>
      <sheetData sheetId="6946">
        <row r="1">
          <cell r="B1" t="str">
            <v>220 kV SUB-STATION</v>
          </cell>
        </row>
      </sheetData>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sheetData sheetId="6957">
        <row r="1">
          <cell r="B1" t="str">
            <v>220 kV SUB-STATION</v>
          </cell>
        </row>
      </sheetData>
      <sheetData sheetId="6958">
        <row r="1">
          <cell r="B1" t="str">
            <v>220 kV SUB-STATION</v>
          </cell>
        </row>
      </sheetData>
      <sheetData sheetId="6959">
        <row r="1">
          <cell r="B1" t="str">
            <v>220 kV SUB-STATION</v>
          </cell>
        </row>
      </sheetData>
      <sheetData sheetId="6960">
        <row r="1">
          <cell r="B1" t="str">
            <v>220 kV SUB-STATION</v>
          </cell>
        </row>
      </sheetData>
      <sheetData sheetId="6961"/>
      <sheetData sheetId="6962"/>
      <sheetData sheetId="6963"/>
      <sheetData sheetId="6964">
        <row r="1">
          <cell r="B1" t="str">
            <v>220 kV SUB-STATION</v>
          </cell>
        </row>
      </sheetData>
      <sheetData sheetId="6965">
        <row r="1">
          <cell r="B1" t="str">
            <v>220 kV SUB-STATION</v>
          </cell>
        </row>
      </sheetData>
      <sheetData sheetId="6966">
        <row r="1">
          <cell r="B1" t="str">
            <v>220 kV SUB-STATION</v>
          </cell>
        </row>
      </sheetData>
      <sheetData sheetId="6967">
        <row r="1">
          <cell r="B1" t="str">
            <v>220 kV SUB-STATION</v>
          </cell>
        </row>
      </sheetData>
      <sheetData sheetId="6968">
        <row r="1">
          <cell r="B1" t="str">
            <v>220 kV SUB-STATION</v>
          </cell>
        </row>
      </sheetData>
      <sheetData sheetId="6969">
        <row r="1">
          <cell r="B1" t="str">
            <v>220 kV SUB-STATION</v>
          </cell>
        </row>
      </sheetData>
      <sheetData sheetId="6970">
        <row r="1">
          <cell r="B1" t="str">
            <v>220 kV SUB-STATION</v>
          </cell>
        </row>
      </sheetData>
      <sheetData sheetId="6971">
        <row r="1">
          <cell r="B1" t="str">
            <v>220 kV SUB-STATION</v>
          </cell>
        </row>
      </sheetData>
      <sheetData sheetId="6972">
        <row r="1">
          <cell r="B1" t="str">
            <v>220 kV SUB-STATION</v>
          </cell>
        </row>
      </sheetData>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sheetData sheetId="6983"/>
      <sheetData sheetId="6984">
        <row r="1">
          <cell r="B1" t="str">
            <v>220 kV SUB-STATION</v>
          </cell>
        </row>
      </sheetData>
      <sheetData sheetId="6985"/>
      <sheetData sheetId="6986">
        <row r="1">
          <cell r="B1" t="str">
            <v>220 kV SUB-STATION</v>
          </cell>
        </row>
      </sheetData>
      <sheetData sheetId="6987"/>
      <sheetData sheetId="6988"/>
      <sheetData sheetId="6989"/>
      <sheetData sheetId="6990">
        <row r="1">
          <cell r="B1" t="str">
            <v>220 kV SUB-STATION</v>
          </cell>
        </row>
      </sheetData>
      <sheetData sheetId="6991">
        <row r="1">
          <cell r="B1" t="str">
            <v>220 kV SUB-STATION</v>
          </cell>
        </row>
      </sheetData>
      <sheetData sheetId="6992">
        <row r="1">
          <cell r="B1" t="str">
            <v>220 kV SUB-STATION</v>
          </cell>
        </row>
      </sheetData>
      <sheetData sheetId="6993">
        <row r="1">
          <cell r="B1" t="str">
            <v>220 kV SUB-STATION</v>
          </cell>
        </row>
      </sheetData>
      <sheetData sheetId="6994">
        <row r="1">
          <cell r="B1" t="str">
            <v>220 kV SUB-STATION</v>
          </cell>
        </row>
      </sheetData>
      <sheetData sheetId="6995">
        <row r="1">
          <cell r="B1" t="str">
            <v>220 kV SUB-STATION</v>
          </cell>
        </row>
      </sheetData>
      <sheetData sheetId="6996">
        <row r="1">
          <cell r="B1" t="str">
            <v>220 kV SUB-STATION</v>
          </cell>
        </row>
      </sheetData>
      <sheetData sheetId="6997">
        <row r="1">
          <cell r="B1" t="str">
            <v>220 kV SUB-STATION</v>
          </cell>
        </row>
      </sheetData>
      <sheetData sheetId="6998">
        <row r="1">
          <cell r="B1" t="str">
            <v>220 kV SUB-STATION</v>
          </cell>
        </row>
      </sheetData>
      <sheetData sheetId="6999">
        <row r="1">
          <cell r="B1" t="str">
            <v>220 kV SUB-STATION</v>
          </cell>
        </row>
      </sheetData>
      <sheetData sheetId="7000">
        <row r="1">
          <cell r="B1" t="str">
            <v>220 kV SUB-STATION</v>
          </cell>
        </row>
      </sheetData>
      <sheetData sheetId="7001"/>
      <sheetData sheetId="7002"/>
      <sheetData sheetId="7003"/>
      <sheetData sheetId="7004">
        <row r="1">
          <cell r="B1" t="str">
            <v>220 kV SUB-STATION</v>
          </cell>
        </row>
      </sheetData>
      <sheetData sheetId="7005"/>
      <sheetData sheetId="7006"/>
      <sheetData sheetId="7007"/>
      <sheetData sheetId="7008"/>
      <sheetData sheetId="7009">
        <row r="1">
          <cell r="B1" t="str">
            <v>220 kV SUB-STATION</v>
          </cell>
        </row>
      </sheetData>
      <sheetData sheetId="7010">
        <row r="1">
          <cell r="B1" t="str">
            <v>220 kV SUB-STATION</v>
          </cell>
        </row>
      </sheetData>
      <sheetData sheetId="7011">
        <row r="1">
          <cell r="B1" t="str">
            <v>220 kV SUB-STATION</v>
          </cell>
        </row>
      </sheetData>
      <sheetData sheetId="7012">
        <row r="1">
          <cell r="B1" t="str">
            <v>220 kV SUB-STATION</v>
          </cell>
        </row>
      </sheetData>
      <sheetData sheetId="7013">
        <row r="1">
          <cell r="B1" t="str">
            <v>220 kV SUB-STATION</v>
          </cell>
        </row>
      </sheetData>
      <sheetData sheetId="7014">
        <row r="1">
          <cell r="B1" t="str">
            <v>220 kV SUB-STATION</v>
          </cell>
        </row>
      </sheetData>
      <sheetData sheetId="7015">
        <row r="1">
          <cell r="B1" t="str">
            <v>220 kV SUB-STATION</v>
          </cell>
        </row>
      </sheetData>
      <sheetData sheetId="7016"/>
      <sheetData sheetId="7017">
        <row r="1">
          <cell r="B1" t="str">
            <v>220 kV SUB-STATION</v>
          </cell>
        </row>
      </sheetData>
      <sheetData sheetId="7018">
        <row r="1">
          <cell r="B1" t="str">
            <v>220 kV SUB-STATION</v>
          </cell>
        </row>
      </sheetData>
      <sheetData sheetId="7019">
        <row r="1">
          <cell r="B1" t="str">
            <v>220 kV SUB-STATION</v>
          </cell>
        </row>
      </sheetData>
      <sheetData sheetId="7020">
        <row r="1">
          <cell r="B1" t="str">
            <v>220 kV SUB-STATION</v>
          </cell>
        </row>
      </sheetData>
      <sheetData sheetId="7021">
        <row r="1">
          <cell r="B1" t="str">
            <v>220 kV SUB-STATION</v>
          </cell>
        </row>
      </sheetData>
      <sheetData sheetId="7022">
        <row r="1">
          <cell r="B1" t="str">
            <v>220 kV SUB-STATION</v>
          </cell>
        </row>
      </sheetData>
      <sheetData sheetId="7023">
        <row r="1">
          <cell r="B1" t="str">
            <v>220 kV SUB-STATION</v>
          </cell>
        </row>
      </sheetData>
      <sheetData sheetId="7024">
        <row r="1">
          <cell r="B1" t="str">
            <v>220 kV SUB-STATION</v>
          </cell>
        </row>
      </sheetData>
      <sheetData sheetId="7025">
        <row r="1">
          <cell r="B1" t="str">
            <v>220 kV SUB-STATION</v>
          </cell>
        </row>
      </sheetData>
      <sheetData sheetId="7026"/>
      <sheetData sheetId="7027"/>
      <sheetData sheetId="7028"/>
      <sheetData sheetId="7029">
        <row r="1">
          <cell r="B1" t="str">
            <v>220 kV SUB-STATION</v>
          </cell>
        </row>
      </sheetData>
      <sheetData sheetId="7030"/>
      <sheetData sheetId="7031"/>
      <sheetData sheetId="7032"/>
      <sheetData sheetId="7033"/>
      <sheetData sheetId="7034"/>
      <sheetData sheetId="7035">
        <row r="1">
          <cell r="B1" t="str">
            <v>220 kV SUB-STATION</v>
          </cell>
        </row>
      </sheetData>
      <sheetData sheetId="7036">
        <row r="1">
          <cell r="B1" t="str">
            <v>220 kV SUB-STATION</v>
          </cell>
        </row>
      </sheetData>
      <sheetData sheetId="7037">
        <row r="1">
          <cell r="B1" t="str">
            <v>220 kV SUB-STATION</v>
          </cell>
        </row>
      </sheetData>
      <sheetData sheetId="7038">
        <row r="1">
          <cell r="B1" t="str">
            <v>220 kV SUB-STATION</v>
          </cell>
        </row>
      </sheetData>
      <sheetData sheetId="7039">
        <row r="1">
          <cell r="B1" t="str">
            <v>220 kV SUB-STATION</v>
          </cell>
        </row>
      </sheetData>
      <sheetData sheetId="7040">
        <row r="1">
          <cell r="B1" t="str">
            <v>220 kV SUB-STATION</v>
          </cell>
        </row>
      </sheetData>
      <sheetData sheetId="7041"/>
      <sheetData sheetId="7042"/>
      <sheetData sheetId="7043"/>
      <sheetData sheetId="7044">
        <row r="1">
          <cell r="B1" t="str">
            <v>220 kV SUB-STATION</v>
          </cell>
        </row>
      </sheetData>
      <sheetData sheetId="7045">
        <row r="1">
          <cell r="B1" t="str">
            <v>220 kV SUB-STATION</v>
          </cell>
        </row>
      </sheetData>
      <sheetData sheetId="7046">
        <row r="1">
          <cell r="B1" t="str">
            <v>220 kV SUB-STATION</v>
          </cell>
        </row>
      </sheetData>
      <sheetData sheetId="7047">
        <row r="1">
          <cell r="B1" t="str">
            <v>220 kV SUB-STATION</v>
          </cell>
        </row>
      </sheetData>
      <sheetData sheetId="7048">
        <row r="1">
          <cell r="B1" t="str">
            <v>220 kV SUB-STATION</v>
          </cell>
        </row>
      </sheetData>
      <sheetData sheetId="7049">
        <row r="1">
          <cell r="B1" t="str">
            <v>220 kV SUB-STATION</v>
          </cell>
        </row>
      </sheetData>
      <sheetData sheetId="7050"/>
      <sheetData sheetId="7051"/>
      <sheetData sheetId="7052"/>
      <sheetData sheetId="7053"/>
      <sheetData sheetId="7054">
        <row r="1">
          <cell r="B1" t="str">
            <v>220 kV SUB-STATION</v>
          </cell>
        </row>
      </sheetData>
      <sheetData sheetId="7055"/>
      <sheetData sheetId="7056"/>
      <sheetData sheetId="7057"/>
      <sheetData sheetId="7058"/>
      <sheetData sheetId="7059"/>
      <sheetData sheetId="7060">
        <row r="1">
          <cell r="B1" t="str">
            <v>220 kV SUB-STATION</v>
          </cell>
        </row>
      </sheetData>
      <sheetData sheetId="7061">
        <row r="1">
          <cell r="B1" t="str">
            <v>220 kV SUB-STATION</v>
          </cell>
        </row>
      </sheetData>
      <sheetData sheetId="7062">
        <row r="1">
          <cell r="B1" t="str">
            <v>220 kV SUB-STATION</v>
          </cell>
        </row>
      </sheetData>
      <sheetData sheetId="7063">
        <row r="1">
          <cell r="B1" t="str">
            <v>220 kV SUB-STATION</v>
          </cell>
        </row>
      </sheetData>
      <sheetData sheetId="7064">
        <row r="1">
          <cell r="B1" t="str">
            <v>220 kV SUB-STATION</v>
          </cell>
        </row>
      </sheetData>
      <sheetData sheetId="7065">
        <row r="1">
          <cell r="B1" t="str">
            <v>220 kV SUB-STATION</v>
          </cell>
        </row>
      </sheetData>
      <sheetData sheetId="7066"/>
      <sheetData sheetId="7067"/>
      <sheetData sheetId="7068"/>
      <sheetData sheetId="7069">
        <row r="1">
          <cell r="B1" t="str">
            <v>220 kV SUB-STATION</v>
          </cell>
        </row>
      </sheetData>
      <sheetData sheetId="7070">
        <row r="1">
          <cell r="B1" t="str">
            <v>220 kV SUB-STATION</v>
          </cell>
        </row>
      </sheetData>
      <sheetData sheetId="7071">
        <row r="1">
          <cell r="B1" t="str">
            <v>220 kV SUB-STATION</v>
          </cell>
        </row>
      </sheetData>
      <sheetData sheetId="7072">
        <row r="1">
          <cell r="B1" t="str">
            <v>220 kV SUB-STATION</v>
          </cell>
        </row>
      </sheetData>
      <sheetData sheetId="7073">
        <row r="1">
          <cell r="B1" t="str">
            <v>220 kV SUB-STATION</v>
          </cell>
        </row>
      </sheetData>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row r="1">
          <cell r="B1" t="str">
            <v>220 kV SUB-STATION</v>
          </cell>
        </row>
      </sheetData>
      <sheetData sheetId="7095">
        <row r="1">
          <cell r="B1" t="str">
            <v>220 kV SUB-STATION</v>
          </cell>
        </row>
      </sheetData>
      <sheetData sheetId="7096">
        <row r="1">
          <cell r="B1" t="str">
            <v>220 kV SUB-STATION</v>
          </cell>
        </row>
      </sheetData>
      <sheetData sheetId="7097">
        <row r="1">
          <cell r="B1" t="str">
            <v>220 kV SUB-STATION</v>
          </cell>
        </row>
      </sheetData>
      <sheetData sheetId="7098" refreshError="1"/>
      <sheetData sheetId="7099">
        <row r="1">
          <cell r="B1" t="str">
            <v>220 kV SUB-STATION</v>
          </cell>
        </row>
      </sheetData>
      <sheetData sheetId="7100">
        <row r="1">
          <cell r="B1" t="str">
            <v>220 kV SUB-STATION</v>
          </cell>
        </row>
      </sheetData>
      <sheetData sheetId="7101">
        <row r="1">
          <cell r="B1" t="str">
            <v>220 kV SUB-STATION</v>
          </cell>
        </row>
      </sheetData>
      <sheetData sheetId="7102"/>
      <sheetData sheetId="7103">
        <row r="1">
          <cell r="B1" t="str">
            <v>220 kV SUB-STATION</v>
          </cell>
        </row>
      </sheetData>
      <sheetData sheetId="7104">
        <row r="1">
          <cell r="B1" t="str">
            <v>220 kV SUB-STATION</v>
          </cell>
        </row>
      </sheetData>
      <sheetData sheetId="7105">
        <row r="1">
          <cell r="B1" t="str">
            <v>220 kV SUB-STATION</v>
          </cell>
        </row>
      </sheetData>
      <sheetData sheetId="7106">
        <row r="1">
          <cell r="B1" t="str">
            <v>220 kV SUB-STATION</v>
          </cell>
        </row>
      </sheetData>
      <sheetData sheetId="7107">
        <row r="1">
          <cell r="B1" t="str">
            <v>220 kV SUB-STATION</v>
          </cell>
        </row>
      </sheetData>
      <sheetData sheetId="7108">
        <row r="1">
          <cell r="B1" t="str">
            <v>220 kV SUB-STATION</v>
          </cell>
        </row>
      </sheetData>
      <sheetData sheetId="7109">
        <row r="1">
          <cell r="B1" t="str">
            <v>220 kV SUB-STATION</v>
          </cell>
        </row>
      </sheetData>
      <sheetData sheetId="7110">
        <row r="1">
          <cell r="B1" t="str">
            <v>220 kV SUB-STATION</v>
          </cell>
        </row>
      </sheetData>
      <sheetData sheetId="7111">
        <row r="1">
          <cell r="B1" t="str">
            <v>220 kV SUB-STATION</v>
          </cell>
        </row>
      </sheetData>
      <sheetData sheetId="7112"/>
      <sheetData sheetId="7113">
        <row r="1">
          <cell r="B1" t="str">
            <v>220 kV SUB-STATION</v>
          </cell>
        </row>
      </sheetData>
      <sheetData sheetId="7114">
        <row r="1">
          <cell r="B1" t="str">
            <v>220 kV SUB-STATION</v>
          </cell>
        </row>
      </sheetData>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row r="1">
          <cell r="B1" t="str">
            <v>220 kV SUB-STATION</v>
          </cell>
        </row>
      </sheetData>
      <sheetData sheetId="7122">
        <row r="1">
          <cell r="B1" t="str">
            <v>220 kV SUB-STATION</v>
          </cell>
        </row>
      </sheetData>
      <sheetData sheetId="7123">
        <row r="1">
          <cell r="B1" t="str">
            <v>220 kV SUB-STATION</v>
          </cell>
        </row>
      </sheetData>
      <sheetData sheetId="7124">
        <row r="1">
          <cell r="B1" t="str">
            <v>220 kV SUB-STATION</v>
          </cell>
        </row>
      </sheetData>
      <sheetData sheetId="7125">
        <row r="1">
          <cell r="B1" t="str">
            <v>220 kV SUB-STATION</v>
          </cell>
        </row>
      </sheetData>
      <sheetData sheetId="7126">
        <row r="1">
          <cell r="B1" t="str">
            <v>220 kV SUB-STATION</v>
          </cell>
        </row>
      </sheetData>
      <sheetData sheetId="7127">
        <row r="1">
          <cell r="B1" t="str">
            <v>220 kV SUB-STATION</v>
          </cell>
        </row>
      </sheetData>
      <sheetData sheetId="7128">
        <row r="1">
          <cell r="B1" t="str">
            <v>220 kV SUB-STATION</v>
          </cell>
        </row>
      </sheetData>
      <sheetData sheetId="7129">
        <row r="1">
          <cell r="B1" t="str">
            <v>220 kV SUB-STATION</v>
          </cell>
        </row>
      </sheetData>
      <sheetData sheetId="7130">
        <row r="1">
          <cell r="B1" t="str">
            <v>220 kV SUB-STATION</v>
          </cell>
        </row>
      </sheetData>
      <sheetData sheetId="7131">
        <row r="1">
          <cell r="B1" t="str">
            <v>220 kV SUB-STATION</v>
          </cell>
        </row>
      </sheetData>
      <sheetData sheetId="7132">
        <row r="1">
          <cell r="B1" t="str">
            <v>220 kV SUB-STATION</v>
          </cell>
        </row>
      </sheetData>
      <sheetData sheetId="7133">
        <row r="1">
          <cell r="B1" t="str">
            <v>220 kV SUB-STATION</v>
          </cell>
        </row>
      </sheetData>
      <sheetData sheetId="7134">
        <row r="1">
          <cell r="B1" t="str">
            <v>220 kV SUB-STATION</v>
          </cell>
        </row>
      </sheetData>
      <sheetData sheetId="7135">
        <row r="1">
          <cell r="B1" t="str">
            <v>220 kV SUB-STATION</v>
          </cell>
        </row>
      </sheetData>
      <sheetData sheetId="7136">
        <row r="1">
          <cell r="B1" t="str">
            <v>220 kV SUB-STATION</v>
          </cell>
        </row>
      </sheetData>
      <sheetData sheetId="7137">
        <row r="1">
          <cell r="B1" t="str">
            <v>220 kV SUB-STATION</v>
          </cell>
        </row>
      </sheetData>
      <sheetData sheetId="7138">
        <row r="1">
          <cell r="B1" t="str">
            <v>220 kV SUB-STATION</v>
          </cell>
        </row>
      </sheetData>
      <sheetData sheetId="7139">
        <row r="1">
          <cell r="B1" t="str">
            <v>220 kV SUB-STATION</v>
          </cell>
        </row>
      </sheetData>
      <sheetData sheetId="7140">
        <row r="1">
          <cell r="B1" t="str">
            <v>220 kV SUB-STATION</v>
          </cell>
        </row>
      </sheetData>
      <sheetData sheetId="7141">
        <row r="1">
          <cell r="B1" t="str">
            <v>220 kV SUB-STATION</v>
          </cell>
        </row>
      </sheetData>
      <sheetData sheetId="7142">
        <row r="1">
          <cell r="B1" t="str">
            <v>220 kV SUB-STATION</v>
          </cell>
        </row>
      </sheetData>
      <sheetData sheetId="7143">
        <row r="1">
          <cell r="B1" t="str">
            <v>220 kV SUB-STATION</v>
          </cell>
        </row>
      </sheetData>
      <sheetData sheetId="7144">
        <row r="1">
          <cell r="B1" t="str">
            <v>220 kV SUB-STATION</v>
          </cell>
        </row>
      </sheetData>
      <sheetData sheetId="7145">
        <row r="1">
          <cell r="B1" t="str">
            <v>220 kV SUB-STATION</v>
          </cell>
        </row>
      </sheetData>
      <sheetData sheetId="7146">
        <row r="1">
          <cell r="B1" t="str">
            <v>220 kV SUB-STATION</v>
          </cell>
        </row>
      </sheetData>
      <sheetData sheetId="7147">
        <row r="1">
          <cell r="B1" t="str">
            <v>220 kV SUB-STATION</v>
          </cell>
        </row>
      </sheetData>
      <sheetData sheetId="7148">
        <row r="1">
          <cell r="B1" t="str">
            <v>220 kV SUB-STATION</v>
          </cell>
        </row>
      </sheetData>
      <sheetData sheetId="7149">
        <row r="1">
          <cell r="B1" t="str">
            <v>220 kV SUB-STATION</v>
          </cell>
        </row>
      </sheetData>
      <sheetData sheetId="7150">
        <row r="1">
          <cell r="B1" t="str">
            <v>220 kV SUB-STATION</v>
          </cell>
        </row>
      </sheetData>
      <sheetData sheetId="7151">
        <row r="1">
          <cell r="B1" t="str">
            <v>220 kV SUB-STATION</v>
          </cell>
        </row>
      </sheetData>
      <sheetData sheetId="7152">
        <row r="1">
          <cell r="B1" t="str">
            <v>220 kV SUB-STATION</v>
          </cell>
        </row>
      </sheetData>
      <sheetData sheetId="7153">
        <row r="1">
          <cell r="B1" t="str">
            <v>220 kV SUB-STATION</v>
          </cell>
        </row>
      </sheetData>
      <sheetData sheetId="7154">
        <row r="1">
          <cell r="B1" t="str">
            <v>220 kV SUB-STATION</v>
          </cell>
        </row>
      </sheetData>
      <sheetData sheetId="7155">
        <row r="1">
          <cell r="B1" t="str">
            <v>220 kV SUB-STATION</v>
          </cell>
        </row>
      </sheetData>
      <sheetData sheetId="7156">
        <row r="1">
          <cell r="B1" t="str">
            <v>220 kV SUB-STATION</v>
          </cell>
        </row>
      </sheetData>
      <sheetData sheetId="7157">
        <row r="1">
          <cell r="B1" t="str">
            <v>220 kV SUB-STATION</v>
          </cell>
        </row>
      </sheetData>
      <sheetData sheetId="7158">
        <row r="1">
          <cell r="B1" t="str">
            <v>220 kV SUB-STATION</v>
          </cell>
        </row>
      </sheetData>
      <sheetData sheetId="7159">
        <row r="1">
          <cell r="B1" t="str">
            <v>220 kV SUB-STATION</v>
          </cell>
        </row>
      </sheetData>
      <sheetData sheetId="7160">
        <row r="1">
          <cell r="B1" t="str">
            <v>220 kV SUB-STATION</v>
          </cell>
        </row>
      </sheetData>
      <sheetData sheetId="7161">
        <row r="1">
          <cell r="B1" t="str">
            <v>220 kV SUB-STATION</v>
          </cell>
        </row>
      </sheetData>
      <sheetData sheetId="7162">
        <row r="1">
          <cell r="B1" t="str">
            <v>220 kV SUB-STATION</v>
          </cell>
        </row>
      </sheetData>
      <sheetData sheetId="7163">
        <row r="1">
          <cell r="B1" t="str">
            <v>220 kV SUB-STATION</v>
          </cell>
        </row>
      </sheetData>
      <sheetData sheetId="7164">
        <row r="1">
          <cell r="B1" t="str">
            <v>220 kV SUB-STATION</v>
          </cell>
        </row>
      </sheetData>
      <sheetData sheetId="7165">
        <row r="1">
          <cell r="B1" t="str">
            <v>220 kV SUB-STATION</v>
          </cell>
        </row>
      </sheetData>
      <sheetData sheetId="7166">
        <row r="1">
          <cell r="B1" t="str">
            <v>220 kV SUB-STATION</v>
          </cell>
        </row>
      </sheetData>
      <sheetData sheetId="7167">
        <row r="1">
          <cell r="B1" t="str">
            <v>220 kV SUB-STATION</v>
          </cell>
        </row>
      </sheetData>
      <sheetData sheetId="7168">
        <row r="1">
          <cell r="B1" t="str">
            <v>220 kV SUB-STATION</v>
          </cell>
        </row>
      </sheetData>
      <sheetData sheetId="7169">
        <row r="1">
          <cell r="B1" t="str">
            <v>220 kV SUB-STATION</v>
          </cell>
        </row>
      </sheetData>
      <sheetData sheetId="7170">
        <row r="1">
          <cell r="B1" t="str">
            <v>220 kV SUB-STATION</v>
          </cell>
        </row>
      </sheetData>
      <sheetData sheetId="7171">
        <row r="1">
          <cell r="B1" t="str">
            <v>220 kV SUB-STATION</v>
          </cell>
        </row>
      </sheetData>
      <sheetData sheetId="7172">
        <row r="1">
          <cell r="B1" t="str">
            <v>220 kV SUB-STATION</v>
          </cell>
        </row>
      </sheetData>
      <sheetData sheetId="7173">
        <row r="1">
          <cell r="B1" t="str">
            <v>220 kV SUB-STATION</v>
          </cell>
        </row>
      </sheetData>
      <sheetData sheetId="7174">
        <row r="1">
          <cell r="B1" t="str">
            <v>220 kV SUB-STATION</v>
          </cell>
        </row>
      </sheetData>
      <sheetData sheetId="7175">
        <row r="1">
          <cell r="B1" t="str">
            <v>220 kV SUB-STATION</v>
          </cell>
        </row>
      </sheetData>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row r="1">
          <cell r="B1" t="str">
            <v>220 kV SUB-STATION</v>
          </cell>
        </row>
      </sheetData>
      <sheetData sheetId="7182">
        <row r="1">
          <cell r="B1" t="str">
            <v>220 kV SUB-STATION</v>
          </cell>
        </row>
      </sheetData>
      <sheetData sheetId="7183">
        <row r="1">
          <cell r="B1" t="str">
            <v>220 kV SUB-STATION</v>
          </cell>
        </row>
      </sheetData>
      <sheetData sheetId="7184">
        <row r="1">
          <cell r="B1" t="str">
            <v>220 kV SUB-STATION</v>
          </cell>
        </row>
      </sheetData>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row r="1">
          <cell r="B1" t="str">
            <v>220 kV SUB-STATION</v>
          </cell>
        </row>
      </sheetData>
      <sheetData sheetId="7190">
        <row r="1">
          <cell r="B1" t="str">
            <v>220 kV SUB-STATION</v>
          </cell>
        </row>
      </sheetData>
      <sheetData sheetId="7191">
        <row r="1">
          <cell r="B1" t="str">
            <v>220 kV SUB-STATION</v>
          </cell>
        </row>
      </sheetData>
      <sheetData sheetId="7192">
        <row r="1">
          <cell r="B1" t="str">
            <v>220 kV SUB-STATION</v>
          </cell>
        </row>
      </sheetData>
      <sheetData sheetId="7193">
        <row r="1">
          <cell r="B1" t="str">
            <v>220 kV SUB-STATION</v>
          </cell>
        </row>
      </sheetData>
      <sheetData sheetId="7194">
        <row r="1">
          <cell r="B1" t="str">
            <v>220 kV SUB-STATION</v>
          </cell>
        </row>
      </sheetData>
      <sheetData sheetId="7195">
        <row r="1">
          <cell r="B1" t="str">
            <v>220 kV SUB-STATION</v>
          </cell>
        </row>
      </sheetData>
      <sheetData sheetId="7196">
        <row r="1">
          <cell r="B1" t="str">
            <v>220 kV SUB-STATION</v>
          </cell>
        </row>
      </sheetData>
      <sheetData sheetId="7197">
        <row r="1">
          <cell r="B1" t="str">
            <v>220 kV SUB-STATION</v>
          </cell>
        </row>
      </sheetData>
      <sheetData sheetId="7198">
        <row r="1">
          <cell r="B1" t="str">
            <v>220 kV SUB-STATION</v>
          </cell>
        </row>
      </sheetData>
      <sheetData sheetId="7199">
        <row r="1">
          <cell r="B1" t="str">
            <v>220 kV SUB-STATION</v>
          </cell>
        </row>
      </sheetData>
      <sheetData sheetId="7200">
        <row r="1">
          <cell r="B1" t="str">
            <v>220 kV SUB-STATION</v>
          </cell>
        </row>
      </sheetData>
      <sheetData sheetId="7201">
        <row r="1">
          <cell r="B1" t="str">
            <v>220 kV SUB-STATION</v>
          </cell>
        </row>
      </sheetData>
      <sheetData sheetId="7202">
        <row r="1">
          <cell r="B1" t="str">
            <v>220 kV SUB-STATION</v>
          </cell>
        </row>
      </sheetData>
      <sheetData sheetId="7203">
        <row r="1">
          <cell r="B1" t="str">
            <v>220 kV SUB-STATION</v>
          </cell>
        </row>
      </sheetData>
      <sheetData sheetId="7204">
        <row r="1">
          <cell r="B1" t="str">
            <v>220 kV SUB-STATION</v>
          </cell>
        </row>
      </sheetData>
      <sheetData sheetId="7205">
        <row r="1">
          <cell r="B1" t="str">
            <v>220 kV SUB-STATION</v>
          </cell>
        </row>
      </sheetData>
      <sheetData sheetId="7206">
        <row r="1">
          <cell r="B1" t="str">
            <v>220 kV SUB-STATION</v>
          </cell>
        </row>
      </sheetData>
      <sheetData sheetId="7207">
        <row r="1">
          <cell r="B1" t="str">
            <v>220 kV SUB-STATION</v>
          </cell>
        </row>
      </sheetData>
      <sheetData sheetId="7208">
        <row r="1">
          <cell r="B1" t="str">
            <v>220 kV SUB-STATION</v>
          </cell>
        </row>
      </sheetData>
      <sheetData sheetId="7209">
        <row r="1">
          <cell r="B1" t="str">
            <v>220 kV SUB-STATION</v>
          </cell>
        </row>
      </sheetData>
      <sheetData sheetId="7210">
        <row r="1">
          <cell r="B1" t="str">
            <v>220 kV SUB-STATION</v>
          </cell>
        </row>
      </sheetData>
      <sheetData sheetId="7211">
        <row r="1">
          <cell r="B1" t="str">
            <v>220 kV SUB-STATION</v>
          </cell>
        </row>
      </sheetData>
      <sheetData sheetId="7212">
        <row r="1">
          <cell r="B1" t="str">
            <v>220 kV SUB-STATION</v>
          </cell>
        </row>
      </sheetData>
      <sheetData sheetId="7213">
        <row r="1">
          <cell r="B1" t="str">
            <v>220 kV SUB-STATION</v>
          </cell>
        </row>
      </sheetData>
      <sheetData sheetId="7214">
        <row r="1">
          <cell r="B1" t="str">
            <v>220 kV SUB-STATION</v>
          </cell>
        </row>
      </sheetData>
      <sheetData sheetId="7215">
        <row r="1">
          <cell r="B1" t="str">
            <v>220 kV SUB-STATION</v>
          </cell>
        </row>
      </sheetData>
      <sheetData sheetId="7216">
        <row r="1">
          <cell r="B1" t="str">
            <v>220 kV SUB-STATION</v>
          </cell>
        </row>
      </sheetData>
      <sheetData sheetId="7217">
        <row r="1">
          <cell r="B1" t="str">
            <v>220 kV SUB-STATION</v>
          </cell>
        </row>
      </sheetData>
      <sheetData sheetId="7218">
        <row r="1">
          <cell r="B1" t="str">
            <v>220 kV SUB-STATION</v>
          </cell>
        </row>
      </sheetData>
      <sheetData sheetId="7219">
        <row r="1">
          <cell r="B1" t="str">
            <v>220 kV SUB-STATION</v>
          </cell>
        </row>
      </sheetData>
      <sheetData sheetId="7220">
        <row r="1">
          <cell r="B1" t="str">
            <v>220 kV SUB-STATION</v>
          </cell>
        </row>
      </sheetData>
      <sheetData sheetId="7221">
        <row r="1">
          <cell r="B1" t="str">
            <v>220 kV SUB-STATION</v>
          </cell>
        </row>
      </sheetData>
      <sheetData sheetId="7222">
        <row r="1">
          <cell r="B1" t="str">
            <v>220 kV SUB-STATION</v>
          </cell>
        </row>
      </sheetData>
      <sheetData sheetId="7223">
        <row r="1">
          <cell r="B1" t="str">
            <v>220 kV SUB-STATION</v>
          </cell>
        </row>
      </sheetData>
      <sheetData sheetId="7224">
        <row r="1">
          <cell r="B1" t="str">
            <v>220 kV SUB-STATION</v>
          </cell>
        </row>
      </sheetData>
      <sheetData sheetId="7225">
        <row r="1">
          <cell r="B1" t="str">
            <v>220 kV SUB-STATION</v>
          </cell>
        </row>
      </sheetData>
      <sheetData sheetId="7226">
        <row r="1">
          <cell r="B1" t="str">
            <v>220 kV SUB-STATION</v>
          </cell>
        </row>
      </sheetData>
      <sheetData sheetId="7227">
        <row r="1">
          <cell r="B1" t="str">
            <v>220 kV SUB-STATION</v>
          </cell>
        </row>
      </sheetData>
      <sheetData sheetId="7228">
        <row r="1">
          <cell r="B1" t="str">
            <v>220 kV SUB-STATION</v>
          </cell>
        </row>
      </sheetData>
      <sheetData sheetId="7229">
        <row r="1">
          <cell r="B1" t="str">
            <v>220 kV SUB-STATION</v>
          </cell>
        </row>
      </sheetData>
      <sheetData sheetId="7230"/>
      <sheetData sheetId="7231">
        <row r="1">
          <cell r="B1" t="str">
            <v>220 kV SUB-STATION</v>
          </cell>
        </row>
      </sheetData>
      <sheetData sheetId="7232">
        <row r="1">
          <cell r="B1" t="str">
            <v>220 kV SUB-STATION</v>
          </cell>
        </row>
      </sheetData>
      <sheetData sheetId="7233"/>
      <sheetData sheetId="7234"/>
      <sheetData sheetId="7235"/>
      <sheetData sheetId="7236">
        <row r="1">
          <cell r="B1" t="str">
            <v>220 kV SUB-STATION</v>
          </cell>
        </row>
      </sheetData>
      <sheetData sheetId="7237"/>
      <sheetData sheetId="7238">
        <row r="1">
          <cell r="B1" t="str">
            <v>220 kV SUB-STATION</v>
          </cell>
        </row>
      </sheetData>
      <sheetData sheetId="7239"/>
      <sheetData sheetId="7240">
        <row r="1">
          <cell r="B1" t="str">
            <v>220 kV SUB-STATION</v>
          </cell>
        </row>
      </sheetData>
      <sheetData sheetId="7241">
        <row r="1">
          <cell r="B1" t="str">
            <v>220 kV SUB-STATION</v>
          </cell>
        </row>
      </sheetData>
      <sheetData sheetId="7242"/>
      <sheetData sheetId="7243"/>
      <sheetData sheetId="7244">
        <row r="1">
          <cell r="B1" t="str">
            <v>220 kV SUB-STATION</v>
          </cell>
        </row>
      </sheetData>
      <sheetData sheetId="7245">
        <row r="1">
          <cell r="B1" t="str">
            <v>220 kV SUB-STATION</v>
          </cell>
        </row>
      </sheetData>
      <sheetData sheetId="7246">
        <row r="1">
          <cell r="B1" t="str">
            <v>220 kV SUB-STATION</v>
          </cell>
        </row>
      </sheetData>
      <sheetData sheetId="7247">
        <row r="1">
          <cell r="B1" t="str">
            <v>220 kV SUB-STATION</v>
          </cell>
        </row>
      </sheetData>
      <sheetData sheetId="7248">
        <row r="1">
          <cell r="B1" t="str">
            <v>220 kV SUB-STATION</v>
          </cell>
        </row>
      </sheetData>
      <sheetData sheetId="7249"/>
      <sheetData sheetId="7250">
        <row r="1">
          <cell r="B1" t="str">
            <v>220 kV SUB-STATION</v>
          </cell>
        </row>
      </sheetData>
      <sheetData sheetId="7251">
        <row r="1">
          <cell r="B1" t="str">
            <v>220 kV SUB-STATION</v>
          </cell>
        </row>
      </sheetData>
      <sheetData sheetId="7252">
        <row r="1">
          <cell r="B1" t="str">
            <v>220 kV SUB-STATION</v>
          </cell>
        </row>
      </sheetData>
      <sheetData sheetId="7253">
        <row r="1">
          <cell r="B1" t="str">
            <v>220 kV SUB-STATION</v>
          </cell>
        </row>
      </sheetData>
      <sheetData sheetId="7254">
        <row r="1">
          <cell r="B1" t="str">
            <v>220 kV SUB-STATION</v>
          </cell>
        </row>
      </sheetData>
      <sheetData sheetId="7255">
        <row r="1">
          <cell r="B1" t="str">
            <v>220 kV SUB-STATION</v>
          </cell>
        </row>
      </sheetData>
      <sheetData sheetId="7256">
        <row r="1">
          <cell r="B1" t="str">
            <v>220 kV SUB-STATION</v>
          </cell>
        </row>
      </sheetData>
      <sheetData sheetId="7257">
        <row r="1">
          <cell r="B1" t="str">
            <v>220 kV SUB-STATION</v>
          </cell>
        </row>
      </sheetData>
      <sheetData sheetId="7258">
        <row r="1">
          <cell r="B1" t="str">
            <v>220 kV SUB-STATION</v>
          </cell>
        </row>
      </sheetData>
      <sheetData sheetId="7259">
        <row r="1">
          <cell r="B1" t="str">
            <v>220 kV SUB-STATION</v>
          </cell>
        </row>
      </sheetData>
      <sheetData sheetId="7260">
        <row r="1">
          <cell r="B1" t="str">
            <v>220 kV SUB-STATION</v>
          </cell>
        </row>
      </sheetData>
      <sheetData sheetId="7261">
        <row r="1">
          <cell r="B1" t="str">
            <v>220 kV SUB-STATION</v>
          </cell>
        </row>
      </sheetData>
      <sheetData sheetId="7262">
        <row r="1">
          <cell r="B1" t="str">
            <v>220 kV SUB-STATION</v>
          </cell>
        </row>
      </sheetData>
      <sheetData sheetId="7263">
        <row r="1">
          <cell r="B1" t="str">
            <v>220 kV SUB-STATION</v>
          </cell>
        </row>
      </sheetData>
      <sheetData sheetId="7264">
        <row r="1">
          <cell r="B1" t="str">
            <v>220 kV SUB-STATION</v>
          </cell>
        </row>
      </sheetData>
      <sheetData sheetId="7265">
        <row r="1">
          <cell r="B1" t="str">
            <v>220 kV SUB-STATION</v>
          </cell>
        </row>
      </sheetData>
      <sheetData sheetId="7266">
        <row r="1">
          <cell r="B1" t="str">
            <v>220 kV SUB-STATION</v>
          </cell>
        </row>
      </sheetData>
      <sheetData sheetId="7267">
        <row r="1">
          <cell r="B1" t="str">
            <v>220 kV SUB-STATION</v>
          </cell>
        </row>
      </sheetData>
      <sheetData sheetId="7268"/>
      <sheetData sheetId="7269">
        <row r="1">
          <cell r="B1" t="str">
            <v>220 kV SUB-STATION</v>
          </cell>
        </row>
      </sheetData>
      <sheetData sheetId="7270">
        <row r="1">
          <cell r="B1" t="str">
            <v>220 kV SUB-STATION</v>
          </cell>
        </row>
      </sheetData>
      <sheetData sheetId="7271">
        <row r="1">
          <cell r="B1" t="str">
            <v>220 kV SUB-STATION</v>
          </cell>
        </row>
      </sheetData>
      <sheetData sheetId="7272">
        <row r="1">
          <cell r="B1" t="str">
            <v>220 kV SUB-STATION</v>
          </cell>
        </row>
      </sheetData>
      <sheetData sheetId="7273">
        <row r="1">
          <cell r="B1" t="str">
            <v>220 kV SUB-STATION</v>
          </cell>
        </row>
      </sheetData>
      <sheetData sheetId="7274">
        <row r="1">
          <cell r="B1" t="str">
            <v>220 kV SUB-STATION</v>
          </cell>
        </row>
      </sheetData>
      <sheetData sheetId="7275">
        <row r="1">
          <cell r="B1" t="str">
            <v>220 kV SUB-STATION</v>
          </cell>
        </row>
      </sheetData>
      <sheetData sheetId="7276">
        <row r="1">
          <cell r="B1" t="str">
            <v>220 kV SUB-STATION</v>
          </cell>
        </row>
      </sheetData>
      <sheetData sheetId="7277">
        <row r="1">
          <cell r="B1" t="str">
            <v>220 kV SUB-STATION</v>
          </cell>
        </row>
      </sheetData>
      <sheetData sheetId="7278">
        <row r="1">
          <cell r="B1" t="str">
            <v>220 kV SUB-STATION</v>
          </cell>
        </row>
      </sheetData>
      <sheetData sheetId="7279">
        <row r="1">
          <cell r="B1" t="str">
            <v>220 kV SUB-STATION</v>
          </cell>
        </row>
      </sheetData>
      <sheetData sheetId="7280">
        <row r="1">
          <cell r="B1" t="str">
            <v>220 kV SUB-STATION</v>
          </cell>
        </row>
      </sheetData>
      <sheetData sheetId="7281">
        <row r="1">
          <cell r="B1" t="str">
            <v>220 kV SUB-STATION</v>
          </cell>
        </row>
      </sheetData>
      <sheetData sheetId="7282">
        <row r="1">
          <cell r="B1" t="str">
            <v>220 kV SUB-STATION</v>
          </cell>
        </row>
      </sheetData>
      <sheetData sheetId="7283" refreshError="1"/>
      <sheetData sheetId="7284">
        <row r="1">
          <cell r="B1" t="str">
            <v>220 kV SUB-STATION</v>
          </cell>
        </row>
      </sheetData>
      <sheetData sheetId="7285">
        <row r="1">
          <cell r="B1" t="str">
            <v>220 kV SUB-STATION</v>
          </cell>
        </row>
      </sheetData>
      <sheetData sheetId="7286">
        <row r="1">
          <cell r="B1" t="str">
            <v>220 kV SUB-STATION</v>
          </cell>
        </row>
      </sheetData>
      <sheetData sheetId="7287"/>
      <sheetData sheetId="7288"/>
      <sheetData sheetId="7289">
        <row r="1">
          <cell r="B1" t="str">
            <v>220 kV SUB-STATION</v>
          </cell>
        </row>
      </sheetData>
      <sheetData sheetId="7290">
        <row r="1">
          <cell r="B1" t="str">
            <v>220 kV SUB-STATION</v>
          </cell>
        </row>
      </sheetData>
      <sheetData sheetId="7291">
        <row r="1">
          <cell r="B1" t="str">
            <v>220 kV SUB-STATION</v>
          </cell>
        </row>
      </sheetData>
      <sheetData sheetId="7292">
        <row r="1">
          <cell r="B1" t="str">
            <v>220 kV SUB-STATION</v>
          </cell>
        </row>
      </sheetData>
      <sheetData sheetId="7293">
        <row r="1">
          <cell r="B1" t="str">
            <v>220 kV SUB-STATION</v>
          </cell>
        </row>
      </sheetData>
      <sheetData sheetId="7294">
        <row r="1">
          <cell r="B1" t="str">
            <v>220 kV SUB-STATION</v>
          </cell>
        </row>
      </sheetData>
      <sheetData sheetId="7295">
        <row r="1">
          <cell r="B1" t="str">
            <v>220 kV SUB-STATION</v>
          </cell>
        </row>
      </sheetData>
      <sheetData sheetId="7296">
        <row r="1">
          <cell r="B1" t="str">
            <v>220 kV SUB-STATION</v>
          </cell>
        </row>
      </sheetData>
      <sheetData sheetId="7297">
        <row r="1">
          <cell r="B1" t="str">
            <v>220 kV SUB-STATION</v>
          </cell>
        </row>
      </sheetData>
      <sheetData sheetId="7298">
        <row r="1">
          <cell r="B1" t="str">
            <v>220 kV SUB-STATION</v>
          </cell>
        </row>
      </sheetData>
      <sheetData sheetId="7299">
        <row r="1">
          <cell r="B1" t="str">
            <v>220 kV SUB-STATION</v>
          </cell>
        </row>
      </sheetData>
      <sheetData sheetId="7300"/>
      <sheetData sheetId="7301"/>
      <sheetData sheetId="7302"/>
      <sheetData sheetId="7303"/>
      <sheetData sheetId="7304"/>
      <sheetData sheetId="7305"/>
      <sheetData sheetId="7306"/>
      <sheetData sheetId="7307"/>
      <sheetData sheetId="7308"/>
      <sheetData sheetId="7309"/>
      <sheetData sheetId="7310"/>
      <sheetData sheetId="7311">
        <row r="1">
          <cell r="B1" t="str">
            <v>220 kV SUB-STATION</v>
          </cell>
        </row>
      </sheetData>
      <sheetData sheetId="7312">
        <row r="1">
          <cell r="B1" t="str">
            <v>220 kV SUB-STATION</v>
          </cell>
        </row>
      </sheetData>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row r="1">
          <cell r="B1" t="str">
            <v>220 kV SUB-STATION</v>
          </cell>
        </row>
      </sheetData>
      <sheetData sheetId="7466"/>
      <sheetData sheetId="7467"/>
      <sheetData sheetId="7468"/>
      <sheetData sheetId="7469"/>
      <sheetData sheetId="7470"/>
      <sheetData sheetId="7471"/>
      <sheetData sheetId="7472"/>
      <sheetData sheetId="7473"/>
      <sheetData sheetId="7474">
        <row r="1">
          <cell r="B1" t="str">
            <v>220 kV SUB-STATION</v>
          </cell>
        </row>
      </sheetData>
      <sheetData sheetId="7475"/>
      <sheetData sheetId="7476"/>
      <sheetData sheetId="7477"/>
      <sheetData sheetId="7478"/>
      <sheetData sheetId="7479">
        <row r="1">
          <cell r="B1" t="str">
            <v>220 kV SUB-STATION</v>
          </cell>
        </row>
      </sheetData>
      <sheetData sheetId="7480"/>
      <sheetData sheetId="7481"/>
      <sheetData sheetId="7482"/>
      <sheetData sheetId="7483"/>
      <sheetData sheetId="7484"/>
      <sheetData sheetId="7485"/>
      <sheetData sheetId="7486"/>
      <sheetData sheetId="7487"/>
      <sheetData sheetId="7488">
        <row r="1">
          <cell r="B1" t="str">
            <v>220 kV SUB-STATION</v>
          </cell>
        </row>
      </sheetData>
      <sheetData sheetId="7489"/>
      <sheetData sheetId="7490"/>
      <sheetData sheetId="7491"/>
      <sheetData sheetId="7492"/>
      <sheetData sheetId="7493">
        <row r="1">
          <cell r="B1" t="str">
            <v>220 kV SUB-STATION</v>
          </cell>
        </row>
      </sheetData>
      <sheetData sheetId="7494"/>
      <sheetData sheetId="7495"/>
      <sheetData sheetId="7496"/>
      <sheetData sheetId="7497"/>
      <sheetData sheetId="7498"/>
      <sheetData sheetId="7499"/>
      <sheetData sheetId="7500"/>
      <sheetData sheetId="7501"/>
      <sheetData sheetId="7502">
        <row r="1">
          <cell r="B1" t="str">
            <v>220 kV SUB-STATION</v>
          </cell>
        </row>
      </sheetData>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refreshError="1"/>
      <sheetData sheetId="7579" refreshError="1"/>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row r="1">
          <cell r="B1" t="str">
            <v>220 kV SUB-STATION</v>
          </cell>
        </row>
      </sheetData>
      <sheetData sheetId="7776"/>
      <sheetData sheetId="7777"/>
      <sheetData sheetId="7778"/>
      <sheetData sheetId="7779"/>
      <sheetData sheetId="7780"/>
      <sheetData sheetId="7781"/>
      <sheetData sheetId="7782"/>
      <sheetData sheetId="7783"/>
      <sheetData sheetId="7784"/>
      <sheetData sheetId="7785"/>
      <sheetData sheetId="7786">
        <row r="1">
          <cell r="B1" t="str">
            <v>220 kV SUB-STATION</v>
          </cell>
        </row>
      </sheetData>
      <sheetData sheetId="7787"/>
      <sheetData sheetId="7788"/>
      <sheetData sheetId="7789"/>
      <sheetData sheetId="7790"/>
      <sheetData sheetId="7791"/>
      <sheetData sheetId="7792"/>
      <sheetData sheetId="7793"/>
      <sheetData sheetId="7794"/>
      <sheetData sheetId="7795"/>
      <sheetData sheetId="7796"/>
      <sheetData sheetId="7797">
        <row r="1">
          <cell r="B1" t="str">
            <v>220 kV SUB-STATION</v>
          </cell>
        </row>
      </sheetData>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row r="1">
          <cell r="B1" t="str">
            <v>220 kV SUB-STATION</v>
          </cell>
        </row>
      </sheetData>
      <sheetData sheetId="7845">
        <row r="1">
          <cell r="B1" t="str">
            <v>220 kV SUB-STATION</v>
          </cell>
        </row>
      </sheetData>
      <sheetData sheetId="7846">
        <row r="1">
          <cell r="B1" t="str">
            <v>220 kV SUB-STATION</v>
          </cell>
        </row>
      </sheetData>
      <sheetData sheetId="7847"/>
      <sheetData sheetId="7848"/>
      <sheetData sheetId="7849"/>
      <sheetData sheetId="7850"/>
      <sheetData sheetId="7851"/>
      <sheetData sheetId="7852"/>
      <sheetData sheetId="7853"/>
      <sheetData sheetId="7854">
        <row r="1">
          <cell r="B1" t="str">
            <v>220 kV SUB-STATION</v>
          </cell>
        </row>
      </sheetData>
      <sheetData sheetId="7855">
        <row r="1">
          <cell r="B1" t="str">
            <v>220 kV SUB-STATION</v>
          </cell>
        </row>
      </sheetData>
      <sheetData sheetId="7856">
        <row r="1">
          <cell r="B1" t="str">
            <v>220 kV SUB-STATION</v>
          </cell>
        </row>
      </sheetData>
      <sheetData sheetId="7857"/>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ow r="1">
          <cell r="B1" t="str">
            <v>220 kV SUB-STATION</v>
          </cell>
        </row>
      </sheetData>
      <sheetData sheetId="7868">
        <row r="1">
          <cell r="B1" t="str">
            <v>220 kV SUB-STATION</v>
          </cell>
        </row>
      </sheetData>
      <sheetData sheetId="7869">
        <row r="1">
          <cell r="B1" t="str">
            <v>220 kV SUB-STATION</v>
          </cell>
        </row>
      </sheetData>
      <sheetData sheetId="7870">
        <row r="1">
          <cell r="B1" t="str">
            <v>220 kV SUB-STATION</v>
          </cell>
        </row>
      </sheetData>
      <sheetData sheetId="7871"/>
      <sheetData sheetId="7872"/>
      <sheetData sheetId="7873"/>
      <sheetData sheetId="7874"/>
      <sheetData sheetId="7875">
        <row r="1">
          <cell r="B1" t="str">
            <v>220 kV SUB-STATION</v>
          </cell>
        </row>
      </sheetData>
      <sheetData sheetId="7876">
        <row r="1">
          <cell r="B1" t="str">
            <v>220 kV SUB-STATION</v>
          </cell>
        </row>
      </sheetData>
      <sheetData sheetId="7877">
        <row r="1">
          <cell r="B1" t="str">
            <v>220 kV SUB-STATION</v>
          </cell>
        </row>
      </sheetData>
      <sheetData sheetId="7878">
        <row r="1">
          <cell r="B1" t="str">
            <v>220 kV SUB-STATION</v>
          </cell>
        </row>
      </sheetData>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row r="1">
          <cell r="B1" t="str">
            <v>220 kV SUB-STATION</v>
          </cell>
        </row>
      </sheetData>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refreshError="1"/>
      <sheetData sheetId="7979" refreshError="1"/>
      <sheetData sheetId="7980"/>
      <sheetData sheetId="7981"/>
      <sheetData sheetId="7982"/>
      <sheetData sheetId="7983"/>
      <sheetData sheetId="7984"/>
      <sheetData sheetId="7985"/>
      <sheetData sheetId="7986"/>
      <sheetData sheetId="7987">
        <row r="1">
          <cell r="B1" t="str">
            <v>220 kV SUB-STATION</v>
          </cell>
        </row>
      </sheetData>
      <sheetData sheetId="7988" refreshError="1"/>
      <sheetData sheetId="7989"/>
      <sheetData sheetId="7990">
        <row r="1">
          <cell r="B1" t="str">
            <v>220 kV SUB-STATION</v>
          </cell>
        </row>
      </sheetData>
      <sheetData sheetId="7991">
        <row r="1">
          <cell r="B1" t="str">
            <v>220 kV SUB-STATION</v>
          </cell>
        </row>
      </sheetData>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row r="1">
          <cell r="B1" t="str">
            <v>220 kV SUB-STATION</v>
          </cell>
        </row>
      </sheetData>
      <sheetData sheetId="8008">
        <row r="1">
          <cell r="B1" t="str">
            <v>220 kV SUB-STATION</v>
          </cell>
        </row>
      </sheetData>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sheetData sheetId="8033"/>
      <sheetData sheetId="8034"/>
      <sheetData sheetId="8035"/>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1">
          <cell r="B1" t="str">
            <v>220 kV SUB-STATION</v>
          </cell>
        </row>
      </sheetData>
      <sheetData sheetId="8045">
        <row r="1">
          <cell r="B1" t="str">
            <v>220 kV SUB-STATION</v>
          </cell>
        </row>
      </sheetData>
      <sheetData sheetId="8046" refreshError="1"/>
      <sheetData sheetId="8047" refreshError="1"/>
      <sheetData sheetId="8048" refreshError="1"/>
      <sheetData sheetId="8049" refreshError="1"/>
      <sheetData sheetId="8050">
        <row r="1">
          <cell r="B1" t="str">
            <v>220 kV SUB-STATION</v>
          </cell>
        </row>
      </sheetData>
      <sheetData sheetId="8051">
        <row r="1">
          <cell r="B1" t="str">
            <v>220 kV SUB-STATION</v>
          </cell>
        </row>
      </sheetData>
      <sheetData sheetId="8052">
        <row r="1">
          <cell r="B1" t="str">
            <v>220 kV SUB-STATION</v>
          </cell>
        </row>
      </sheetData>
      <sheetData sheetId="8053">
        <row r="1">
          <cell r="B1" t="str">
            <v>220 kV SUB-STATION</v>
          </cell>
        </row>
      </sheetData>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refreshError="1"/>
      <sheetData sheetId="8092" refreshError="1"/>
      <sheetData sheetId="8093" refreshError="1"/>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refreshError="1"/>
      <sheetData sheetId="8145"/>
      <sheetData sheetId="8146"/>
      <sheetData sheetId="8147"/>
      <sheetData sheetId="8148"/>
      <sheetData sheetId="8149" refreshError="1"/>
      <sheetData sheetId="8150"/>
      <sheetData sheetId="8151"/>
      <sheetData sheetId="8152"/>
      <sheetData sheetId="8153"/>
      <sheetData sheetId="8154"/>
      <sheetData sheetId="8155"/>
      <sheetData sheetId="8156"/>
      <sheetData sheetId="8157" refreshError="1"/>
      <sheetData sheetId="8158" refreshError="1"/>
      <sheetData sheetId="8159"/>
      <sheetData sheetId="8160"/>
      <sheetData sheetId="8161"/>
      <sheetData sheetId="8162" refreshError="1"/>
      <sheetData sheetId="8163" refreshError="1"/>
      <sheetData sheetId="8164" refreshError="1"/>
      <sheetData sheetId="8165" refreshError="1"/>
      <sheetData sheetId="8166" refreshError="1"/>
      <sheetData sheetId="8167" refreshError="1"/>
      <sheetData sheetId="8168"/>
      <sheetData sheetId="8169"/>
      <sheetData sheetId="8170"/>
      <sheetData sheetId="8171"/>
      <sheetData sheetId="8172"/>
      <sheetData sheetId="8173"/>
      <sheetData sheetId="8174" refreshError="1"/>
      <sheetData sheetId="8175"/>
      <sheetData sheetId="8176" refreshError="1"/>
      <sheetData sheetId="8177" refreshError="1"/>
      <sheetData sheetId="8178" refreshError="1"/>
      <sheetData sheetId="8179" refreshError="1"/>
      <sheetData sheetId="8180"/>
      <sheetData sheetId="8181"/>
      <sheetData sheetId="8182"/>
      <sheetData sheetId="8183"/>
      <sheetData sheetId="8184"/>
      <sheetData sheetId="8185"/>
      <sheetData sheetId="8186" refreshError="1"/>
      <sheetData sheetId="8187"/>
      <sheetData sheetId="8188" refreshError="1"/>
      <sheetData sheetId="8189"/>
      <sheetData sheetId="8190" refreshError="1"/>
      <sheetData sheetId="8191" refreshError="1"/>
      <sheetData sheetId="8192" refreshError="1"/>
      <sheetData sheetId="8193" refreshError="1"/>
      <sheetData sheetId="8194"/>
      <sheetData sheetId="8195"/>
      <sheetData sheetId="8196"/>
      <sheetData sheetId="8197" refreshError="1"/>
      <sheetData sheetId="8198"/>
      <sheetData sheetId="8199" refreshError="1"/>
      <sheetData sheetId="8200" refreshError="1"/>
      <sheetData sheetId="8201" refreshError="1"/>
      <sheetData sheetId="8202"/>
      <sheetData sheetId="8203" refreshError="1"/>
      <sheetData sheetId="8204"/>
      <sheetData sheetId="8205"/>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sheetData sheetId="8224"/>
      <sheetData sheetId="8225"/>
      <sheetData sheetId="8226"/>
      <sheetData sheetId="8227" refreshError="1"/>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row r="1">
          <cell r="B1" t="str">
            <v>220 kV SUB-STATION</v>
          </cell>
        </row>
      </sheetData>
      <sheetData sheetId="8305">
        <row r="1">
          <cell r="B1" t="str">
            <v>220 kV SUB-STATION</v>
          </cell>
        </row>
      </sheetData>
      <sheetData sheetId="8306">
        <row r="1">
          <cell r="B1" t="str">
            <v>220 kV SUB-STATION</v>
          </cell>
        </row>
      </sheetData>
      <sheetData sheetId="8307">
        <row r="1">
          <cell r="B1" t="str">
            <v>220 kV SUB-STATION</v>
          </cell>
        </row>
      </sheetData>
      <sheetData sheetId="8308">
        <row r="1">
          <cell r="B1" t="str">
            <v>220 kV SUB-STATION</v>
          </cell>
        </row>
      </sheetData>
      <sheetData sheetId="8309">
        <row r="1">
          <cell r="B1" t="str">
            <v>220 kV SUB-STATION</v>
          </cell>
        </row>
      </sheetData>
      <sheetData sheetId="8310">
        <row r="1">
          <cell r="B1" t="str">
            <v>220 kV SUB-STATION</v>
          </cell>
        </row>
      </sheetData>
      <sheetData sheetId="8311">
        <row r="1">
          <cell r="B1" t="str">
            <v>220 kV SUB-STATION</v>
          </cell>
        </row>
      </sheetData>
      <sheetData sheetId="8312">
        <row r="1">
          <cell r="B1" t="str">
            <v>220 kV SUB-STATION</v>
          </cell>
        </row>
      </sheetData>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row r="1">
          <cell r="B1" t="str">
            <v>220 kV SUB-STATION</v>
          </cell>
        </row>
      </sheetData>
      <sheetData sheetId="8331"/>
      <sheetData sheetId="8332"/>
      <sheetData sheetId="8333"/>
      <sheetData sheetId="8334"/>
      <sheetData sheetId="8335"/>
      <sheetData sheetId="8336"/>
      <sheetData sheetId="8337"/>
      <sheetData sheetId="8338" refreshError="1"/>
      <sheetData sheetId="8339" refreshError="1"/>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refreshError="1"/>
      <sheetData sheetId="8355"/>
      <sheetData sheetId="8356"/>
      <sheetData sheetId="8357"/>
      <sheetData sheetId="8358">
        <row r="1">
          <cell r="B1" t="str">
            <v>220 kV SUB-STATION</v>
          </cell>
        </row>
      </sheetData>
      <sheetData sheetId="8359"/>
      <sheetData sheetId="8360" refreshError="1"/>
      <sheetData sheetId="8361"/>
      <sheetData sheetId="8362" refreshError="1"/>
      <sheetData sheetId="8363"/>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row r="1">
          <cell r="B1" t="str">
            <v>220 kV SUB-STATION</v>
          </cell>
        </row>
      </sheetData>
      <sheetData sheetId="8370">
        <row r="1">
          <cell r="B1" t="str">
            <v>220 kV SUB-STATION</v>
          </cell>
        </row>
      </sheetData>
      <sheetData sheetId="8371">
        <row r="1">
          <cell r="B1" t="str">
            <v>220 kV SUB-STATION</v>
          </cell>
        </row>
      </sheetData>
      <sheetData sheetId="8372">
        <row r="1">
          <cell r="B1" t="str">
            <v>220 kV SUB-STATION</v>
          </cell>
        </row>
      </sheetData>
      <sheetData sheetId="8373"/>
      <sheetData sheetId="8374"/>
      <sheetData sheetId="8375"/>
      <sheetData sheetId="8376">
        <row r="1">
          <cell r="B1" t="str">
            <v>220 kV SUB-STATION</v>
          </cell>
        </row>
      </sheetData>
      <sheetData sheetId="8377">
        <row r="1">
          <cell r="B1" t="str">
            <v>220 kV SUB-STATION</v>
          </cell>
        </row>
      </sheetData>
      <sheetData sheetId="8378">
        <row r="1">
          <cell r="B1" t="str">
            <v>220 kV SUB-STATION</v>
          </cell>
        </row>
      </sheetData>
      <sheetData sheetId="8379">
        <row r="1">
          <cell r="B1" t="str">
            <v>220 kV SUB-STATION</v>
          </cell>
        </row>
      </sheetData>
      <sheetData sheetId="8380"/>
      <sheetData sheetId="8381" refreshError="1"/>
      <sheetData sheetId="8382" refreshError="1"/>
      <sheetData sheetId="8383" refreshError="1"/>
      <sheetData sheetId="8384" refreshError="1"/>
      <sheetData sheetId="8385"/>
      <sheetData sheetId="8386" refreshError="1"/>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refreshError="1"/>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refreshError="1"/>
      <sheetData sheetId="8508" refreshError="1"/>
      <sheetData sheetId="8509" refreshError="1"/>
      <sheetData sheetId="8510"/>
      <sheetData sheetId="8511"/>
      <sheetData sheetId="8512"/>
      <sheetData sheetId="8513"/>
      <sheetData sheetId="8514" refreshError="1"/>
      <sheetData sheetId="8515"/>
      <sheetData sheetId="8516"/>
      <sheetData sheetId="8517"/>
      <sheetData sheetId="8518"/>
      <sheetData sheetId="8519"/>
      <sheetData sheetId="8520"/>
      <sheetData sheetId="8521" refreshError="1"/>
      <sheetData sheetId="8522" refreshError="1"/>
      <sheetData sheetId="8523" refreshError="1"/>
      <sheetData sheetId="8524" refreshError="1"/>
      <sheetData sheetId="8525"/>
      <sheetData sheetId="8526" refreshError="1"/>
      <sheetData sheetId="8527"/>
      <sheetData sheetId="8528" refreshError="1"/>
      <sheetData sheetId="8529"/>
      <sheetData sheetId="8530"/>
      <sheetData sheetId="8531"/>
      <sheetData sheetId="8532"/>
      <sheetData sheetId="8533"/>
      <sheetData sheetId="8534"/>
      <sheetData sheetId="8535"/>
      <sheetData sheetId="8536"/>
      <sheetData sheetId="8537" refreshError="1"/>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refreshError="1"/>
      <sheetData sheetId="8571"/>
      <sheetData sheetId="8572" refreshError="1"/>
      <sheetData sheetId="8573" refreshError="1"/>
      <sheetData sheetId="8574" refreshError="1"/>
      <sheetData sheetId="8575">
        <row r="1">
          <cell r="B1" t="str">
            <v>220 kV SUB-STATION</v>
          </cell>
        </row>
      </sheetData>
      <sheetData sheetId="8576"/>
      <sheetData sheetId="8577"/>
      <sheetData sheetId="8578"/>
      <sheetData sheetId="8579"/>
      <sheetData sheetId="8580"/>
      <sheetData sheetId="8581"/>
      <sheetData sheetId="8582"/>
      <sheetData sheetId="8583">
        <row r="1">
          <cell r="B1" t="str">
            <v>220 kV SUB-STATION</v>
          </cell>
        </row>
      </sheetData>
      <sheetData sheetId="8584">
        <row r="1">
          <cell r="B1" t="str">
            <v>220 kV SUB-STATION</v>
          </cell>
        </row>
      </sheetData>
      <sheetData sheetId="8585">
        <row r="1">
          <cell r="B1" t="str">
            <v>220 kV SUB-STATION</v>
          </cell>
        </row>
      </sheetData>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row r="1">
          <cell r="B1" t="str">
            <v>220 kV SUB-STATION</v>
          </cell>
        </row>
      </sheetData>
      <sheetData sheetId="8710">
        <row r="1">
          <cell r="B1" t="str">
            <v>220 kV SUB-STATION</v>
          </cell>
        </row>
      </sheetData>
      <sheetData sheetId="8711">
        <row r="1">
          <cell r="B1" t="str">
            <v>220 kV SUB-STATION</v>
          </cell>
        </row>
      </sheetData>
      <sheetData sheetId="8712">
        <row r="1">
          <cell r="B1" t="str">
            <v>220 kV SUB-STATION</v>
          </cell>
        </row>
      </sheetData>
      <sheetData sheetId="8713">
        <row r="1">
          <cell r="B1" t="str">
            <v>220 kV SUB-STATION</v>
          </cell>
        </row>
      </sheetData>
      <sheetData sheetId="8714">
        <row r="1">
          <cell r="B1" t="str">
            <v>220 kV SUB-STATION</v>
          </cell>
        </row>
      </sheetData>
      <sheetData sheetId="8715"/>
      <sheetData sheetId="8716"/>
      <sheetData sheetId="8717"/>
      <sheetData sheetId="8718"/>
      <sheetData sheetId="8719"/>
      <sheetData sheetId="8720"/>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sheetData sheetId="8929"/>
      <sheetData sheetId="8930"/>
      <sheetData sheetId="8931"/>
      <sheetData sheetId="8932"/>
      <sheetData sheetId="8933"/>
      <sheetData sheetId="8934"/>
      <sheetData sheetId="8935" refreshError="1"/>
      <sheetData sheetId="8936" refreshError="1"/>
      <sheetData sheetId="8937" refreshError="1"/>
      <sheetData sheetId="8938" refreshError="1"/>
      <sheetData sheetId="8939" refreshError="1"/>
      <sheetData sheetId="8940">
        <row r="1">
          <cell r="B1" t="str">
            <v>220 kV SUB-STATION</v>
          </cell>
        </row>
      </sheetData>
      <sheetData sheetId="8941">
        <row r="1">
          <cell r="B1" t="str">
            <v>220 kV SUB-STATION</v>
          </cell>
        </row>
      </sheetData>
      <sheetData sheetId="8942" refreshError="1"/>
      <sheetData sheetId="8943">
        <row r="1">
          <cell r="B1" t="str">
            <v>220 kV SUB-STATION</v>
          </cell>
        </row>
      </sheetData>
      <sheetData sheetId="8944" refreshError="1"/>
      <sheetData sheetId="8945" refreshError="1"/>
      <sheetData sheetId="8946">
        <row r="1">
          <cell r="B1" t="str">
            <v>220 kV SUB-STATION</v>
          </cell>
        </row>
      </sheetData>
      <sheetData sheetId="8947">
        <row r="1">
          <cell r="B1" t="str">
            <v>220 kV SUB-STATION</v>
          </cell>
        </row>
      </sheetData>
      <sheetData sheetId="8948" refreshError="1"/>
      <sheetData sheetId="8949">
        <row r="1">
          <cell r="B1" t="str">
            <v>220 kV SUB-STATION</v>
          </cell>
        </row>
      </sheetData>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row r="1">
          <cell r="B1" t="str">
            <v>220 kV SUB-STATION</v>
          </cell>
        </row>
      </sheetData>
      <sheetData sheetId="9042">
        <row r="1">
          <cell r="B1" t="str">
            <v>220 kV SUB-STATION</v>
          </cell>
        </row>
      </sheetData>
      <sheetData sheetId="9043"/>
      <sheetData sheetId="9044"/>
      <sheetData sheetId="9045"/>
      <sheetData sheetId="9046"/>
      <sheetData sheetId="9047">
        <row r="1">
          <cell r="B1" t="str">
            <v>220 kV SUB-STATION</v>
          </cell>
        </row>
      </sheetData>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ow r="1">
          <cell r="B1" t="str">
            <v>220 kV SUB-STATION</v>
          </cell>
        </row>
      </sheetData>
      <sheetData sheetId="9123">
        <row r="1">
          <cell r="B1" t="str">
            <v>220 kV SUB-STATION</v>
          </cell>
        </row>
      </sheetData>
      <sheetData sheetId="9124"/>
      <sheetData sheetId="9125">
        <row r="1">
          <cell r="B1" t="str">
            <v>220 kV SUB-STATION</v>
          </cell>
        </row>
      </sheetData>
      <sheetData sheetId="9126"/>
      <sheetData sheetId="9127"/>
      <sheetData sheetId="9128">
        <row r="1">
          <cell r="B1" t="str">
            <v>220 kV SUB-STATION</v>
          </cell>
        </row>
      </sheetData>
      <sheetData sheetId="9129">
        <row r="1">
          <cell r="B1" t="str">
            <v>220 kV SUB-STATION</v>
          </cell>
        </row>
      </sheetData>
      <sheetData sheetId="9130"/>
      <sheetData sheetId="9131">
        <row r="1">
          <cell r="B1" t="str">
            <v>220 kV SUB-STATION</v>
          </cell>
        </row>
      </sheetData>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row r="1">
          <cell r="B1" t="str">
            <v>220 kV SUB-STATION</v>
          </cell>
        </row>
      </sheetData>
      <sheetData sheetId="9224">
        <row r="1">
          <cell r="B1" t="str">
            <v>220 kV SUB-STATION</v>
          </cell>
        </row>
      </sheetData>
      <sheetData sheetId="9225"/>
      <sheetData sheetId="9226"/>
      <sheetData sheetId="9227"/>
      <sheetData sheetId="9228"/>
      <sheetData sheetId="9229">
        <row r="1">
          <cell r="B1" t="str">
            <v>220 kV SUB-STATION</v>
          </cell>
        </row>
      </sheetData>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row r="1">
          <cell r="B1" t="str">
            <v>220 kV SUB-STATION</v>
          </cell>
        </row>
      </sheetData>
      <sheetData sheetId="11802">
        <row r="1">
          <cell r="B1" t="str">
            <v>220 kV SUB-STATION</v>
          </cell>
        </row>
      </sheetData>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row r="1">
          <cell r="B1" t="str">
            <v>220 kV SUB-STATION</v>
          </cell>
        </row>
      </sheetData>
      <sheetData sheetId="11822">
        <row r="1">
          <cell r="B1" t="str">
            <v>220 kV SUB-STATION</v>
          </cell>
        </row>
      </sheetData>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row r="1">
          <cell r="B1" t="str">
            <v>220 kV SUB-STATION</v>
          </cell>
        </row>
      </sheetData>
      <sheetData sheetId="11842">
        <row r="1">
          <cell r="B1" t="str">
            <v>220 kV SUB-STATION</v>
          </cell>
        </row>
      </sheetData>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
          <cell r="B1" t="str">
            <v>220 kV SUB-STATION</v>
          </cell>
        </row>
      </sheetData>
      <sheetData sheetId="12170">
        <row r="1">
          <cell r="B1" t="str">
            <v>220 kV SUB-STATION</v>
          </cell>
        </row>
      </sheetData>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row r="1">
          <cell r="B1" t="str">
            <v>220 kV SUB-STATION</v>
          </cell>
        </row>
      </sheetData>
      <sheetData sheetId="12190">
        <row r="1">
          <cell r="B1" t="str">
            <v>220 kV SUB-STATION</v>
          </cell>
        </row>
      </sheetData>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70" zoomScaleNormal="70" workbookViewId="0">
      <selection activeCell="Q12" sqref="Q12"/>
    </sheetView>
  </sheetViews>
  <sheetFormatPr defaultRowHeight="15" x14ac:dyDescent="0.25"/>
  <cols>
    <col min="2" max="2" width="26.42578125" customWidth="1"/>
    <col min="3" max="3" width="8.28515625" customWidth="1"/>
    <col min="4" max="5" width="11.42578125" customWidth="1"/>
    <col min="6" max="6" width="11.85546875" customWidth="1"/>
    <col min="7" max="7" width="8.28515625" customWidth="1"/>
    <col min="8" max="8" width="8.5703125" bestFit="1" customWidth="1"/>
    <col min="9" max="9" width="7.85546875" customWidth="1"/>
    <col min="10" max="10" width="11.28515625" customWidth="1"/>
    <col min="11" max="11" width="9.42578125" customWidth="1"/>
    <col min="12" max="12" width="9.85546875" customWidth="1"/>
    <col min="13" max="13" width="42.85546875" customWidth="1"/>
  </cols>
  <sheetData>
    <row r="1" spans="2:14" ht="16.5" customHeight="1" thickBot="1" x14ac:dyDescent="0.3">
      <c r="B1" s="697"/>
      <c r="C1" s="697"/>
      <c r="D1" s="697"/>
      <c r="E1" s="697"/>
      <c r="F1" s="697"/>
      <c r="G1" s="697"/>
      <c r="H1" s="697"/>
      <c r="I1" s="697"/>
      <c r="J1" s="697"/>
      <c r="K1" s="697"/>
      <c r="L1" s="697"/>
      <c r="M1" s="697"/>
    </row>
    <row r="2" spans="2:14" ht="20.100000000000001" customHeight="1" x14ac:dyDescent="0.25">
      <c r="B2" s="701" t="s">
        <v>311</v>
      </c>
      <c r="C2" s="702"/>
      <c r="D2" s="703"/>
      <c r="E2" s="703"/>
      <c r="F2" s="703"/>
      <c r="G2" s="703"/>
      <c r="H2" s="703"/>
      <c r="I2" s="703"/>
      <c r="J2" s="703"/>
      <c r="K2" s="704"/>
      <c r="L2" s="704"/>
      <c r="M2" s="705"/>
    </row>
    <row r="3" spans="2:14" ht="19.5" customHeight="1" x14ac:dyDescent="0.25">
      <c r="B3" s="715" t="s">
        <v>310</v>
      </c>
      <c r="C3" s="716"/>
      <c r="D3" s="716"/>
      <c r="E3" s="716"/>
      <c r="F3" s="716"/>
      <c r="G3" s="716"/>
      <c r="H3" s="716"/>
      <c r="I3" s="716"/>
      <c r="J3" s="716"/>
      <c r="K3" s="716"/>
      <c r="L3" s="716"/>
      <c r="M3" s="717"/>
    </row>
    <row r="4" spans="2:14" ht="18.75" x14ac:dyDescent="0.3">
      <c r="B4" s="706" t="s">
        <v>312</v>
      </c>
      <c r="C4" s="707"/>
      <c r="D4" s="708"/>
      <c r="E4" s="708"/>
      <c r="F4" s="709"/>
      <c r="G4" s="709"/>
      <c r="H4" s="709"/>
      <c r="I4" s="709"/>
      <c r="J4" s="708"/>
      <c r="K4" s="710"/>
      <c r="L4" s="710"/>
      <c r="M4" s="711"/>
    </row>
    <row r="5" spans="2:14" x14ac:dyDescent="0.25">
      <c r="B5" s="690" t="s">
        <v>309</v>
      </c>
      <c r="C5" s="691"/>
      <c r="D5" s="691"/>
      <c r="E5" s="712"/>
      <c r="F5" s="687" t="s">
        <v>913</v>
      </c>
      <c r="G5" s="688"/>
      <c r="H5" s="688"/>
      <c r="I5" s="688"/>
      <c r="J5" s="689"/>
      <c r="K5" s="692" t="s">
        <v>970</v>
      </c>
      <c r="L5" s="693"/>
      <c r="M5" s="694"/>
    </row>
    <row r="6" spans="2:14" x14ac:dyDescent="0.25">
      <c r="B6" s="690" t="s">
        <v>532</v>
      </c>
      <c r="C6" s="691"/>
      <c r="D6" s="691"/>
      <c r="E6" s="691"/>
      <c r="F6" s="687" t="s">
        <v>5</v>
      </c>
      <c r="G6" s="688"/>
      <c r="H6" s="688"/>
      <c r="I6" s="688"/>
      <c r="J6" s="689"/>
      <c r="K6" s="692" t="s">
        <v>6</v>
      </c>
      <c r="L6" s="693"/>
      <c r="M6" s="694"/>
    </row>
    <row r="7" spans="2:14" x14ac:dyDescent="0.25">
      <c r="B7" s="713" t="s">
        <v>289</v>
      </c>
      <c r="C7" s="684" t="s">
        <v>9</v>
      </c>
      <c r="D7" s="131" t="s">
        <v>290</v>
      </c>
      <c r="E7" s="131" t="s">
        <v>292</v>
      </c>
      <c r="F7" s="131" t="s">
        <v>13</v>
      </c>
      <c r="G7" s="700" t="s">
        <v>903</v>
      </c>
      <c r="H7" s="700"/>
      <c r="I7" s="700" t="s">
        <v>15</v>
      </c>
      <c r="J7" s="700" t="s">
        <v>308</v>
      </c>
      <c r="K7" s="132" t="s">
        <v>912</v>
      </c>
      <c r="L7" s="132" t="s">
        <v>961</v>
      </c>
      <c r="M7" s="714" t="s">
        <v>16</v>
      </c>
    </row>
    <row r="8" spans="2:14" x14ac:dyDescent="0.25">
      <c r="B8" s="713"/>
      <c r="C8" s="685"/>
      <c r="D8" s="684" t="s">
        <v>291</v>
      </c>
      <c r="E8" s="131" t="s">
        <v>293</v>
      </c>
      <c r="F8" s="131" t="s">
        <v>294</v>
      </c>
      <c r="G8" s="700" t="s">
        <v>295</v>
      </c>
      <c r="H8" s="700" t="s">
        <v>296</v>
      </c>
      <c r="I8" s="700"/>
      <c r="J8" s="700"/>
      <c r="K8" s="684" t="s">
        <v>295</v>
      </c>
      <c r="L8" s="684" t="s">
        <v>295</v>
      </c>
      <c r="M8" s="714"/>
    </row>
    <row r="9" spans="2:14" x14ac:dyDescent="0.25">
      <c r="B9" s="713"/>
      <c r="C9" s="686"/>
      <c r="D9" s="686"/>
      <c r="E9" s="146">
        <v>46173</v>
      </c>
      <c r="F9" s="131" t="s">
        <v>938</v>
      </c>
      <c r="G9" s="700"/>
      <c r="H9" s="700"/>
      <c r="I9" s="700"/>
      <c r="J9" s="700"/>
      <c r="K9" s="686"/>
      <c r="L9" s="686"/>
      <c r="M9" s="714"/>
    </row>
    <row r="10" spans="2:14" ht="18.600000000000001" customHeight="1" x14ac:dyDescent="0.25">
      <c r="B10" s="116" t="s">
        <v>313</v>
      </c>
      <c r="C10" s="119" t="s">
        <v>314</v>
      </c>
      <c r="D10" s="645">
        <v>139.6</v>
      </c>
      <c r="E10" s="645">
        <v>139.6</v>
      </c>
      <c r="F10" s="148">
        <f>D10-E10</f>
        <v>0</v>
      </c>
      <c r="G10" s="114"/>
      <c r="H10" s="114"/>
      <c r="I10" s="114"/>
      <c r="J10" s="114"/>
      <c r="K10" s="115"/>
      <c r="L10" s="115"/>
      <c r="M10" s="117"/>
      <c r="N10" s="145"/>
    </row>
    <row r="11" spans="2:14" x14ac:dyDescent="0.25">
      <c r="B11" s="116" t="s">
        <v>283</v>
      </c>
      <c r="C11" s="119" t="s">
        <v>314</v>
      </c>
      <c r="D11" s="645">
        <v>139.6</v>
      </c>
      <c r="E11" s="645">
        <v>139.6</v>
      </c>
      <c r="F11" s="118">
        <f>D11-E11</f>
        <v>0</v>
      </c>
      <c r="G11" s="118"/>
      <c r="H11" s="118"/>
      <c r="I11" s="114"/>
      <c r="J11" s="118"/>
      <c r="K11" s="115"/>
      <c r="L11" s="115"/>
      <c r="M11" s="117"/>
      <c r="N11" s="145"/>
    </row>
    <row r="12" spans="2:14" ht="14.45" customHeight="1" x14ac:dyDescent="0.25">
      <c r="B12" s="83" t="s">
        <v>297</v>
      </c>
      <c r="C12" s="120" t="s">
        <v>315</v>
      </c>
      <c r="D12" s="72">
        <v>379</v>
      </c>
      <c r="E12" s="72">
        <v>371</v>
      </c>
      <c r="F12" s="72">
        <f>D12-E12</f>
        <v>8</v>
      </c>
      <c r="G12" s="72"/>
      <c r="H12" s="72">
        <v>0</v>
      </c>
      <c r="I12" s="72"/>
      <c r="J12" s="72">
        <f>E12+H12</f>
        <v>371</v>
      </c>
      <c r="K12" s="103"/>
      <c r="L12" s="103"/>
      <c r="M12" s="84"/>
      <c r="N12" s="145"/>
    </row>
    <row r="13" spans="2:14" x14ac:dyDescent="0.25">
      <c r="B13" s="85" t="s">
        <v>298</v>
      </c>
      <c r="C13" s="121" t="s">
        <v>316</v>
      </c>
      <c r="D13" s="73">
        <v>379</v>
      </c>
      <c r="E13" s="73">
        <v>375</v>
      </c>
      <c r="F13" s="73">
        <f>D13-E13</f>
        <v>4</v>
      </c>
      <c r="G13" s="73">
        <v>4</v>
      </c>
      <c r="H13" s="73">
        <v>2</v>
      </c>
      <c r="I13" s="73">
        <v>2</v>
      </c>
      <c r="J13" s="73">
        <f>Foundation!I9</f>
        <v>377</v>
      </c>
      <c r="K13" s="104"/>
      <c r="L13" s="104"/>
      <c r="M13" s="679" t="s">
        <v>971</v>
      </c>
      <c r="N13" s="145"/>
    </row>
    <row r="14" spans="2:14" x14ac:dyDescent="0.25">
      <c r="B14" s="86" t="s">
        <v>299</v>
      </c>
      <c r="C14" s="125"/>
      <c r="D14" s="74"/>
      <c r="E14" s="74"/>
      <c r="F14" s="74"/>
      <c r="G14" s="698">
        <v>1</v>
      </c>
      <c r="H14" s="698"/>
      <c r="I14" s="74"/>
      <c r="J14" s="74"/>
      <c r="K14" s="105"/>
      <c r="L14" s="105"/>
      <c r="M14" s="659"/>
      <c r="N14" s="145"/>
    </row>
    <row r="15" spans="2:14" x14ac:dyDescent="0.25">
      <c r="B15" s="87" t="s">
        <v>300</v>
      </c>
      <c r="C15" s="122" t="s">
        <v>317</v>
      </c>
      <c r="D15" s="75">
        <v>379</v>
      </c>
      <c r="E15" s="75">
        <v>361</v>
      </c>
      <c r="F15" s="75">
        <f>D15-E15</f>
        <v>18</v>
      </c>
      <c r="G15" s="106"/>
      <c r="H15" s="75"/>
      <c r="I15" s="75"/>
      <c r="J15" s="75">
        <f>E15+H15</f>
        <v>361</v>
      </c>
      <c r="K15" s="106"/>
      <c r="L15" s="106"/>
      <c r="M15" s="660"/>
      <c r="N15" s="145"/>
    </row>
    <row r="16" spans="2:14" ht="25.5" x14ac:dyDescent="0.25">
      <c r="B16" s="198" t="s">
        <v>301</v>
      </c>
      <c r="C16" s="123" t="s">
        <v>316</v>
      </c>
      <c r="D16" s="76">
        <v>379</v>
      </c>
      <c r="E16" s="76">
        <v>357</v>
      </c>
      <c r="F16" s="76">
        <f>D16-E16</f>
        <v>22</v>
      </c>
      <c r="G16" s="76">
        <v>7</v>
      </c>
      <c r="H16" s="101">
        <f>J16-E16</f>
        <v>5</v>
      </c>
      <c r="I16" s="76">
        <v>1</v>
      </c>
      <c r="J16" s="101">
        <f>'Erection Compiled'!I5</f>
        <v>362</v>
      </c>
      <c r="K16" s="107"/>
      <c r="L16" s="107"/>
      <c r="M16" s="658" t="s">
        <v>972</v>
      </c>
      <c r="N16" s="145"/>
    </row>
    <row r="17" spans="2:14" x14ac:dyDescent="0.25">
      <c r="B17" s="88" t="s">
        <v>299</v>
      </c>
      <c r="C17" s="126"/>
      <c r="D17" s="77"/>
      <c r="E17" s="77"/>
      <c r="F17" s="77"/>
      <c r="G17" s="699">
        <v>1</v>
      </c>
      <c r="H17" s="699"/>
      <c r="I17" s="77"/>
      <c r="J17" s="77"/>
      <c r="K17" s="108"/>
      <c r="L17" s="108"/>
      <c r="M17" s="89"/>
      <c r="N17" s="145"/>
    </row>
    <row r="18" spans="2:14" ht="17.45" customHeight="1" x14ac:dyDescent="0.25">
      <c r="B18" s="90" t="s">
        <v>528</v>
      </c>
      <c r="C18" s="124" t="s">
        <v>314</v>
      </c>
      <c r="D18" s="102">
        <v>4970.6000000000004</v>
      </c>
      <c r="E18" s="78">
        <v>4881</v>
      </c>
      <c r="F18" s="102">
        <f>D18-E18</f>
        <v>89.600000000000364</v>
      </c>
      <c r="G18" s="78"/>
      <c r="H18" s="102"/>
      <c r="I18" s="78"/>
      <c r="J18" s="572">
        <f>E18+H18</f>
        <v>4881</v>
      </c>
      <c r="K18" s="109"/>
      <c r="L18" s="109"/>
      <c r="M18" s="91"/>
      <c r="N18" s="145"/>
    </row>
    <row r="19" spans="2:14" x14ac:dyDescent="0.25">
      <c r="B19" s="90" t="s">
        <v>302</v>
      </c>
      <c r="C19" s="124" t="s">
        <v>314</v>
      </c>
      <c r="D19" s="78">
        <v>138</v>
      </c>
      <c r="E19" s="78">
        <v>138</v>
      </c>
      <c r="F19" s="102">
        <f t="shared" ref="F19:F20" si="0">D19-E19</f>
        <v>0</v>
      </c>
      <c r="G19" s="78"/>
      <c r="H19" s="78"/>
      <c r="I19" s="78"/>
      <c r="J19" s="572">
        <f>E19+H19</f>
        <v>138</v>
      </c>
      <c r="K19" s="109"/>
      <c r="L19" s="109"/>
      <c r="M19" s="91"/>
      <c r="N19" s="145"/>
    </row>
    <row r="20" spans="2:14" x14ac:dyDescent="0.25">
      <c r="B20" s="90" t="s">
        <v>303</v>
      </c>
      <c r="C20" s="124" t="s">
        <v>318</v>
      </c>
      <c r="D20" s="78">
        <v>16332</v>
      </c>
      <c r="E20" s="78">
        <v>15512</v>
      </c>
      <c r="F20" s="102">
        <f t="shared" si="0"/>
        <v>820</v>
      </c>
      <c r="G20" s="78"/>
      <c r="H20" s="78"/>
      <c r="I20" s="78"/>
      <c r="J20" s="79">
        <f>E20+H20</f>
        <v>15512</v>
      </c>
      <c r="K20" s="109"/>
      <c r="L20" s="109"/>
      <c r="M20" s="91"/>
      <c r="N20" s="145"/>
    </row>
    <row r="21" spans="2:14" x14ac:dyDescent="0.25">
      <c r="B21" s="90" t="s">
        <v>304</v>
      </c>
      <c r="C21" s="124" t="s">
        <v>319</v>
      </c>
      <c r="D21" s="82">
        <v>1</v>
      </c>
      <c r="E21" s="82">
        <v>0.95</v>
      </c>
      <c r="F21" s="82">
        <f>D21-E21</f>
        <v>5.0000000000000044E-2</v>
      </c>
      <c r="G21" s="78"/>
      <c r="H21" s="82"/>
      <c r="I21" s="82"/>
      <c r="J21" s="573">
        <v>0.95</v>
      </c>
      <c r="K21" s="109"/>
      <c r="L21" s="109"/>
      <c r="M21" s="91"/>
      <c r="N21" s="145"/>
    </row>
    <row r="22" spans="2:14" x14ac:dyDescent="0.25">
      <c r="B22" s="92" t="s">
        <v>885</v>
      </c>
      <c r="C22" s="552" t="s">
        <v>314</v>
      </c>
      <c r="D22" s="644">
        <v>139.6</v>
      </c>
      <c r="E22" s="79">
        <v>15.462</v>
      </c>
      <c r="F22" s="79">
        <f>D22-E22</f>
        <v>124.13799999999999</v>
      </c>
      <c r="G22" s="79">
        <v>23.007999999999999</v>
      </c>
      <c r="H22" s="598">
        <f>'Stringing Compiled'!R235-'DPR-Summary'!E22</f>
        <v>9.7510000000000012</v>
      </c>
      <c r="I22" s="598"/>
      <c r="J22" s="598">
        <f>E22+H22</f>
        <v>25.213000000000001</v>
      </c>
      <c r="K22" s="110"/>
      <c r="L22" s="110"/>
      <c r="M22" s="93"/>
      <c r="N22" s="145"/>
    </row>
    <row r="23" spans="2:14" x14ac:dyDescent="0.25">
      <c r="B23" s="92" t="s">
        <v>886</v>
      </c>
      <c r="C23" s="552" t="s">
        <v>314</v>
      </c>
      <c r="D23" s="644">
        <v>139.6</v>
      </c>
      <c r="E23" s="79">
        <v>16.428999999999998</v>
      </c>
      <c r="F23" s="644">
        <f>D23-E23</f>
        <v>123.17099999999999</v>
      </c>
      <c r="G23" s="79">
        <v>23</v>
      </c>
      <c r="H23" s="637">
        <v>13.263999999999999</v>
      </c>
      <c r="I23" s="598"/>
      <c r="J23" s="598">
        <v>28.725999999999999</v>
      </c>
      <c r="K23" s="110"/>
      <c r="L23" s="110"/>
      <c r="M23" s="93" t="s">
        <v>967</v>
      </c>
      <c r="N23" s="145"/>
    </row>
    <row r="24" spans="2:14" x14ac:dyDescent="0.25">
      <c r="B24" s="94" t="s">
        <v>305</v>
      </c>
      <c r="C24" s="127"/>
      <c r="D24" s="80"/>
      <c r="E24" s="80"/>
      <c r="F24" s="80"/>
      <c r="G24" s="695">
        <v>3</v>
      </c>
      <c r="H24" s="696"/>
      <c r="I24" s="80"/>
      <c r="J24" s="80"/>
      <c r="K24" s="111"/>
      <c r="L24" s="111"/>
      <c r="M24" s="95"/>
      <c r="N24" s="145"/>
    </row>
    <row r="25" spans="2:14" x14ac:dyDescent="0.25">
      <c r="B25" s="94" t="s">
        <v>306</v>
      </c>
      <c r="C25" s="127"/>
      <c r="D25" s="80"/>
      <c r="E25" s="80"/>
      <c r="F25" s="80"/>
      <c r="G25" s="695">
        <v>1</v>
      </c>
      <c r="H25" s="696"/>
      <c r="I25" s="80"/>
      <c r="J25" s="80"/>
      <c r="K25" s="111"/>
      <c r="L25" s="111"/>
      <c r="M25" s="95"/>
      <c r="N25" s="145"/>
    </row>
    <row r="26" spans="2:14" x14ac:dyDescent="0.25">
      <c r="B26" s="96" t="s">
        <v>307</v>
      </c>
      <c r="C26" s="128" t="s">
        <v>320</v>
      </c>
      <c r="D26" s="81"/>
      <c r="E26" s="81"/>
      <c r="F26" s="81"/>
      <c r="G26" s="81"/>
      <c r="H26" s="81"/>
      <c r="I26" s="81"/>
      <c r="J26" s="81"/>
      <c r="K26" s="112"/>
      <c r="L26" s="112"/>
      <c r="M26" s="97"/>
      <c r="N26" s="145"/>
    </row>
    <row r="27" spans="2:14" ht="15.75" thickBot="1" x14ac:dyDescent="0.3">
      <c r="B27" s="98" t="s">
        <v>22</v>
      </c>
      <c r="C27" s="129"/>
      <c r="D27" s="99"/>
      <c r="E27" s="99"/>
      <c r="F27" s="99"/>
      <c r="G27" s="99"/>
      <c r="H27" s="99"/>
      <c r="I27" s="99"/>
      <c r="J27" s="99"/>
      <c r="K27" s="113"/>
      <c r="L27" s="113"/>
      <c r="M27" s="100"/>
    </row>
    <row r="28" spans="2:14" x14ac:dyDescent="0.25">
      <c r="B28" s="571"/>
      <c r="C28" s="571"/>
      <c r="D28" s="571"/>
      <c r="E28" s="571"/>
      <c r="F28" s="571"/>
      <c r="G28" s="571"/>
      <c r="H28" s="571"/>
      <c r="I28" s="571"/>
      <c r="J28" s="571"/>
      <c r="K28" s="571"/>
      <c r="L28" s="571"/>
      <c r="M28" s="571"/>
    </row>
  </sheetData>
  <mergeCells count="25">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 ref="D8:D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5" x14ac:dyDescent="0.25"/>
  <cols>
    <col min="2" max="3" width="17.85546875" customWidth="1"/>
  </cols>
  <sheetData>
    <row r="1" spans="2:3" x14ac:dyDescent="0.25">
      <c r="B1" s="130" t="s">
        <v>355</v>
      </c>
      <c r="C1" s="130" t="s">
        <v>356</v>
      </c>
    </row>
    <row r="2" spans="2:3" x14ac:dyDescent="0.25">
      <c r="B2" s="65" t="s">
        <v>325</v>
      </c>
      <c r="C2" s="65">
        <v>24</v>
      </c>
    </row>
    <row r="3" spans="2:3" x14ac:dyDescent="0.25">
      <c r="B3" s="65" t="s">
        <v>326</v>
      </c>
      <c r="C3" s="65">
        <v>13</v>
      </c>
    </row>
    <row r="4" spans="2:3" x14ac:dyDescent="0.25">
      <c r="B4" s="65" t="s">
        <v>327</v>
      </c>
      <c r="C4" s="65">
        <v>4</v>
      </c>
    </row>
    <row r="5" spans="2:3" x14ac:dyDescent="0.25">
      <c r="B5" s="65" t="s">
        <v>328</v>
      </c>
      <c r="C5" s="65">
        <v>18</v>
      </c>
    </row>
    <row r="6" spans="2:3" x14ac:dyDescent="0.25">
      <c r="B6" s="65" t="s">
        <v>329</v>
      </c>
      <c r="C6" s="65">
        <v>11</v>
      </c>
    </row>
    <row r="7" spans="2:3" x14ac:dyDescent="0.25">
      <c r="B7" s="65" t="s">
        <v>348</v>
      </c>
      <c r="C7" s="65">
        <v>25</v>
      </c>
    </row>
    <row r="8" spans="2:3" x14ac:dyDescent="0.25">
      <c r="B8" s="65" t="s">
        <v>330</v>
      </c>
      <c r="C8" s="65">
        <v>5</v>
      </c>
    </row>
    <row r="9" spans="2:3" x14ac:dyDescent="0.25">
      <c r="B9" s="65" t="s">
        <v>349</v>
      </c>
      <c r="C9" s="65">
        <v>17</v>
      </c>
    </row>
    <row r="10" spans="2:3" x14ac:dyDescent="0.25">
      <c r="B10" s="130" t="s">
        <v>350</v>
      </c>
      <c r="C10" s="130">
        <f>SUM(C2:C9)</f>
        <v>117</v>
      </c>
    </row>
    <row r="11" spans="2:3" x14ac:dyDescent="0.25">
      <c r="B11" s="65" t="s">
        <v>331</v>
      </c>
      <c r="C11" s="65">
        <v>2</v>
      </c>
    </row>
    <row r="12" spans="2:3" x14ac:dyDescent="0.25">
      <c r="B12" s="65" t="s">
        <v>332</v>
      </c>
      <c r="C12" s="65">
        <v>1</v>
      </c>
    </row>
    <row r="13" spans="2:3" x14ac:dyDescent="0.25">
      <c r="B13" s="65" t="s">
        <v>333</v>
      </c>
      <c r="C13" s="65">
        <v>2</v>
      </c>
    </row>
    <row r="14" spans="2:3" x14ac:dyDescent="0.25">
      <c r="B14" s="65" t="s">
        <v>334</v>
      </c>
      <c r="C14" s="65">
        <v>2</v>
      </c>
    </row>
    <row r="15" spans="2:3" x14ac:dyDescent="0.25">
      <c r="B15" s="65" t="s">
        <v>335</v>
      </c>
      <c r="C15" s="65">
        <v>1</v>
      </c>
    </row>
    <row r="16" spans="2:3" x14ac:dyDescent="0.25">
      <c r="B16" s="65" t="s">
        <v>336</v>
      </c>
      <c r="C16" s="65">
        <v>1</v>
      </c>
    </row>
    <row r="17" spans="2:3" x14ac:dyDescent="0.25">
      <c r="B17" s="130" t="s">
        <v>351</v>
      </c>
      <c r="C17" s="130">
        <f>SUM(C11:C16)</f>
        <v>9</v>
      </c>
    </row>
    <row r="18" spans="2:3" x14ac:dyDescent="0.25">
      <c r="B18" s="65" t="s">
        <v>337</v>
      </c>
      <c r="C18" s="65">
        <v>1</v>
      </c>
    </row>
    <row r="19" spans="2:3" x14ac:dyDescent="0.25">
      <c r="B19" s="65" t="s">
        <v>338</v>
      </c>
      <c r="C19" s="65">
        <v>1</v>
      </c>
    </row>
    <row r="20" spans="2:3" x14ac:dyDescent="0.25">
      <c r="B20" s="65" t="s">
        <v>352</v>
      </c>
      <c r="C20" s="65">
        <v>1</v>
      </c>
    </row>
    <row r="21" spans="2:3" x14ac:dyDescent="0.25">
      <c r="B21" s="65" t="s">
        <v>339</v>
      </c>
      <c r="C21" s="65">
        <v>1</v>
      </c>
    </row>
    <row r="22" spans="2:3" x14ac:dyDescent="0.25">
      <c r="B22" s="65" t="s">
        <v>340</v>
      </c>
      <c r="C22" s="65">
        <v>1</v>
      </c>
    </row>
    <row r="23" spans="2:3" x14ac:dyDescent="0.25">
      <c r="B23" s="65" t="s">
        <v>341</v>
      </c>
      <c r="C23" s="65">
        <v>1</v>
      </c>
    </row>
    <row r="24" spans="2:3" x14ac:dyDescent="0.25">
      <c r="B24" s="65" t="s">
        <v>342</v>
      </c>
      <c r="C24" s="65">
        <v>1</v>
      </c>
    </row>
    <row r="25" spans="2:3" x14ac:dyDescent="0.25">
      <c r="B25" s="130" t="s">
        <v>357</v>
      </c>
      <c r="C25" s="130">
        <f>SUM(C18:C24)</f>
        <v>7</v>
      </c>
    </row>
    <row r="26" spans="2:3" x14ac:dyDescent="0.25">
      <c r="B26" s="65" t="s">
        <v>343</v>
      </c>
      <c r="C26" s="65">
        <v>2</v>
      </c>
    </row>
    <row r="27" spans="2:3" x14ac:dyDescent="0.25">
      <c r="B27" s="65" t="s">
        <v>344</v>
      </c>
      <c r="C27" s="65">
        <v>1</v>
      </c>
    </row>
    <row r="28" spans="2:3" x14ac:dyDescent="0.25">
      <c r="B28" s="65" t="s">
        <v>345</v>
      </c>
      <c r="C28" s="65">
        <v>1</v>
      </c>
    </row>
    <row r="29" spans="2:3" x14ac:dyDescent="0.25">
      <c r="B29" s="65" t="s">
        <v>346</v>
      </c>
      <c r="C29" s="65">
        <v>1</v>
      </c>
    </row>
    <row r="30" spans="2:3" x14ac:dyDescent="0.25">
      <c r="B30" s="65" t="s">
        <v>347</v>
      </c>
      <c r="C30" s="65">
        <v>2</v>
      </c>
    </row>
    <row r="31" spans="2:3" x14ac:dyDescent="0.25">
      <c r="B31" s="130" t="s">
        <v>353</v>
      </c>
      <c r="C31" s="130">
        <f>SUM(C26:C30)</f>
        <v>7</v>
      </c>
    </row>
    <row r="32" spans="2:3" x14ac:dyDescent="0.25">
      <c r="B32" s="130" t="s">
        <v>354</v>
      </c>
      <c r="C32" s="130">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19"/>
  <sheetViews>
    <sheetView zoomScale="82" workbookViewId="0">
      <selection activeCell="K23" sqref="K23"/>
    </sheetView>
  </sheetViews>
  <sheetFormatPr defaultRowHeight="15" x14ac:dyDescent="0.25"/>
  <cols>
    <col min="1" max="1" width="11.7109375" customWidth="1"/>
    <col min="2" max="2" width="29.28515625" bestFit="1" customWidth="1"/>
    <col min="3" max="3" width="11.5703125" customWidth="1"/>
    <col min="4" max="4" width="13.42578125" bestFit="1" customWidth="1"/>
    <col min="5" max="5" width="12.140625" bestFit="1" customWidth="1"/>
    <col min="6" max="6" width="18.7109375" bestFit="1" customWidth="1"/>
    <col min="7" max="8" width="16.7109375" bestFit="1" customWidth="1"/>
    <col min="9" max="9" width="17" bestFit="1" customWidth="1"/>
    <col min="10" max="10" width="16.5703125" bestFit="1" customWidth="1"/>
    <col min="11" max="11" width="22.7109375" customWidth="1"/>
  </cols>
  <sheetData>
    <row r="1" spans="1:11" ht="27.6" customHeight="1" x14ac:dyDescent="0.25">
      <c r="A1" s="536" t="s">
        <v>566</v>
      </c>
      <c r="B1" s="536" t="s">
        <v>567</v>
      </c>
      <c r="C1" s="536" t="s">
        <v>568</v>
      </c>
      <c r="D1" s="536" t="s">
        <v>569</v>
      </c>
      <c r="E1" s="536" t="s">
        <v>570</v>
      </c>
      <c r="F1" s="536" t="s">
        <v>571</v>
      </c>
      <c r="G1" s="536" t="s">
        <v>572</v>
      </c>
      <c r="H1" s="536" t="s">
        <v>573</v>
      </c>
      <c r="I1" s="536" t="s">
        <v>574</v>
      </c>
      <c r="J1" s="536" t="s">
        <v>575</v>
      </c>
      <c r="K1" s="536" t="s">
        <v>576</v>
      </c>
    </row>
    <row r="2" spans="1:11" x14ac:dyDescent="0.25">
      <c r="A2" s="65" t="s">
        <v>577</v>
      </c>
      <c r="B2" s="65" t="s">
        <v>578</v>
      </c>
      <c r="C2" s="65" t="s">
        <v>579</v>
      </c>
      <c r="D2" s="211" t="s">
        <v>580</v>
      </c>
      <c r="E2" s="212" t="s">
        <v>581</v>
      </c>
      <c r="F2" s="65"/>
      <c r="G2" s="65" t="s">
        <v>839</v>
      </c>
      <c r="H2" s="65" t="s">
        <v>839</v>
      </c>
      <c r="I2" s="65" t="s">
        <v>582</v>
      </c>
      <c r="J2" s="65" t="s">
        <v>585</v>
      </c>
      <c r="K2" s="43" t="s">
        <v>595</v>
      </c>
    </row>
    <row r="3" spans="1:11" x14ac:dyDescent="0.25">
      <c r="A3" s="65"/>
      <c r="B3" s="65"/>
      <c r="C3" s="65"/>
      <c r="D3" s="65"/>
      <c r="E3" s="65"/>
      <c r="F3" s="65"/>
      <c r="G3" s="65"/>
      <c r="H3" s="65"/>
      <c r="I3" s="65"/>
      <c r="J3" s="65" t="s">
        <v>583</v>
      </c>
      <c r="K3" s="43" t="s">
        <v>586</v>
      </c>
    </row>
    <row r="4" spans="1:11" x14ac:dyDescent="0.25">
      <c r="A4" s="65"/>
      <c r="B4" s="65"/>
      <c r="C4" s="65"/>
      <c r="D4" s="65"/>
      <c r="E4" s="65"/>
      <c r="F4" s="65"/>
      <c r="G4" s="65"/>
      <c r="H4" s="65"/>
      <c r="I4" s="65"/>
      <c r="J4" s="65" t="s">
        <v>584</v>
      </c>
      <c r="K4" s="43" t="s">
        <v>597</v>
      </c>
    </row>
    <row r="5" spans="1:11" x14ac:dyDescent="0.25">
      <c r="A5" s="65"/>
      <c r="B5" s="65"/>
      <c r="C5" s="65"/>
      <c r="D5" s="65"/>
      <c r="E5" s="65"/>
      <c r="F5" s="65"/>
      <c r="G5" s="65"/>
      <c r="H5" s="65"/>
      <c r="I5" s="65"/>
      <c r="J5" s="65" t="s">
        <v>871</v>
      </c>
      <c r="K5" s="43" t="s">
        <v>587</v>
      </c>
    </row>
    <row r="6" spans="1:11" x14ac:dyDescent="0.25">
      <c r="A6" s="65"/>
      <c r="B6" s="65"/>
      <c r="C6" s="65"/>
      <c r="D6" s="65"/>
      <c r="E6" s="65"/>
      <c r="F6" s="65"/>
      <c r="G6" s="65"/>
      <c r="H6" s="65"/>
      <c r="I6" s="65"/>
      <c r="J6" s="65"/>
      <c r="K6" s="43" t="s">
        <v>935</v>
      </c>
    </row>
    <row r="7" spans="1:11" x14ac:dyDescent="0.25">
      <c r="A7" s="65"/>
      <c r="B7" s="65"/>
      <c r="C7" s="65"/>
      <c r="D7" s="65"/>
      <c r="E7" s="65"/>
      <c r="F7" s="65"/>
      <c r="G7" s="65"/>
      <c r="H7" s="65"/>
      <c r="I7" s="65"/>
      <c r="J7" s="65"/>
      <c r="K7" s="43" t="s">
        <v>588</v>
      </c>
    </row>
    <row r="8" spans="1:11" x14ac:dyDescent="0.25">
      <c r="A8" s="65"/>
      <c r="B8" s="65"/>
      <c r="C8" s="65"/>
      <c r="D8" s="65"/>
      <c r="E8" s="65"/>
      <c r="F8" s="65"/>
      <c r="G8" s="65"/>
      <c r="H8" s="65"/>
      <c r="I8" s="65"/>
      <c r="J8" s="65"/>
      <c r="K8" s="43" t="s">
        <v>589</v>
      </c>
    </row>
    <row r="9" spans="1:11" x14ac:dyDescent="0.25">
      <c r="A9" s="65"/>
      <c r="B9" s="65"/>
      <c r="C9" s="65"/>
      <c r="D9" s="65"/>
      <c r="E9" s="65"/>
      <c r="F9" s="65"/>
      <c r="G9" s="65"/>
      <c r="H9" s="65"/>
      <c r="I9" s="65"/>
      <c r="J9" s="65"/>
      <c r="K9" s="43" t="s">
        <v>590</v>
      </c>
    </row>
    <row r="10" spans="1:11" x14ac:dyDescent="0.25">
      <c r="A10" s="65"/>
      <c r="B10" s="65"/>
      <c r="C10" s="65"/>
      <c r="D10" s="65"/>
      <c r="E10" s="65"/>
      <c r="F10" s="65"/>
      <c r="G10" s="65"/>
      <c r="H10" s="65"/>
      <c r="I10" s="65"/>
      <c r="J10" s="65"/>
      <c r="K10" s="43" t="s">
        <v>591</v>
      </c>
    </row>
    <row r="11" spans="1:11" x14ac:dyDescent="0.25">
      <c r="A11" s="65"/>
      <c r="B11" s="65"/>
      <c r="C11" s="65"/>
      <c r="D11" s="65"/>
      <c r="E11" s="65"/>
      <c r="F11" s="65"/>
      <c r="G11" s="65"/>
      <c r="H11" s="65"/>
      <c r="I11" s="65"/>
      <c r="J11" s="65"/>
      <c r="K11" s="43" t="s">
        <v>598</v>
      </c>
    </row>
    <row r="12" spans="1:11" x14ac:dyDescent="0.25">
      <c r="A12" s="65"/>
      <c r="B12" s="65"/>
      <c r="C12" s="65"/>
      <c r="D12" s="65"/>
      <c r="E12" s="65"/>
      <c r="F12" s="65"/>
      <c r="G12" s="65"/>
      <c r="H12" s="65"/>
      <c r="I12" s="65"/>
      <c r="J12" s="65"/>
      <c r="K12" s="43" t="s">
        <v>599</v>
      </c>
    </row>
    <row r="13" spans="1:11" x14ac:dyDescent="0.25">
      <c r="A13" s="65"/>
      <c r="B13" s="65"/>
      <c r="C13" s="65"/>
      <c r="D13" s="65"/>
      <c r="E13" s="65"/>
      <c r="F13" s="65"/>
      <c r="G13" s="65"/>
      <c r="H13" s="65"/>
      <c r="I13" s="65"/>
      <c r="J13" s="65"/>
      <c r="K13" s="43" t="s">
        <v>592</v>
      </c>
    </row>
    <row r="14" spans="1:11" x14ac:dyDescent="0.25">
      <c r="A14" s="65"/>
      <c r="B14" s="65"/>
      <c r="C14" s="65"/>
      <c r="D14" s="65"/>
      <c r="E14" s="65"/>
      <c r="F14" s="65"/>
      <c r="G14" s="65"/>
      <c r="H14" s="65"/>
      <c r="I14" s="65"/>
      <c r="J14" s="65"/>
      <c r="K14" s="43" t="s">
        <v>593</v>
      </c>
    </row>
    <row r="15" spans="1:11" x14ac:dyDescent="0.25">
      <c r="A15" s="65"/>
      <c r="B15" s="65"/>
      <c r="C15" s="65"/>
      <c r="D15" s="65"/>
      <c r="E15" s="65"/>
      <c r="F15" s="65"/>
      <c r="G15" s="65"/>
      <c r="H15" s="65"/>
      <c r="I15" s="65"/>
      <c r="J15" s="65"/>
      <c r="K15" s="47" t="s">
        <v>594</v>
      </c>
    </row>
    <row r="16" spans="1:11" x14ac:dyDescent="0.25">
      <c r="A16" s="65"/>
      <c r="B16" s="65"/>
      <c r="C16" s="65"/>
      <c r="D16" s="65"/>
      <c r="E16" s="65"/>
      <c r="F16" s="65"/>
      <c r="G16" s="65"/>
      <c r="H16" s="65"/>
      <c r="I16" s="65"/>
      <c r="J16" s="65"/>
      <c r="K16" s="65" t="s">
        <v>840</v>
      </c>
    </row>
    <row r="17" spans="1:11" x14ac:dyDescent="0.25">
      <c r="A17" s="65"/>
      <c r="B17" s="65"/>
      <c r="C17" s="65"/>
      <c r="D17" s="65"/>
      <c r="E17" s="65"/>
      <c r="F17" s="65"/>
      <c r="G17" s="65"/>
      <c r="H17" s="65"/>
      <c r="I17" s="65"/>
      <c r="J17" s="65"/>
      <c r="K17" s="65" t="s">
        <v>596</v>
      </c>
    </row>
    <row r="18" spans="1:11" x14ac:dyDescent="0.25">
      <c r="A18" s="66"/>
      <c r="B18" s="66"/>
      <c r="C18" s="66"/>
      <c r="D18" s="66"/>
      <c r="E18" s="66"/>
      <c r="F18" s="66"/>
      <c r="G18" s="66"/>
      <c r="H18" s="66"/>
      <c r="I18" s="66"/>
      <c r="J18" s="66"/>
      <c r="K18" s="65" t="s">
        <v>841</v>
      </c>
    </row>
    <row r="19" spans="1:11" x14ac:dyDescent="0.25">
      <c r="A19" s="66"/>
      <c r="B19" s="66"/>
      <c r="C19" s="66"/>
      <c r="D19" s="66"/>
      <c r="E19" s="66"/>
      <c r="F19" s="66"/>
      <c r="G19" s="66"/>
      <c r="H19" s="66"/>
      <c r="I19" s="66"/>
      <c r="J19" s="66"/>
      <c r="K19" s="65" t="s">
        <v>842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5" x14ac:dyDescent="0.25"/>
  <cols>
    <col min="3" max="3" width="11.5703125" bestFit="1" customWidth="1"/>
    <col min="4" max="4" width="16.7109375" customWidth="1"/>
  </cols>
  <sheetData>
    <row r="1" spans="1:4" ht="30.6" customHeight="1" x14ac:dyDescent="0.25">
      <c r="A1" s="535" t="s">
        <v>880</v>
      </c>
      <c r="B1" s="535" t="s">
        <v>789</v>
      </c>
      <c r="C1" s="535" t="s">
        <v>881</v>
      </c>
      <c r="D1" s="535" t="s">
        <v>882</v>
      </c>
    </row>
    <row r="2" spans="1:4" x14ac:dyDescent="0.25">
      <c r="A2" s="539" t="s">
        <v>624</v>
      </c>
      <c r="B2" s="43" t="s">
        <v>181</v>
      </c>
      <c r="C2" s="43" t="s">
        <v>91</v>
      </c>
      <c r="D2" s="66" t="s">
        <v>883</v>
      </c>
    </row>
    <row r="3" spans="1:4" x14ac:dyDescent="0.25">
      <c r="A3" s="539" t="s">
        <v>503</v>
      </c>
      <c r="B3" s="43" t="s">
        <v>474</v>
      </c>
      <c r="C3" s="43" t="s">
        <v>74</v>
      </c>
      <c r="D3" s="66" t="s">
        <v>884</v>
      </c>
    </row>
    <row r="4" spans="1:4" x14ac:dyDescent="0.25">
      <c r="A4" s="43" t="s">
        <v>103</v>
      </c>
      <c r="B4" s="43" t="s">
        <v>77</v>
      </c>
      <c r="C4" s="43" t="s">
        <v>58</v>
      </c>
      <c r="D4" s="66" t="s">
        <v>884</v>
      </c>
    </row>
    <row r="5" spans="1:4" x14ac:dyDescent="0.25">
      <c r="A5" s="539" t="s">
        <v>56</v>
      </c>
      <c r="B5" s="43" t="s">
        <v>57</v>
      </c>
      <c r="C5" s="43" t="s">
        <v>58</v>
      </c>
      <c r="D5" s="66" t="s">
        <v>884</v>
      </c>
    </row>
    <row r="6" spans="1:4" x14ac:dyDescent="0.25">
      <c r="A6" s="539" t="s">
        <v>76</v>
      </c>
      <c r="B6" s="43" t="s">
        <v>77</v>
      </c>
      <c r="C6" s="43" t="s">
        <v>58</v>
      </c>
      <c r="D6" s="66" t="s">
        <v>884</v>
      </c>
    </row>
    <row r="7" spans="1:4" x14ac:dyDescent="0.25">
      <c r="A7" s="539" t="s">
        <v>62</v>
      </c>
      <c r="B7" s="43" t="s">
        <v>63</v>
      </c>
      <c r="C7" s="43" t="s">
        <v>58</v>
      </c>
      <c r="D7" s="66" t="s">
        <v>884</v>
      </c>
    </row>
    <row r="8" spans="1:4" x14ac:dyDescent="0.25">
      <c r="A8" s="539" t="s">
        <v>64</v>
      </c>
      <c r="B8" s="43" t="s">
        <v>65</v>
      </c>
      <c r="C8" s="43" t="s">
        <v>58</v>
      </c>
      <c r="D8" s="66" t="s">
        <v>884</v>
      </c>
    </row>
    <row r="9" spans="1:4" x14ac:dyDescent="0.25">
      <c r="A9" s="539" t="s">
        <v>95</v>
      </c>
      <c r="B9" s="43" t="s">
        <v>77</v>
      </c>
      <c r="C9" s="43" t="s">
        <v>58</v>
      </c>
      <c r="D9" s="66" t="s">
        <v>884</v>
      </c>
    </row>
    <row r="10" spans="1:4" x14ac:dyDescent="0.25">
      <c r="A10" s="539" t="s">
        <v>112</v>
      </c>
      <c r="B10" s="43" t="s">
        <v>77</v>
      </c>
      <c r="C10" s="43" t="s">
        <v>58</v>
      </c>
      <c r="D10" s="66" t="s">
        <v>884</v>
      </c>
    </row>
    <row r="11" spans="1:4" x14ac:dyDescent="0.25">
      <c r="A11" s="43" t="s">
        <v>100</v>
      </c>
      <c r="B11" s="43" t="s">
        <v>79</v>
      </c>
      <c r="C11" s="43" t="s">
        <v>101</v>
      </c>
      <c r="D11" s="66" t="s">
        <v>883</v>
      </c>
    </row>
    <row r="12" spans="1:4" x14ac:dyDescent="0.25">
      <c r="A12" s="539" t="s">
        <v>122</v>
      </c>
      <c r="B12" s="43" t="s">
        <v>123</v>
      </c>
      <c r="C12" s="43" t="s">
        <v>101</v>
      </c>
      <c r="D12" s="66" t="s">
        <v>883</v>
      </c>
    </row>
    <row r="13" spans="1:4" x14ac:dyDescent="0.25">
      <c r="A13" s="539" t="s">
        <v>488</v>
      </c>
      <c r="B13" s="43" t="s">
        <v>510</v>
      </c>
      <c r="C13" s="43" t="s">
        <v>74</v>
      </c>
      <c r="D13" s="66" t="s">
        <v>884</v>
      </c>
    </row>
    <row r="14" spans="1:4" x14ac:dyDescent="0.25">
      <c r="A14" s="539" t="s">
        <v>477</v>
      </c>
      <c r="B14" s="43" t="s">
        <v>65</v>
      </c>
      <c r="C14" s="43" t="s">
        <v>101</v>
      </c>
      <c r="D14" s="66" t="s">
        <v>883</v>
      </c>
    </row>
    <row r="15" spans="1:4" x14ac:dyDescent="0.25">
      <c r="A15" s="539" t="s">
        <v>431</v>
      </c>
      <c r="B15" s="43" t="s">
        <v>65</v>
      </c>
      <c r="C15" s="43" t="s">
        <v>101</v>
      </c>
      <c r="D15" s="66" t="s">
        <v>883</v>
      </c>
    </row>
    <row r="16" spans="1:4" x14ac:dyDescent="0.25">
      <c r="A16" s="539" t="s">
        <v>406</v>
      </c>
      <c r="B16" s="548" t="s">
        <v>65</v>
      </c>
      <c r="C16" s="43" t="s">
        <v>74</v>
      </c>
      <c r="D16" s="66" t="s">
        <v>884</v>
      </c>
    </row>
    <row r="17" spans="1:4" x14ac:dyDescent="0.25">
      <c r="A17" s="539" t="s">
        <v>421</v>
      </c>
      <c r="B17" s="548" t="s">
        <v>65</v>
      </c>
      <c r="C17" s="43" t="s">
        <v>101</v>
      </c>
      <c r="D17" s="66" t="s">
        <v>883</v>
      </c>
    </row>
    <row r="18" spans="1:4" x14ac:dyDescent="0.25">
      <c r="A18" s="632" t="s">
        <v>222</v>
      </c>
      <c r="B18" s="633" t="s">
        <v>77</v>
      </c>
      <c r="C18" s="633" t="s">
        <v>74</v>
      </c>
      <c r="D18" s="66" t="s">
        <v>884</v>
      </c>
    </row>
    <row r="19" spans="1:4" x14ac:dyDescent="0.25">
      <c r="A19" s="539" t="s">
        <v>455</v>
      </c>
      <c r="B19" s="43" t="s">
        <v>467</v>
      </c>
      <c r="C19" s="43" t="s">
        <v>74</v>
      </c>
      <c r="D19" s="66" t="s">
        <v>884</v>
      </c>
    </row>
    <row r="20" spans="1:4" x14ac:dyDescent="0.25">
      <c r="A20" s="539" t="s">
        <v>456</v>
      </c>
      <c r="B20" s="43" t="s">
        <v>79</v>
      </c>
      <c r="C20" s="43" t="s">
        <v>74</v>
      </c>
      <c r="D20" s="66" t="s">
        <v>884</v>
      </c>
    </row>
    <row r="21" spans="1:4" x14ac:dyDescent="0.25">
      <c r="A21" s="539" t="s">
        <v>225</v>
      </c>
      <c r="B21" s="43" t="s">
        <v>181</v>
      </c>
      <c r="C21" s="43" t="s">
        <v>101</v>
      </c>
      <c r="D21" s="66" t="s">
        <v>883</v>
      </c>
    </row>
    <row r="22" spans="1:4" x14ac:dyDescent="0.25">
      <c r="A22" s="539" t="s">
        <v>212</v>
      </c>
      <c r="B22" s="43" t="s">
        <v>63</v>
      </c>
      <c r="C22" s="43" t="s">
        <v>74</v>
      </c>
      <c r="D22" s="66" t="s">
        <v>884</v>
      </c>
    </row>
    <row r="23" spans="1:4" x14ac:dyDescent="0.25">
      <c r="A23" s="539" t="s">
        <v>492</v>
      </c>
      <c r="B23" s="43" t="s">
        <v>77</v>
      </c>
      <c r="C23" s="43" t="s">
        <v>101</v>
      </c>
      <c r="D23" s="66" t="s">
        <v>883</v>
      </c>
    </row>
    <row r="24" spans="1:4" x14ac:dyDescent="0.25">
      <c r="A24" s="539" t="s">
        <v>626</v>
      </c>
      <c r="B24" s="43" t="s">
        <v>77</v>
      </c>
      <c r="C24" s="43" t="s">
        <v>91</v>
      </c>
      <c r="D24" s="66" t="s">
        <v>883</v>
      </c>
    </row>
    <row r="25" spans="1:4" x14ac:dyDescent="0.25">
      <c r="A25" s="539" t="s">
        <v>230</v>
      </c>
      <c r="B25" s="43" t="s">
        <v>231</v>
      </c>
      <c r="C25" s="43" t="s">
        <v>74</v>
      </c>
      <c r="D25" s="66" t="s">
        <v>884</v>
      </c>
    </row>
    <row r="26" spans="1:4" x14ac:dyDescent="0.25">
      <c r="A26" s="539" t="s">
        <v>129</v>
      </c>
      <c r="B26" s="43" t="s">
        <v>79</v>
      </c>
      <c r="C26" s="43" t="s">
        <v>74</v>
      </c>
      <c r="D26" s="66" t="s">
        <v>884</v>
      </c>
    </row>
    <row r="27" spans="1:4" x14ac:dyDescent="0.25">
      <c r="A27" s="43" t="s">
        <v>109</v>
      </c>
      <c r="B27" s="43" t="s">
        <v>79</v>
      </c>
      <c r="C27" s="43" t="s">
        <v>91</v>
      </c>
      <c r="D27" s="66" t="s">
        <v>883</v>
      </c>
    </row>
    <row r="28" spans="1:4" x14ac:dyDescent="0.25">
      <c r="A28" s="539" t="s">
        <v>131</v>
      </c>
      <c r="B28" s="43" t="s">
        <v>132</v>
      </c>
      <c r="C28" s="43" t="s">
        <v>58</v>
      </c>
      <c r="D28" s="66" t="s">
        <v>884</v>
      </c>
    </row>
    <row r="29" spans="1:4" x14ac:dyDescent="0.25">
      <c r="A29" s="539" t="s">
        <v>85</v>
      </c>
      <c r="B29" s="43" t="s">
        <v>65</v>
      </c>
      <c r="C29" s="43" t="s">
        <v>58</v>
      </c>
      <c r="D29" s="66" t="s">
        <v>884</v>
      </c>
    </row>
    <row r="30" spans="1:4" x14ac:dyDescent="0.25">
      <c r="A30" s="539" t="s">
        <v>444</v>
      </c>
      <c r="B30" s="43" t="s">
        <v>467</v>
      </c>
      <c r="C30" s="43" t="s">
        <v>74</v>
      </c>
      <c r="D30" s="66" t="s">
        <v>884</v>
      </c>
    </row>
    <row r="31" spans="1:4" x14ac:dyDescent="0.25">
      <c r="A31" s="539" t="s">
        <v>445</v>
      </c>
      <c r="B31" s="43" t="s">
        <v>181</v>
      </c>
      <c r="C31" s="43" t="s">
        <v>101</v>
      </c>
      <c r="D31" s="66" t="s">
        <v>883</v>
      </c>
    </row>
    <row r="32" spans="1:4" x14ac:dyDescent="0.25">
      <c r="A32" s="539" t="s">
        <v>78</v>
      </c>
      <c r="B32" s="43" t="s">
        <v>79</v>
      </c>
      <c r="C32" s="43" t="s">
        <v>74</v>
      </c>
      <c r="D32" s="66" t="s">
        <v>884</v>
      </c>
    </row>
    <row r="33" spans="1:4" x14ac:dyDescent="0.25">
      <c r="A33" s="539" t="s">
        <v>90</v>
      </c>
      <c r="B33" s="43" t="s">
        <v>79</v>
      </c>
      <c r="C33" s="43" t="s">
        <v>91</v>
      </c>
      <c r="D33" s="66" t="s">
        <v>883</v>
      </c>
    </row>
    <row r="34" spans="1:4" x14ac:dyDescent="0.25">
      <c r="A34" s="539" t="s">
        <v>156</v>
      </c>
      <c r="B34" s="43" t="s">
        <v>79</v>
      </c>
      <c r="C34" s="43" t="s">
        <v>91</v>
      </c>
      <c r="D34" s="66" t="s">
        <v>883</v>
      </c>
    </row>
    <row r="35" spans="1:4" x14ac:dyDescent="0.25">
      <c r="A35" s="539" t="s">
        <v>89</v>
      </c>
      <c r="B35" s="43" t="s">
        <v>65</v>
      </c>
      <c r="C35" s="43" t="s">
        <v>58</v>
      </c>
      <c r="D35" s="66" t="s">
        <v>884</v>
      </c>
    </row>
    <row r="36" spans="1:4" x14ac:dyDescent="0.25">
      <c r="A36" s="539" t="s">
        <v>167</v>
      </c>
      <c r="B36" s="43" t="s">
        <v>132</v>
      </c>
      <c r="C36" s="43" t="s">
        <v>74</v>
      </c>
      <c r="D36" s="66" t="s">
        <v>884</v>
      </c>
    </row>
    <row r="37" spans="1:4" x14ac:dyDescent="0.25">
      <c r="A37" s="539" t="s">
        <v>67</v>
      </c>
      <c r="B37" s="43" t="s">
        <v>68</v>
      </c>
      <c r="C37" s="43" t="s">
        <v>58</v>
      </c>
      <c r="D37" s="66" t="s">
        <v>884</v>
      </c>
    </row>
    <row r="38" spans="1:4" x14ac:dyDescent="0.25">
      <c r="A38" s="539" t="s">
        <v>70</v>
      </c>
      <c r="B38" s="43" t="s">
        <v>68</v>
      </c>
      <c r="C38" s="43" t="s">
        <v>58</v>
      </c>
      <c r="D38" s="66" t="s">
        <v>884</v>
      </c>
    </row>
    <row r="39" spans="1:4" x14ac:dyDescent="0.25">
      <c r="A39" s="43" t="s">
        <v>83</v>
      </c>
      <c r="B39" s="43" t="s">
        <v>65</v>
      </c>
      <c r="C39" s="43" t="s">
        <v>58</v>
      </c>
      <c r="D39" s="66" t="s">
        <v>884</v>
      </c>
    </row>
    <row r="40" spans="1:4" x14ac:dyDescent="0.25">
      <c r="A40" s="43" t="s">
        <v>84</v>
      </c>
      <c r="B40" s="43" t="s">
        <v>77</v>
      </c>
      <c r="C40" s="43" t="s">
        <v>58</v>
      </c>
      <c r="D40" s="66" t="s">
        <v>884</v>
      </c>
    </row>
    <row r="41" spans="1:4" x14ac:dyDescent="0.25">
      <c r="A41" s="539" t="s">
        <v>135</v>
      </c>
      <c r="B41" s="43" t="s">
        <v>123</v>
      </c>
      <c r="C41" s="43" t="s">
        <v>58</v>
      </c>
      <c r="D41" s="66" t="s">
        <v>884</v>
      </c>
    </row>
    <row r="42" spans="1:4" x14ac:dyDescent="0.25">
      <c r="A42" s="539" t="s">
        <v>71</v>
      </c>
      <c r="B42" s="43" t="s">
        <v>68</v>
      </c>
      <c r="C42" s="43" t="s">
        <v>58</v>
      </c>
      <c r="D42" s="66" t="s">
        <v>884</v>
      </c>
    </row>
    <row r="43" spans="1:4" x14ac:dyDescent="0.25">
      <c r="A43" s="539" t="s">
        <v>116</v>
      </c>
      <c r="B43" s="43" t="s">
        <v>65</v>
      </c>
      <c r="C43" s="43" t="s">
        <v>58</v>
      </c>
      <c r="D43" s="66" t="s">
        <v>884</v>
      </c>
    </row>
    <row r="44" spans="1:4" x14ac:dyDescent="0.25">
      <c r="A44" s="539" t="s">
        <v>106</v>
      </c>
      <c r="B44" s="43" t="s">
        <v>77</v>
      </c>
      <c r="C44" s="43" t="s">
        <v>101</v>
      </c>
      <c r="D44" s="66" t="s">
        <v>883</v>
      </c>
    </row>
    <row r="45" spans="1:4" x14ac:dyDescent="0.25">
      <c r="A45" s="539" t="s">
        <v>511</v>
      </c>
      <c r="B45" s="43" t="s">
        <v>77</v>
      </c>
      <c r="C45" s="43" t="s">
        <v>74</v>
      </c>
      <c r="D45" s="66" t="s">
        <v>884</v>
      </c>
    </row>
    <row r="46" spans="1:4" x14ac:dyDescent="0.25">
      <c r="A46" s="539" t="s">
        <v>104</v>
      </c>
      <c r="B46" s="43" t="s">
        <v>77</v>
      </c>
      <c r="C46" s="43" t="s">
        <v>91</v>
      </c>
      <c r="D46" s="66" t="s">
        <v>883</v>
      </c>
    </row>
    <row r="47" spans="1:4" x14ac:dyDescent="0.25">
      <c r="A47" s="539" t="s">
        <v>81</v>
      </c>
      <c r="B47" s="43" t="s">
        <v>65</v>
      </c>
      <c r="C47" s="43" t="s">
        <v>58</v>
      </c>
      <c r="D47" s="66" t="s">
        <v>884</v>
      </c>
    </row>
    <row r="48" spans="1:4" x14ac:dyDescent="0.25">
      <c r="A48" s="539" t="s">
        <v>88</v>
      </c>
      <c r="B48" s="43" t="s">
        <v>77</v>
      </c>
      <c r="C48" s="43" t="s">
        <v>58</v>
      </c>
      <c r="D48" s="66" t="s">
        <v>884</v>
      </c>
    </row>
    <row r="49" spans="1:4" x14ac:dyDescent="0.25">
      <c r="A49" s="539" t="s">
        <v>87</v>
      </c>
      <c r="B49" s="43" t="s">
        <v>65</v>
      </c>
      <c r="C49" s="43" t="s">
        <v>58</v>
      </c>
      <c r="D49" s="66" t="s">
        <v>884</v>
      </c>
    </row>
    <row r="50" spans="1:4" x14ac:dyDescent="0.25">
      <c r="A50" s="539" t="s">
        <v>125</v>
      </c>
      <c r="B50" s="43" t="s">
        <v>126</v>
      </c>
      <c r="C50" s="43" t="s">
        <v>74</v>
      </c>
      <c r="D50" s="66" t="s">
        <v>884</v>
      </c>
    </row>
    <row r="51" spans="1:4" x14ac:dyDescent="0.25">
      <c r="A51" s="43" t="s">
        <v>96</v>
      </c>
      <c r="B51" s="43" t="s">
        <v>77</v>
      </c>
      <c r="C51" s="43" t="s">
        <v>58</v>
      </c>
      <c r="D51" s="66" t="s">
        <v>884</v>
      </c>
    </row>
    <row r="52" spans="1:4" x14ac:dyDescent="0.25">
      <c r="A52" s="539" t="s">
        <v>73</v>
      </c>
      <c r="B52" s="43" t="s">
        <v>68</v>
      </c>
      <c r="C52" s="43" t="s">
        <v>74</v>
      </c>
      <c r="D52" s="66" t="s">
        <v>884</v>
      </c>
    </row>
    <row r="53" spans="1:4" x14ac:dyDescent="0.25">
      <c r="A53" s="539" t="s">
        <v>169</v>
      </c>
      <c r="B53" s="43" t="s">
        <v>170</v>
      </c>
      <c r="C53" s="43" t="s">
        <v>74</v>
      </c>
      <c r="D53" s="66" t="s">
        <v>884</v>
      </c>
    </row>
    <row r="54" spans="1:4" x14ac:dyDescent="0.25">
      <c r="A54" s="539" t="s">
        <v>93</v>
      </c>
      <c r="B54" s="43" t="s">
        <v>77</v>
      </c>
      <c r="C54" s="43" t="s">
        <v>58</v>
      </c>
      <c r="D54" s="66" t="s">
        <v>884</v>
      </c>
    </row>
    <row r="55" spans="1:4" x14ac:dyDescent="0.25">
      <c r="A55" s="43" t="s">
        <v>98</v>
      </c>
      <c r="B55" s="43" t="s">
        <v>77</v>
      </c>
      <c r="C55" s="43" t="s">
        <v>58</v>
      </c>
      <c r="D55" s="66" t="s">
        <v>884</v>
      </c>
    </row>
    <row r="56" spans="1:4" x14ac:dyDescent="0.25">
      <c r="A56" s="539" t="s">
        <v>110</v>
      </c>
      <c r="B56" s="43" t="s">
        <v>65</v>
      </c>
      <c r="C56" s="43" t="s">
        <v>91</v>
      </c>
      <c r="D56" s="66" t="s">
        <v>883</v>
      </c>
    </row>
    <row r="57" spans="1:4" x14ac:dyDescent="0.25">
      <c r="A57" s="539" t="s">
        <v>144</v>
      </c>
      <c r="B57" s="43" t="s">
        <v>77</v>
      </c>
      <c r="C57" s="43" t="s">
        <v>74</v>
      </c>
      <c r="D57" s="66" t="s">
        <v>884</v>
      </c>
    </row>
    <row r="58" spans="1:4" x14ac:dyDescent="0.25">
      <c r="A58" s="43" t="s">
        <v>199</v>
      </c>
      <c r="B58" s="43" t="s">
        <v>200</v>
      </c>
      <c r="C58" s="43" t="s">
        <v>74</v>
      </c>
      <c r="D58" s="66" t="s">
        <v>884</v>
      </c>
    </row>
    <row r="59" spans="1:4" x14ac:dyDescent="0.25">
      <c r="A59" s="539" t="s">
        <v>633</v>
      </c>
      <c r="B59" s="43" t="s">
        <v>634</v>
      </c>
      <c r="C59" s="43" t="s">
        <v>58</v>
      </c>
      <c r="D59" s="66" t="s">
        <v>884</v>
      </c>
    </row>
    <row r="60" spans="1:4" x14ac:dyDescent="0.25">
      <c r="A60" s="539" t="s">
        <v>121</v>
      </c>
      <c r="B60" s="43" t="s">
        <v>79</v>
      </c>
      <c r="C60" s="43" t="s">
        <v>74</v>
      </c>
      <c r="D60" s="66" t="s">
        <v>884</v>
      </c>
    </row>
    <row r="61" spans="1:4" x14ac:dyDescent="0.25">
      <c r="A61" s="43" t="s">
        <v>99</v>
      </c>
      <c r="B61" s="43" t="s">
        <v>68</v>
      </c>
      <c r="C61" s="43" t="s">
        <v>58</v>
      </c>
      <c r="D61" s="66" t="s">
        <v>884</v>
      </c>
    </row>
    <row r="62" spans="1:4" x14ac:dyDescent="0.25">
      <c r="A62" s="539" t="s">
        <v>111</v>
      </c>
      <c r="B62" s="43" t="s">
        <v>79</v>
      </c>
      <c r="C62" s="43" t="s">
        <v>74</v>
      </c>
      <c r="D62" s="66" t="s">
        <v>884</v>
      </c>
    </row>
    <row r="63" spans="1:4" x14ac:dyDescent="0.25">
      <c r="A63" s="539" t="s">
        <v>137</v>
      </c>
      <c r="B63" s="43" t="s">
        <v>65</v>
      </c>
      <c r="C63" s="43" t="s">
        <v>74</v>
      </c>
      <c r="D63" s="66" t="s">
        <v>884</v>
      </c>
    </row>
    <row r="64" spans="1:4" x14ac:dyDescent="0.25">
      <c r="A64" s="539" t="s">
        <v>130</v>
      </c>
      <c r="B64" s="43" t="s">
        <v>63</v>
      </c>
      <c r="C64" s="43" t="s">
        <v>74</v>
      </c>
      <c r="D64" s="66" t="s">
        <v>884</v>
      </c>
    </row>
    <row r="65" spans="1:4" x14ac:dyDescent="0.25">
      <c r="A65" s="539" t="s">
        <v>159</v>
      </c>
      <c r="B65" s="43" t="s">
        <v>63</v>
      </c>
      <c r="C65" s="43" t="s">
        <v>74</v>
      </c>
      <c r="D65" s="66" t="s">
        <v>884</v>
      </c>
    </row>
    <row r="66" spans="1:4" x14ac:dyDescent="0.25">
      <c r="A66" s="539" t="s">
        <v>149</v>
      </c>
      <c r="B66" s="43" t="s">
        <v>150</v>
      </c>
      <c r="C66" s="43" t="s">
        <v>91</v>
      </c>
      <c r="D66" s="66" t="s">
        <v>883</v>
      </c>
    </row>
    <row r="67" spans="1:4" x14ac:dyDescent="0.25">
      <c r="A67" s="539" t="s">
        <v>160</v>
      </c>
      <c r="B67" s="43" t="s">
        <v>77</v>
      </c>
      <c r="C67" s="43" t="s">
        <v>74</v>
      </c>
      <c r="D67" s="66" t="s">
        <v>884</v>
      </c>
    </row>
    <row r="68" spans="1:4" x14ac:dyDescent="0.25">
      <c r="A68" s="539" t="s">
        <v>117</v>
      </c>
      <c r="B68" s="43" t="s">
        <v>63</v>
      </c>
      <c r="C68" s="43" t="s">
        <v>74</v>
      </c>
      <c r="D68" s="66" t="s">
        <v>884</v>
      </c>
    </row>
    <row r="69" spans="1:4" x14ac:dyDescent="0.25">
      <c r="A69" s="539" t="s">
        <v>145</v>
      </c>
      <c r="B69" s="43" t="s">
        <v>65</v>
      </c>
      <c r="C69" s="43" t="s">
        <v>58</v>
      </c>
      <c r="D69" s="66" t="s">
        <v>884</v>
      </c>
    </row>
    <row r="70" spans="1:4" x14ac:dyDescent="0.25">
      <c r="A70" s="539" t="s">
        <v>139</v>
      </c>
      <c r="B70" s="43" t="s">
        <v>65</v>
      </c>
      <c r="C70" s="43" t="s">
        <v>58</v>
      </c>
      <c r="D70" s="66" t="s">
        <v>884</v>
      </c>
    </row>
    <row r="71" spans="1:4" x14ac:dyDescent="0.25">
      <c r="A71" s="539" t="s">
        <v>548</v>
      </c>
      <c r="B71" s="43" t="s">
        <v>77</v>
      </c>
      <c r="C71" s="43" t="s">
        <v>58</v>
      </c>
      <c r="D71" s="66" t="s">
        <v>884</v>
      </c>
    </row>
    <row r="72" spans="1:4" x14ac:dyDescent="0.25">
      <c r="A72" s="539" t="s">
        <v>138</v>
      </c>
      <c r="B72" s="43" t="s">
        <v>63</v>
      </c>
      <c r="C72" s="43" t="s">
        <v>74</v>
      </c>
      <c r="D72" s="66" t="s">
        <v>884</v>
      </c>
    </row>
    <row r="73" spans="1:4" x14ac:dyDescent="0.25">
      <c r="A73" s="539" t="s">
        <v>128</v>
      </c>
      <c r="B73" s="43" t="s">
        <v>79</v>
      </c>
      <c r="C73" s="43" t="s">
        <v>74</v>
      </c>
      <c r="D73" s="66" t="s">
        <v>884</v>
      </c>
    </row>
    <row r="74" spans="1:4" x14ac:dyDescent="0.25">
      <c r="A74" s="539" t="s">
        <v>113</v>
      </c>
      <c r="B74" s="43" t="s">
        <v>77</v>
      </c>
      <c r="C74" s="43" t="s">
        <v>74</v>
      </c>
      <c r="D74" s="66" t="s">
        <v>884</v>
      </c>
    </row>
    <row r="75" spans="1:4" x14ac:dyDescent="0.25">
      <c r="A75" s="539" t="s">
        <v>120</v>
      </c>
      <c r="B75" s="43" t="s">
        <v>63</v>
      </c>
      <c r="C75" s="43" t="s">
        <v>91</v>
      </c>
      <c r="D75" s="66" t="s">
        <v>883</v>
      </c>
    </row>
    <row r="76" spans="1:4" x14ac:dyDescent="0.25">
      <c r="A76" s="43" t="s">
        <v>119</v>
      </c>
      <c r="B76" s="43" t="s">
        <v>77</v>
      </c>
      <c r="C76" s="43" t="s">
        <v>91</v>
      </c>
      <c r="D76" s="66" t="s">
        <v>883</v>
      </c>
    </row>
    <row r="77" spans="1:4" x14ac:dyDescent="0.25">
      <c r="A77" s="547" t="s">
        <v>389</v>
      </c>
      <c r="B77" s="548" t="s">
        <v>390</v>
      </c>
      <c r="C77" s="548" t="s">
        <v>74</v>
      </c>
      <c r="D77" s="66" t="s">
        <v>884</v>
      </c>
    </row>
    <row r="78" spans="1:4" x14ac:dyDescent="0.25">
      <c r="A78" s="547" t="s">
        <v>379</v>
      </c>
      <c r="B78" s="548" t="s">
        <v>231</v>
      </c>
      <c r="C78" s="548" t="s">
        <v>74</v>
      </c>
      <c r="D78" s="66" t="s">
        <v>884</v>
      </c>
    </row>
    <row r="79" spans="1:4" x14ac:dyDescent="0.25">
      <c r="A79" s="539" t="s">
        <v>178</v>
      </c>
      <c r="B79" s="43" t="s">
        <v>77</v>
      </c>
      <c r="C79" s="43" t="s">
        <v>58</v>
      </c>
      <c r="D79" s="66" t="s">
        <v>884</v>
      </c>
    </row>
    <row r="80" spans="1:4" x14ac:dyDescent="0.25">
      <c r="A80" s="539" t="s">
        <v>134</v>
      </c>
      <c r="B80" s="43" t="s">
        <v>77</v>
      </c>
      <c r="C80" s="43" t="s">
        <v>58</v>
      </c>
      <c r="D80" s="66" t="s">
        <v>884</v>
      </c>
    </row>
    <row r="81" spans="1:4" x14ac:dyDescent="0.25">
      <c r="A81" s="539" t="s">
        <v>259</v>
      </c>
      <c r="B81" s="43" t="s">
        <v>197</v>
      </c>
      <c r="C81" s="43" t="s">
        <v>58</v>
      </c>
      <c r="D81" s="66" t="s">
        <v>884</v>
      </c>
    </row>
    <row r="82" spans="1:4" x14ac:dyDescent="0.25">
      <c r="A82" s="547" t="s">
        <v>380</v>
      </c>
      <c r="B82" s="548" t="s">
        <v>150</v>
      </c>
      <c r="C82" s="548" t="s">
        <v>74</v>
      </c>
      <c r="D82" s="66" t="s">
        <v>884</v>
      </c>
    </row>
    <row r="83" spans="1:4" x14ac:dyDescent="0.25">
      <c r="A83" s="547" t="s">
        <v>381</v>
      </c>
      <c r="B83" s="548" t="s">
        <v>231</v>
      </c>
      <c r="C83" s="548" t="s">
        <v>74</v>
      </c>
      <c r="D83" s="66" t="s">
        <v>884</v>
      </c>
    </row>
    <row r="84" spans="1:4" x14ac:dyDescent="0.25">
      <c r="A84" s="539" t="s">
        <v>614</v>
      </c>
      <c r="B84" s="43" t="s">
        <v>63</v>
      </c>
      <c r="C84" s="43" t="s">
        <v>74</v>
      </c>
      <c r="D84" s="66" t="s">
        <v>884</v>
      </c>
    </row>
    <row r="85" spans="1:4" x14ac:dyDescent="0.25">
      <c r="A85" s="539" t="s">
        <v>615</v>
      </c>
      <c r="B85" s="43" t="s">
        <v>63</v>
      </c>
      <c r="C85" s="43" t="s">
        <v>91</v>
      </c>
      <c r="D85" s="66" t="s">
        <v>883</v>
      </c>
    </row>
    <row r="86" spans="1:4" x14ac:dyDescent="0.25">
      <c r="A86" s="539" t="s">
        <v>616</v>
      </c>
      <c r="B86" s="43" t="s">
        <v>65</v>
      </c>
      <c r="C86" s="43" t="s">
        <v>58</v>
      </c>
      <c r="D86" s="66" t="s">
        <v>884</v>
      </c>
    </row>
    <row r="87" spans="1:4" x14ac:dyDescent="0.25">
      <c r="A87" s="539" t="s">
        <v>617</v>
      </c>
      <c r="B87" s="43" t="s">
        <v>65</v>
      </c>
      <c r="C87" s="43" t="s">
        <v>91</v>
      </c>
      <c r="D87" s="66" t="s">
        <v>883</v>
      </c>
    </row>
    <row r="88" spans="1:4" x14ac:dyDescent="0.25">
      <c r="A88" s="539" t="s">
        <v>620</v>
      </c>
      <c r="B88" s="43" t="s">
        <v>65</v>
      </c>
      <c r="C88" s="43" t="s">
        <v>91</v>
      </c>
      <c r="D88" s="66" t="s">
        <v>883</v>
      </c>
    </row>
    <row r="89" spans="1:4" x14ac:dyDescent="0.25">
      <c r="A89" s="539" t="s">
        <v>621</v>
      </c>
      <c r="B89" s="43" t="s">
        <v>65</v>
      </c>
      <c r="C89" s="43" t="s">
        <v>58</v>
      </c>
      <c r="D89" s="66" t="s">
        <v>884</v>
      </c>
    </row>
    <row r="90" spans="1:4" x14ac:dyDescent="0.25">
      <c r="A90" s="539" t="s">
        <v>622</v>
      </c>
      <c r="B90" s="43" t="s">
        <v>65</v>
      </c>
      <c r="C90" s="43" t="s">
        <v>91</v>
      </c>
      <c r="D90" s="66" t="s">
        <v>883</v>
      </c>
    </row>
    <row r="91" spans="1:4" x14ac:dyDescent="0.25">
      <c r="A91" s="539" t="s">
        <v>623</v>
      </c>
      <c r="B91" s="43" t="s">
        <v>63</v>
      </c>
      <c r="C91" s="43" t="s">
        <v>91</v>
      </c>
      <c r="D91" s="66" t="s">
        <v>883</v>
      </c>
    </row>
  </sheetData>
  <autoFilter ref="A1:D91" xr:uid="{E7452457-8A09-46CA-86FD-59D12D8FDB72}">
    <sortState xmlns:xlrd2="http://schemas.microsoft.com/office/spreadsheetml/2017/richdata2" ref="A2:D91">
      <sortCondition ref="A1:A91"/>
    </sortState>
  </autoFilter>
  <conditionalFormatting sqref="A2:A3">
    <cfRule type="duplicateValues" dxfId="2941" priority="146"/>
  </conditionalFormatting>
  <conditionalFormatting sqref="A2:A83">
    <cfRule type="duplicateValues" dxfId="2940" priority="150"/>
    <cfRule type="duplicateValues" dxfId="2939" priority="149"/>
    <cfRule type="duplicateValues" dxfId="2938" priority="148"/>
  </conditionalFormatting>
  <conditionalFormatting sqref="A4">
    <cfRule type="duplicateValues" dxfId="2937" priority="147"/>
  </conditionalFormatting>
  <conditionalFormatting sqref="A5">
    <cfRule type="duplicateValues" dxfId="2936" priority="142"/>
    <cfRule type="duplicateValues" dxfId="2935" priority="141"/>
  </conditionalFormatting>
  <conditionalFormatting sqref="A6">
    <cfRule type="duplicateValues" dxfId="2934" priority="145"/>
    <cfRule type="duplicateValues" dxfId="2933" priority="144"/>
  </conditionalFormatting>
  <conditionalFormatting sqref="A9">
    <cfRule type="duplicateValues" dxfId="2932" priority="143"/>
  </conditionalFormatting>
  <conditionalFormatting sqref="A10:A13">
    <cfRule type="duplicateValues" dxfId="2931" priority="140"/>
    <cfRule type="duplicateValues" dxfId="2930" priority="139"/>
    <cfRule type="duplicateValues" dxfId="2929" priority="138"/>
  </conditionalFormatting>
  <conditionalFormatting sqref="A14">
    <cfRule type="duplicateValues" dxfId="2928" priority="135"/>
    <cfRule type="duplicateValues" dxfId="2927" priority="137"/>
    <cfRule type="duplicateValues" dxfId="2926" priority="136"/>
  </conditionalFormatting>
  <conditionalFormatting sqref="A15:A16">
    <cfRule type="duplicateValues" dxfId="2925" priority="132"/>
    <cfRule type="duplicateValues" dxfId="2924" priority="133"/>
    <cfRule type="duplicateValues" dxfId="2923" priority="134"/>
  </conditionalFormatting>
  <conditionalFormatting sqref="A17 A19">
    <cfRule type="duplicateValues" dxfId="2922" priority="130"/>
  </conditionalFormatting>
  <conditionalFormatting sqref="A17">
    <cfRule type="duplicateValues" dxfId="2921" priority="131"/>
    <cfRule type="duplicateValues" dxfId="2920" priority="129"/>
  </conditionalFormatting>
  <conditionalFormatting sqref="A18">
    <cfRule type="duplicateValues" dxfId="2919" priority="128"/>
    <cfRule type="duplicateValues" dxfId="2918" priority="127"/>
    <cfRule type="duplicateValues" dxfId="2917" priority="126"/>
  </conditionalFormatting>
  <conditionalFormatting sqref="A20">
    <cfRule type="duplicateValues" dxfId="2916" priority="125"/>
    <cfRule type="duplicateValues" dxfId="2915" priority="124"/>
    <cfRule type="duplicateValues" dxfId="2914" priority="123"/>
  </conditionalFormatting>
  <conditionalFormatting sqref="A21">
    <cfRule type="duplicateValues" dxfId="2913" priority="122"/>
    <cfRule type="duplicateValues" dxfId="2912" priority="121"/>
    <cfRule type="duplicateValues" dxfId="2911" priority="120"/>
  </conditionalFormatting>
  <conditionalFormatting sqref="A22">
    <cfRule type="duplicateValues" dxfId="2910" priority="119"/>
    <cfRule type="duplicateValues" dxfId="2909" priority="118"/>
    <cfRule type="duplicateValues" dxfId="2908" priority="117"/>
  </conditionalFormatting>
  <conditionalFormatting sqref="A23">
    <cfRule type="duplicateValues" dxfId="2907" priority="115"/>
    <cfRule type="duplicateValues" dxfId="2906" priority="116"/>
    <cfRule type="duplicateValues" dxfId="2905" priority="114"/>
  </conditionalFormatting>
  <conditionalFormatting sqref="A24">
    <cfRule type="duplicateValues" dxfId="2904" priority="111"/>
    <cfRule type="duplicateValues" dxfId="2903" priority="113"/>
    <cfRule type="duplicateValues" dxfId="2902" priority="112"/>
  </conditionalFormatting>
  <conditionalFormatting sqref="A25">
    <cfRule type="duplicateValues" dxfId="2901" priority="110"/>
    <cfRule type="duplicateValues" dxfId="2900" priority="109"/>
    <cfRule type="duplicateValues" dxfId="2899" priority="108"/>
  </conditionalFormatting>
  <conditionalFormatting sqref="A26">
    <cfRule type="duplicateValues" dxfId="2898" priority="107"/>
    <cfRule type="duplicateValues" dxfId="2897" priority="106"/>
    <cfRule type="duplicateValues" dxfId="2896" priority="105"/>
  </conditionalFormatting>
  <conditionalFormatting sqref="A27:A28">
    <cfRule type="duplicateValues" dxfId="2895" priority="104"/>
    <cfRule type="duplicateValues" dxfId="2894" priority="103"/>
    <cfRule type="duplicateValues" dxfId="2893" priority="102"/>
  </conditionalFormatting>
  <conditionalFormatting sqref="A29:A30 A7:A9 A2:A3 A35 A58:A60 A62:A65 A67:A69 A74 A81:A83">
    <cfRule type="duplicateValues" dxfId="2892" priority="151"/>
  </conditionalFormatting>
  <conditionalFormatting sqref="A29:A30 A7:A9 A2:A4 A35 A58:A60 A62:A65 A67:A69 A74 A81:A83">
    <cfRule type="duplicateValues" dxfId="2891" priority="152"/>
  </conditionalFormatting>
  <conditionalFormatting sqref="A29:A30 A7:A9 A35 A58:A60 A62:A65 A67:A69 A74 A81:A83">
    <cfRule type="duplicateValues" dxfId="2890" priority="153"/>
  </conditionalFormatting>
  <conditionalFormatting sqref="A31">
    <cfRule type="duplicateValues" dxfId="2889" priority="101"/>
    <cfRule type="duplicateValues" dxfId="2888" priority="100"/>
    <cfRule type="duplicateValues" dxfId="2887" priority="99"/>
  </conditionalFormatting>
  <conditionalFormatting sqref="A32">
    <cfRule type="duplicateValues" dxfId="2886" priority="98"/>
    <cfRule type="duplicateValues" dxfId="2885" priority="97"/>
    <cfRule type="duplicateValues" dxfId="2884" priority="96"/>
  </conditionalFormatting>
  <conditionalFormatting sqref="A33">
    <cfRule type="duplicateValues" dxfId="2883" priority="93"/>
    <cfRule type="duplicateValues" dxfId="2882" priority="95"/>
    <cfRule type="duplicateValues" dxfId="2881" priority="94"/>
  </conditionalFormatting>
  <conditionalFormatting sqref="A34">
    <cfRule type="duplicateValues" dxfId="2880" priority="90"/>
    <cfRule type="duplicateValues" dxfId="2879" priority="92"/>
    <cfRule type="duplicateValues" dxfId="2878" priority="91"/>
  </conditionalFormatting>
  <conditionalFormatting sqref="A36">
    <cfRule type="duplicateValues" dxfId="2877" priority="89"/>
    <cfRule type="duplicateValues" dxfId="2876" priority="88"/>
    <cfRule type="duplicateValues" dxfId="2875" priority="87"/>
  </conditionalFormatting>
  <conditionalFormatting sqref="A37">
    <cfRule type="duplicateValues" dxfId="2874" priority="86"/>
    <cfRule type="duplicateValues" dxfId="2873" priority="84"/>
    <cfRule type="duplicateValues" dxfId="2872" priority="85"/>
  </conditionalFormatting>
  <conditionalFormatting sqref="A38">
    <cfRule type="duplicateValues" dxfId="2871" priority="83"/>
    <cfRule type="duplicateValues" dxfId="2870" priority="82"/>
    <cfRule type="duplicateValues" dxfId="2869" priority="81"/>
  </conditionalFormatting>
  <conditionalFormatting sqref="A39:A40">
    <cfRule type="duplicateValues" dxfId="2868" priority="80"/>
    <cfRule type="duplicateValues" dxfId="2867" priority="79"/>
    <cfRule type="duplicateValues" dxfId="2866" priority="78"/>
  </conditionalFormatting>
  <conditionalFormatting sqref="A41">
    <cfRule type="duplicateValues" dxfId="2865" priority="77"/>
    <cfRule type="duplicateValues" dxfId="2864" priority="75"/>
    <cfRule type="duplicateValues" dxfId="2863" priority="76"/>
  </conditionalFormatting>
  <conditionalFormatting sqref="A42">
    <cfRule type="duplicateValues" dxfId="2862" priority="72"/>
    <cfRule type="duplicateValues" dxfId="2861" priority="71"/>
    <cfRule type="duplicateValues" dxfId="2860" priority="74"/>
    <cfRule type="duplicateValues" dxfId="2859" priority="73"/>
  </conditionalFormatting>
  <conditionalFormatting sqref="A43">
    <cfRule type="duplicateValues" dxfId="2858" priority="70"/>
    <cfRule type="duplicateValues" dxfId="2857" priority="69"/>
    <cfRule type="duplicateValues" dxfId="2856" priority="68"/>
    <cfRule type="duplicateValues" dxfId="2855" priority="67"/>
  </conditionalFormatting>
  <conditionalFormatting sqref="A44">
    <cfRule type="duplicateValues" dxfId="2854" priority="66"/>
    <cfRule type="duplicateValues" dxfId="2853" priority="65"/>
    <cfRule type="duplicateValues" dxfId="2852" priority="64"/>
    <cfRule type="duplicateValues" dxfId="2851" priority="63"/>
  </conditionalFormatting>
  <conditionalFormatting sqref="A45:A47">
    <cfRule type="duplicateValues" dxfId="2850" priority="62"/>
    <cfRule type="duplicateValues" dxfId="2849" priority="61"/>
    <cfRule type="duplicateValues" dxfId="2848" priority="60"/>
    <cfRule type="duplicateValues" dxfId="2847" priority="59"/>
  </conditionalFormatting>
  <conditionalFormatting sqref="A48:A51">
    <cfRule type="duplicateValues" dxfId="2846" priority="57"/>
    <cfRule type="duplicateValues" dxfId="2845" priority="56"/>
    <cfRule type="duplicateValues" dxfId="2844" priority="58"/>
    <cfRule type="duplicateValues" dxfId="2843" priority="55"/>
  </conditionalFormatting>
  <conditionalFormatting sqref="A52">
    <cfRule type="duplicateValues" dxfId="2842" priority="52"/>
    <cfRule type="duplicateValues" dxfId="2841" priority="51"/>
    <cfRule type="duplicateValues" dxfId="2840" priority="53"/>
    <cfRule type="duplicateValues" dxfId="2839" priority="54"/>
  </conditionalFormatting>
  <conditionalFormatting sqref="A53">
    <cfRule type="duplicateValues" dxfId="2838" priority="50"/>
    <cfRule type="duplicateValues" dxfId="2837" priority="49"/>
    <cfRule type="duplicateValues" dxfId="2836" priority="48"/>
    <cfRule type="duplicateValues" dxfId="2835" priority="47"/>
  </conditionalFormatting>
  <conditionalFormatting sqref="A54:A56">
    <cfRule type="duplicateValues" dxfId="2834" priority="46"/>
    <cfRule type="duplicateValues" dxfId="2833" priority="45"/>
    <cfRule type="duplicateValues" dxfId="2832" priority="44"/>
    <cfRule type="duplicateValues" dxfId="2831" priority="43"/>
  </conditionalFormatting>
  <conditionalFormatting sqref="A57">
    <cfRule type="duplicateValues" dxfId="2830" priority="42"/>
    <cfRule type="duplicateValues" dxfId="2829" priority="41"/>
    <cfRule type="duplicateValues" dxfId="2828" priority="40"/>
    <cfRule type="duplicateValues" dxfId="2827" priority="39"/>
  </conditionalFormatting>
  <conditionalFormatting sqref="A61">
    <cfRule type="duplicateValues" dxfId="2826" priority="36"/>
    <cfRule type="duplicateValues" dxfId="2825" priority="35"/>
    <cfRule type="duplicateValues" dxfId="2824" priority="38"/>
    <cfRule type="duplicateValues" dxfId="2823" priority="37"/>
  </conditionalFormatting>
  <conditionalFormatting sqref="A66">
    <cfRule type="duplicateValues" dxfId="2822" priority="32"/>
    <cfRule type="duplicateValues" dxfId="2821" priority="31"/>
    <cfRule type="duplicateValues" dxfId="2820" priority="34"/>
    <cfRule type="duplicateValues" dxfId="2819" priority="33"/>
  </conditionalFormatting>
  <conditionalFormatting sqref="A70:A72">
    <cfRule type="duplicateValues" dxfId="2818" priority="30"/>
    <cfRule type="duplicateValues" dxfId="2817" priority="29"/>
    <cfRule type="duplicateValues" dxfId="2816" priority="28"/>
    <cfRule type="duplicateValues" dxfId="2815" priority="27"/>
  </conditionalFormatting>
  <conditionalFormatting sqref="A73">
    <cfRule type="duplicateValues" dxfId="2814" priority="26"/>
    <cfRule type="duplicateValues" dxfId="2813" priority="25"/>
    <cfRule type="duplicateValues" dxfId="2812" priority="24"/>
    <cfRule type="duplicateValues" dxfId="2811" priority="23"/>
  </conditionalFormatting>
  <conditionalFormatting sqref="A75:A76">
    <cfRule type="duplicateValues" dxfId="2810" priority="22"/>
    <cfRule type="duplicateValues" dxfId="2809" priority="21"/>
    <cfRule type="duplicateValues" dxfId="2808" priority="19"/>
    <cfRule type="duplicateValues" dxfId="2807" priority="20"/>
  </conditionalFormatting>
  <conditionalFormatting sqref="A77:A78">
    <cfRule type="duplicateValues" dxfId="2806" priority="16"/>
    <cfRule type="duplicateValues" dxfId="2805" priority="15"/>
    <cfRule type="duplicateValues" dxfId="2804" priority="17"/>
    <cfRule type="duplicateValues" dxfId="2803" priority="18"/>
  </conditionalFormatting>
  <conditionalFormatting sqref="A79">
    <cfRule type="duplicateValues" dxfId="2802" priority="12"/>
    <cfRule type="duplicateValues" dxfId="2801" priority="11"/>
    <cfRule type="duplicateValues" dxfId="2800" priority="14"/>
    <cfRule type="duplicateValues" dxfId="2799" priority="13"/>
  </conditionalFormatting>
  <conditionalFormatting sqref="A80">
    <cfRule type="duplicateValues" dxfId="2798" priority="10"/>
    <cfRule type="duplicateValues" dxfId="2797" priority="9"/>
    <cfRule type="duplicateValues" dxfId="2796" priority="7"/>
    <cfRule type="duplicateValues" dxfId="2795" priority="8"/>
  </conditionalFormatting>
  <conditionalFormatting sqref="A84:A91">
    <cfRule type="duplicateValues" dxfId="2794" priority="6"/>
    <cfRule type="duplicateValues" dxfId="2793" priority="5"/>
    <cfRule type="duplicateValues" dxfId="2792" priority="4"/>
    <cfRule type="duplicateValues" dxfId="2791" priority="3"/>
    <cfRule type="duplicateValues" dxfId="2790" priority="2"/>
    <cfRule type="duplicateValues" dxfId="2789"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X406"/>
  <sheetViews>
    <sheetView topLeftCell="A25" zoomScale="55" zoomScaleNormal="70" workbookViewId="0">
      <pane ySplit="3" topLeftCell="A394" activePane="bottomLeft" state="frozen"/>
      <selection activeCell="A22" sqref="A22"/>
      <selection pane="bottomLeft" activeCell="W403" sqref="W403"/>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2" style="4" bestFit="1" customWidth="1"/>
    <col min="6" max="6" width="11" style="4" customWidth="1"/>
    <col min="7" max="7" width="17.42578125" style="4" hidden="1" customWidth="1"/>
    <col min="8" max="8" width="13.85546875" style="39" customWidth="1"/>
    <col min="9" max="9" width="13.28515625" style="39" customWidth="1"/>
    <col min="10" max="10" width="13.140625" style="39" customWidth="1"/>
    <col min="11" max="11" width="11.7109375" style="39" customWidth="1"/>
    <col min="12" max="12" width="11.85546875" style="39" customWidth="1"/>
    <col min="13" max="13" width="12.7109375" style="39" customWidth="1"/>
    <col min="14" max="14" width="17" style="39" customWidth="1"/>
    <col min="15" max="15" width="11.85546875" style="39" customWidth="1"/>
    <col min="16" max="16" width="22" style="40" hidden="1" customWidth="1"/>
    <col min="17" max="17" width="11.42578125" style="41" customWidth="1"/>
    <col min="18" max="18" width="19.42578125" style="1" customWidth="1"/>
    <col min="19" max="19" width="12.42578125" style="2" customWidth="1"/>
    <col min="20" max="20" width="15" style="2" hidden="1" customWidth="1"/>
    <col min="21" max="21" width="16.140625" style="2" hidden="1" customWidth="1"/>
    <col min="22" max="22" width="14.5703125" style="2" hidden="1" customWidth="1"/>
    <col min="23" max="23" width="26.5703125" style="2" customWidth="1"/>
    <col min="24" max="24" width="43.28515625" style="3" hidden="1" customWidth="1"/>
    <col min="25" max="16384" width="9.140625" style="5"/>
  </cols>
  <sheetData>
    <row r="1" spans="2:24" ht="35.450000000000003" hidden="1" customHeight="1" thickBot="1" x14ac:dyDescent="0.3">
      <c r="B1" s="798" t="s">
        <v>0</v>
      </c>
      <c r="C1" s="799"/>
      <c r="D1" s="799"/>
      <c r="E1" s="799"/>
      <c r="F1" s="799"/>
      <c r="G1" s="799"/>
      <c r="H1" s="799"/>
      <c r="I1" s="799"/>
      <c r="J1" s="799"/>
      <c r="K1" s="799"/>
      <c r="L1" s="799"/>
      <c r="M1" s="799"/>
      <c r="N1" s="799"/>
      <c r="O1" s="799"/>
      <c r="P1" s="799"/>
      <c r="Q1" s="800"/>
      <c r="R1" s="153"/>
      <c r="S1" s="154"/>
      <c r="T1" s="154"/>
      <c r="U1" s="154"/>
      <c r="V1" s="154"/>
      <c r="W1" s="154"/>
      <c r="X1" s="155"/>
    </row>
    <row r="2" spans="2:24" ht="19.5" hidden="1" customHeight="1" thickBot="1" x14ac:dyDescent="0.3">
      <c r="B2" s="795" t="s">
        <v>1</v>
      </c>
      <c r="C2" s="796"/>
      <c r="D2" s="796"/>
      <c r="E2" s="796"/>
      <c r="F2" s="796"/>
      <c r="G2" s="796"/>
      <c r="H2" s="796"/>
      <c r="I2" s="796"/>
      <c r="J2" s="796"/>
      <c r="K2" s="796"/>
      <c r="L2" s="796"/>
      <c r="M2" s="796"/>
      <c r="N2" s="796"/>
      <c r="O2" s="796"/>
      <c r="P2" s="796"/>
      <c r="Q2" s="797"/>
      <c r="R2" s="2"/>
      <c r="X2" s="156"/>
    </row>
    <row r="3" spans="2:24" ht="19.5" hidden="1" customHeight="1" thickBot="1" x14ac:dyDescent="0.3">
      <c r="B3" s="795" t="s">
        <v>2</v>
      </c>
      <c r="C3" s="796"/>
      <c r="D3" s="796"/>
      <c r="E3" s="796"/>
      <c r="F3" s="796"/>
      <c r="G3" s="796"/>
      <c r="H3" s="797"/>
      <c r="I3" s="795" t="s">
        <v>3</v>
      </c>
      <c r="J3" s="796"/>
      <c r="K3" s="796"/>
      <c r="L3" s="797"/>
      <c r="M3" s="796" t="s">
        <v>497</v>
      </c>
      <c r="N3" s="796"/>
      <c r="O3" s="796"/>
      <c r="P3" s="796"/>
      <c r="Q3" s="797"/>
      <c r="R3" s="4"/>
      <c r="X3" s="156"/>
    </row>
    <row r="4" spans="2:24" ht="19.5" hidden="1" customHeight="1" thickBot="1" x14ac:dyDescent="0.3">
      <c r="B4" s="792" t="s">
        <v>4</v>
      </c>
      <c r="C4" s="793"/>
      <c r="D4" s="793"/>
      <c r="E4" s="793"/>
      <c r="F4" s="793"/>
      <c r="G4" s="793"/>
      <c r="H4" s="794"/>
      <c r="I4" s="795" t="s">
        <v>5</v>
      </c>
      <c r="J4" s="796"/>
      <c r="K4" s="796"/>
      <c r="L4" s="797"/>
      <c r="M4" s="796" t="s">
        <v>6</v>
      </c>
      <c r="N4" s="796"/>
      <c r="O4" s="796"/>
      <c r="P4" s="796"/>
      <c r="Q4" s="797"/>
      <c r="R4" s="4"/>
      <c r="S4" s="2">
        <f>458+94.23+9.48</f>
        <v>561.71</v>
      </c>
      <c r="X4" s="156"/>
    </row>
    <row r="5" spans="2:24" s="9" customFormat="1" ht="22.5" hidden="1" customHeight="1" thickBot="1" x14ac:dyDescent="0.3">
      <c r="B5" s="6" t="s">
        <v>7</v>
      </c>
      <c r="C5" s="801" t="s">
        <v>8</v>
      </c>
      <c r="D5" s="801"/>
      <c r="E5" s="802" t="s">
        <v>9</v>
      </c>
      <c r="F5" s="803"/>
      <c r="G5" s="7" t="s">
        <v>10</v>
      </c>
      <c r="H5" s="7" t="s">
        <v>11</v>
      </c>
      <c r="I5" s="8" t="s">
        <v>12</v>
      </c>
      <c r="J5" s="8" t="s">
        <v>13</v>
      </c>
      <c r="K5" s="7" t="s">
        <v>14</v>
      </c>
      <c r="L5" s="8" t="s">
        <v>15</v>
      </c>
      <c r="M5" s="804" t="s">
        <v>16</v>
      </c>
      <c r="N5" s="805"/>
      <c r="O5" s="805"/>
      <c r="P5" s="805"/>
      <c r="Q5" s="806"/>
      <c r="R5" s="166"/>
      <c r="X5" s="157"/>
    </row>
    <row r="6" spans="2:24" s="15" customFormat="1" ht="24.75" hidden="1" customHeight="1" x14ac:dyDescent="0.25">
      <c r="B6" s="11">
        <v>1</v>
      </c>
      <c r="C6" s="744" t="s">
        <v>17</v>
      </c>
      <c r="D6" s="744"/>
      <c r="E6" s="745" t="s">
        <v>18</v>
      </c>
      <c r="F6" s="746"/>
      <c r="G6" s="12">
        <v>136.70500000000001</v>
      </c>
      <c r="H6" s="13">
        <v>126</v>
      </c>
      <c r="I6" s="14">
        <f>87.055+32.269+7</f>
        <v>126.32400000000001</v>
      </c>
      <c r="J6" s="70">
        <f>G6-I6</f>
        <v>10.381</v>
      </c>
      <c r="K6" s="13">
        <f>17.381-7</f>
        <v>10.381</v>
      </c>
      <c r="L6" s="14"/>
      <c r="M6" s="768"/>
      <c r="N6" s="769"/>
      <c r="O6" s="769"/>
      <c r="P6" s="769"/>
      <c r="Q6" s="770"/>
      <c r="R6" s="167"/>
      <c r="X6" s="158"/>
    </row>
    <row r="7" spans="2:24" s="15" customFormat="1" ht="22.5" hidden="1" customHeight="1" x14ac:dyDescent="0.25">
      <c r="B7" s="17">
        <v>2</v>
      </c>
      <c r="C7" s="807" t="s">
        <v>283</v>
      </c>
      <c r="D7" s="807"/>
      <c r="E7" s="777" t="s">
        <v>18</v>
      </c>
      <c r="F7" s="778"/>
      <c r="G7" s="18">
        <v>136.70500000000001</v>
      </c>
      <c r="H7" s="19">
        <v>126</v>
      </c>
      <c r="I7" s="71">
        <f>69.41+32.269+7</f>
        <v>108.679</v>
      </c>
      <c r="J7" s="71">
        <f>G7-I7</f>
        <v>28.02600000000001</v>
      </c>
      <c r="K7" s="19"/>
      <c r="L7" s="18"/>
      <c r="M7" s="779"/>
      <c r="N7" s="780"/>
      <c r="O7" s="780"/>
      <c r="P7" s="780"/>
      <c r="Q7" s="781"/>
      <c r="R7" s="167"/>
      <c r="X7" s="158"/>
    </row>
    <row r="8" spans="2:24" s="15" customFormat="1" ht="22.5" hidden="1" customHeight="1" thickBot="1" x14ac:dyDescent="0.3">
      <c r="B8" s="20">
        <v>3</v>
      </c>
      <c r="C8" s="782" t="s">
        <v>19</v>
      </c>
      <c r="D8" s="783"/>
      <c r="E8" s="784" t="s">
        <v>20</v>
      </c>
      <c r="F8" s="785"/>
      <c r="G8" s="21">
        <v>34</v>
      </c>
      <c r="H8" s="22">
        <v>34</v>
      </c>
      <c r="I8" s="21"/>
      <c r="J8" s="23"/>
      <c r="K8" s="22"/>
      <c r="L8" s="21"/>
      <c r="M8" s="786"/>
      <c r="N8" s="787"/>
      <c r="O8" s="787"/>
      <c r="P8" s="787"/>
      <c r="Q8" s="788"/>
      <c r="R8" s="167"/>
      <c r="X8" s="158"/>
    </row>
    <row r="9" spans="2:24" s="15" customFormat="1" ht="22.5" hidden="1" customHeight="1" x14ac:dyDescent="0.25">
      <c r="B9" s="741">
        <v>4</v>
      </c>
      <c r="C9" s="744" t="s">
        <v>21</v>
      </c>
      <c r="D9" s="744"/>
      <c r="E9" s="745" t="s">
        <v>20</v>
      </c>
      <c r="F9" s="746"/>
      <c r="G9" s="12">
        <v>371</v>
      </c>
      <c r="H9" s="13">
        <v>165</v>
      </c>
      <c r="I9" s="12">
        <f>S27</f>
        <v>377</v>
      </c>
      <c r="J9" s="12">
        <f>G9-I9</f>
        <v>-6</v>
      </c>
      <c r="K9" s="13"/>
      <c r="L9" s="12">
        <f>COUNTIF($S$28:$S$1145, "WIP")</f>
        <v>2</v>
      </c>
      <c r="M9" s="768"/>
      <c r="N9" s="769"/>
      <c r="O9" s="769"/>
      <c r="P9" s="769"/>
      <c r="Q9" s="770"/>
      <c r="R9" s="167"/>
      <c r="S9" s="168"/>
      <c r="U9" s="168"/>
      <c r="X9" s="158"/>
    </row>
    <row r="10" spans="2:24" s="15" customFormat="1" ht="22.5" hidden="1" customHeight="1" x14ac:dyDescent="0.25">
      <c r="B10" s="742"/>
      <c r="C10" s="750" t="s">
        <v>22</v>
      </c>
      <c r="D10" s="750"/>
      <c r="E10" s="751" t="s">
        <v>20</v>
      </c>
      <c r="F10" s="752"/>
      <c r="G10" s="24"/>
      <c r="H10" s="19"/>
      <c r="I10" s="24">
        <v>13</v>
      </c>
      <c r="J10" s="24"/>
      <c r="K10" s="24"/>
      <c r="L10" s="24"/>
      <c r="M10" s="771"/>
      <c r="N10" s="772"/>
      <c r="O10" s="772"/>
      <c r="P10" s="772"/>
      <c r="Q10" s="773"/>
      <c r="R10" s="167"/>
      <c r="X10" s="158"/>
    </row>
    <row r="11" spans="2:24" s="15" customFormat="1" ht="22.5" hidden="1" customHeight="1" thickBot="1" x14ac:dyDescent="0.3">
      <c r="B11" s="743"/>
      <c r="C11" s="735" t="s">
        <v>23</v>
      </c>
      <c r="D11" s="735"/>
      <c r="E11" s="736" t="s">
        <v>20</v>
      </c>
      <c r="F11" s="737"/>
      <c r="G11" s="25"/>
      <c r="H11" s="22"/>
      <c r="I11" s="25"/>
      <c r="J11" s="25"/>
      <c r="K11" s="25"/>
      <c r="L11" s="25"/>
      <c r="M11" s="774"/>
      <c r="N11" s="775"/>
      <c r="O11" s="775"/>
      <c r="P11" s="775"/>
      <c r="Q11" s="776"/>
      <c r="R11" s="167"/>
      <c r="X11" s="158"/>
    </row>
    <row r="12" spans="2:24" s="15" customFormat="1" ht="22.5" hidden="1" customHeight="1" thickBot="1" x14ac:dyDescent="0.3">
      <c r="B12" s="26">
        <v>5</v>
      </c>
      <c r="C12" s="762" t="s">
        <v>24</v>
      </c>
      <c r="D12" s="762"/>
      <c r="E12" s="763" t="s">
        <v>20</v>
      </c>
      <c r="F12" s="764"/>
      <c r="G12" s="27">
        <v>346</v>
      </c>
      <c r="H12" s="28"/>
      <c r="I12" s="29">
        <v>94</v>
      </c>
      <c r="J12" s="27">
        <f>G12-I12</f>
        <v>252</v>
      </c>
      <c r="K12" s="28"/>
      <c r="L12" s="27"/>
      <c r="M12" s="765"/>
      <c r="N12" s="766"/>
      <c r="O12" s="766"/>
      <c r="P12" s="766"/>
      <c r="Q12" s="767"/>
      <c r="R12" s="167"/>
      <c r="X12" s="158"/>
    </row>
    <row r="13" spans="2:24" s="15" customFormat="1" ht="22.5" hidden="1" customHeight="1" x14ac:dyDescent="0.25">
      <c r="B13" s="741">
        <v>6</v>
      </c>
      <c r="C13" s="744" t="s">
        <v>25</v>
      </c>
      <c r="D13" s="744"/>
      <c r="E13" s="745" t="s">
        <v>20</v>
      </c>
      <c r="F13" s="746"/>
      <c r="G13" s="30">
        <f>G9</f>
        <v>371</v>
      </c>
      <c r="H13" s="13">
        <v>98</v>
      </c>
      <c r="I13" s="31" t="str">
        <f>'Erection Compiled'!I6</f>
        <v>Completed</v>
      </c>
      <c r="J13" s="13" t="e">
        <f>G13-I13</f>
        <v>#VALUE!</v>
      </c>
      <c r="K13" s="13"/>
      <c r="L13" s="12">
        <f>COUNTIF('Erection Compiled'!I7:I391,"WIP")</f>
        <v>0</v>
      </c>
      <c r="M13" s="747"/>
      <c r="N13" s="748"/>
      <c r="O13" s="748"/>
      <c r="P13" s="748"/>
      <c r="Q13" s="749"/>
      <c r="R13" s="16"/>
      <c r="S13" s="167"/>
      <c r="T13" s="167"/>
      <c r="U13" s="167"/>
      <c r="V13" s="167"/>
      <c r="W13" s="167"/>
      <c r="X13" s="158"/>
    </row>
    <row r="14" spans="2:24" s="15" customFormat="1" ht="22.5" hidden="1" customHeight="1" x14ac:dyDescent="0.25">
      <c r="B14" s="742"/>
      <c r="C14" s="750" t="s">
        <v>22</v>
      </c>
      <c r="D14" s="750"/>
      <c r="E14" s="751" t="s">
        <v>20</v>
      </c>
      <c r="F14" s="752"/>
      <c r="G14" s="32"/>
      <c r="H14" s="19"/>
      <c r="I14" s="33">
        <v>4</v>
      </c>
      <c r="J14" s="34"/>
      <c r="K14" s="34"/>
      <c r="L14" s="24"/>
      <c r="M14" s="753"/>
      <c r="N14" s="754"/>
      <c r="O14" s="754"/>
      <c r="P14" s="754"/>
      <c r="Q14" s="755"/>
      <c r="R14" s="16"/>
      <c r="S14" s="167"/>
      <c r="T14" s="167"/>
      <c r="U14" s="167"/>
      <c r="V14" s="167"/>
      <c r="W14" s="167"/>
      <c r="X14" s="158"/>
    </row>
    <row r="15" spans="2:24" s="15" customFormat="1" ht="22.5" hidden="1" customHeight="1" thickBot="1" x14ac:dyDescent="0.3">
      <c r="B15" s="743"/>
      <c r="C15" s="735" t="s">
        <v>23</v>
      </c>
      <c r="D15" s="735"/>
      <c r="E15" s="736" t="s">
        <v>20</v>
      </c>
      <c r="F15" s="737"/>
      <c r="G15" s="35"/>
      <c r="H15" s="22"/>
      <c r="I15" s="36"/>
      <c r="J15" s="37"/>
      <c r="K15" s="37"/>
      <c r="L15" s="25"/>
      <c r="M15" s="738"/>
      <c r="N15" s="739"/>
      <c r="O15" s="739"/>
      <c r="P15" s="739"/>
      <c r="Q15" s="740"/>
      <c r="R15" s="16"/>
      <c r="S15" s="167"/>
      <c r="T15" s="167"/>
      <c r="U15" s="167"/>
      <c r="V15" s="167"/>
      <c r="W15" s="167"/>
      <c r="X15" s="158"/>
    </row>
    <row r="16" spans="2:24" s="15" customFormat="1" ht="22.5" hidden="1" customHeight="1" x14ac:dyDescent="0.25">
      <c r="B16" s="741">
        <v>7</v>
      </c>
      <c r="C16" s="744" t="s">
        <v>26</v>
      </c>
      <c r="D16" s="744"/>
      <c r="E16" s="745" t="s">
        <v>20</v>
      </c>
      <c r="F16" s="746"/>
      <c r="G16" s="30">
        <f>G7</f>
        <v>136.70500000000001</v>
      </c>
      <c r="H16" s="13">
        <v>0</v>
      </c>
      <c r="I16" s="13">
        <v>0</v>
      </c>
      <c r="J16" s="13">
        <f>G16-I16</f>
        <v>136.70500000000001</v>
      </c>
      <c r="K16" s="13"/>
      <c r="L16" s="12"/>
      <c r="M16" s="747"/>
      <c r="N16" s="748"/>
      <c r="O16" s="748"/>
      <c r="P16" s="748"/>
      <c r="Q16" s="749"/>
      <c r="R16" s="16"/>
      <c r="S16" s="167"/>
      <c r="T16" s="167"/>
      <c r="U16" s="167"/>
      <c r="V16" s="167"/>
      <c r="W16" s="167"/>
      <c r="X16" s="158"/>
    </row>
    <row r="17" spans="2:24" s="15" customFormat="1" ht="22.5" hidden="1" customHeight="1" x14ac:dyDescent="0.25">
      <c r="B17" s="742"/>
      <c r="C17" s="750" t="s">
        <v>22</v>
      </c>
      <c r="D17" s="750"/>
      <c r="E17" s="751" t="s">
        <v>20</v>
      </c>
      <c r="F17" s="752"/>
      <c r="G17" s="32"/>
      <c r="H17" s="19"/>
      <c r="I17" s="34"/>
      <c r="J17" s="34"/>
      <c r="K17" s="34"/>
      <c r="L17" s="24"/>
      <c r="M17" s="753"/>
      <c r="N17" s="754"/>
      <c r="O17" s="754"/>
      <c r="P17" s="754"/>
      <c r="Q17" s="755"/>
      <c r="R17" s="16"/>
      <c r="S17" s="167"/>
      <c r="T17" s="167"/>
      <c r="U17" s="167"/>
      <c r="V17" s="167"/>
      <c r="W17" s="167"/>
      <c r="X17" s="158"/>
    </row>
    <row r="18" spans="2:24" s="15" customFormat="1" ht="22.5" hidden="1" customHeight="1" thickBot="1" x14ac:dyDescent="0.3">
      <c r="B18" s="743"/>
      <c r="C18" s="735" t="s">
        <v>23</v>
      </c>
      <c r="D18" s="735"/>
      <c r="E18" s="736" t="s">
        <v>20</v>
      </c>
      <c r="F18" s="737"/>
      <c r="G18" s="35"/>
      <c r="H18" s="22"/>
      <c r="I18" s="37"/>
      <c r="J18" s="37"/>
      <c r="K18" s="37"/>
      <c r="L18" s="37"/>
      <c r="M18" s="738"/>
      <c r="N18" s="739"/>
      <c r="O18" s="739"/>
      <c r="P18" s="739"/>
      <c r="Q18" s="740"/>
      <c r="R18" s="16"/>
      <c r="S18" s="167"/>
      <c r="T18" s="167"/>
      <c r="U18" s="167"/>
      <c r="V18" s="167"/>
      <c r="W18" s="167"/>
      <c r="X18" s="158"/>
    </row>
    <row r="19" spans="2:24" ht="6" hidden="1" customHeight="1" thickBot="1" x14ac:dyDescent="0.3">
      <c r="B19" s="159"/>
      <c r="X19" s="156"/>
    </row>
    <row r="20" spans="2:24" ht="74.25" hidden="1" customHeight="1" thickBot="1" x14ac:dyDescent="0.3">
      <c r="B20" s="756" t="s">
        <v>416</v>
      </c>
      <c r="C20" s="757"/>
      <c r="D20" s="757"/>
      <c r="E20" s="757"/>
      <c r="F20" s="757"/>
      <c r="G20" s="757"/>
      <c r="H20" s="757"/>
      <c r="I20" s="757"/>
      <c r="J20" s="757"/>
      <c r="K20" s="757"/>
      <c r="L20" s="757"/>
      <c r="M20" s="757"/>
      <c r="N20" s="757"/>
      <c r="O20" s="757"/>
      <c r="P20" s="757"/>
      <c r="Q20" s="758"/>
      <c r="X20" s="156"/>
    </row>
    <row r="21" spans="2:24" ht="79.5" hidden="1" customHeight="1" thickBot="1" x14ac:dyDescent="0.3">
      <c r="B21" s="759" t="s">
        <v>282</v>
      </c>
      <c r="C21" s="760"/>
      <c r="D21" s="760"/>
      <c r="E21" s="760"/>
      <c r="F21" s="760"/>
      <c r="G21" s="760"/>
      <c r="H21" s="760"/>
      <c r="I21" s="760"/>
      <c r="J21" s="760"/>
      <c r="K21" s="760"/>
      <c r="L21" s="760"/>
      <c r="M21" s="760"/>
      <c r="N21" s="760"/>
      <c r="O21" s="760"/>
      <c r="P21" s="760"/>
      <c r="Q21" s="761"/>
      <c r="T21" s="169"/>
      <c r="U21" s="170"/>
      <c r="V21" s="170"/>
      <c r="W21" s="171"/>
      <c r="X21" s="156"/>
    </row>
    <row r="22" spans="2:24" hidden="1" x14ac:dyDescent="0.25">
      <c r="B22" s="789"/>
      <c r="C22" s="790"/>
      <c r="D22" s="790"/>
      <c r="E22" s="790"/>
      <c r="F22" s="790"/>
      <c r="G22" s="790"/>
      <c r="H22" s="790"/>
      <c r="I22" s="790"/>
      <c r="J22" s="790"/>
      <c r="K22" s="790"/>
      <c r="L22" s="790"/>
      <c r="M22" s="790"/>
      <c r="N22" s="790"/>
      <c r="O22" s="790"/>
      <c r="P22" s="790"/>
      <c r="Q22" s="790"/>
      <c r="R22" s="790"/>
      <c r="S22" s="790"/>
      <c r="T22" s="790"/>
      <c r="U22" s="790"/>
      <c r="V22" s="790"/>
      <c r="W22" s="791"/>
      <c r="X22" s="505"/>
    </row>
    <row r="23" spans="2:24" ht="18.75" hidden="1" x14ac:dyDescent="0.25">
      <c r="B23" s="723" t="s">
        <v>29</v>
      </c>
      <c r="C23" s="723"/>
      <c r="D23" s="723"/>
      <c r="E23" s="723"/>
      <c r="F23" s="723"/>
      <c r="G23" s="723"/>
      <c r="H23" s="723"/>
      <c r="I23" s="723"/>
      <c r="J23" s="723"/>
      <c r="K23" s="723"/>
      <c r="L23" s="723"/>
      <c r="M23" s="723"/>
      <c r="N23" s="723"/>
      <c r="O23" s="723"/>
      <c r="P23" s="723"/>
      <c r="Q23" s="723"/>
      <c r="R23" s="723"/>
      <c r="S23" s="723"/>
      <c r="T23" s="723"/>
      <c r="U23" s="723"/>
      <c r="V23" s="723"/>
      <c r="W23" s="723"/>
      <c r="X23" s="506"/>
    </row>
    <row r="24" spans="2:24" ht="18.75" hidden="1" x14ac:dyDescent="0.25">
      <c r="B24" s="723" t="s">
        <v>508</v>
      </c>
      <c r="C24" s="723"/>
      <c r="D24" s="723"/>
      <c r="E24" s="723"/>
      <c r="F24" s="723"/>
      <c r="G24" s="723"/>
      <c r="H24" s="723"/>
      <c r="I24" s="723"/>
      <c r="J24" s="723"/>
      <c r="K24" s="724"/>
      <c r="L24" s="724"/>
      <c r="M24" s="724"/>
      <c r="N24" s="724"/>
      <c r="O24" s="724"/>
      <c r="P24" s="724"/>
      <c r="Q24" s="724"/>
      <c r="R24" s="724"/>
      <c r="S24" s="723"/>
      <c r="T24" s="723"/>
      <c r="U24" s="723"/>
      <c r="V24" s="723"/>
      <c r="W24" s="723"/>
      <c r="X24" s="725"/>
    </row>
    <row r="25" spans="2:24" s="15" customFormat="1" ht="32.1" customHeight="1" x14ac:dyDescent="0.25">
      <c r="B25" s="726" t="s">
        <v>30</v>
      </c>
      <c r="C25" s="727" t="s">
        <v>31</v>
      </c>
      <c r="D25" s="728" t="s">
        <v>32</v>
      </c>
      <c r="E25" s="726" t="s">
        <v>33</v>
      </c>
      <c r="F25" s="726" t="s">
        <v>34</v>
      </c>
      <c r="G25" s="726" t="s">
        <v>35</v>
      </c>
      <c r="H25" s="720" t="s">
        <v>36</v>
      </c>
      <c r="I25" s="720"/>
      <c r="J25" s="720"/>
      <c r="K25" s="729" t="s">
        <v>37</v>
      </c>
      <c r="L25" s="729"/>
      <c r="M25" s="720" t="s">
        <v>38</v>
      </c>
      <c r="N25" s="719" t="s">
        <v>39</v>
      </c>
      <c r="O25" s="720" t="s">
        <v>40</v>
      </c>
      <c r="P25" s="721" t="s">
        <v>41</v>
      </c>
      <c r="Q25" s="722" t="s">
        <v>42</v>
      </c>
      <c r="R25" s="728" t="s">
        <v>43</v>
      </c>
      <c r="S25" s="728" t="s">
        <v>44</v>
      </c>
      <c r="T25" s="730" t="s">
        <v>45</v>
      </c>
      <c r="U25" s="731"/>
      <c r="V25" s="732" t="s">
        <v>46</v>
      </c>
      <c r="W25" s="728"/>
      <c r="X25" s="733" t="s">
        <v>47</v>
      </c>
    </row>
    <row r="26" spans="2:24" s="15" customFormat="1" ht="33" customHeight="1" thickBot="1" x14ac:dyDescent="0.3">
      <c r="B26" s="726"/>
      <c r="C26" s="727"/>
      <c r="D26" s="728"/>
      <c r="E26" s="726"/>
      <c r="F26" s="726"/>
      <c r="G26" s="726"/>
      <c r="H26" s="173" t="s">
        <v>48</v>
      </c>
      <c r="I26" s="173" t="s">
        <v>49</v>
      </c>
      <c r="J26" s="173" t="s">
        <v>50</v>
      </c>
      <c r="K26" s="174" t="s">
        <v>51</v>
      </c>
      <c r="L26" s="174" t="s">
        <v>52</v>
      </c>
      <c r="M26" s="720"/>
      <c r="N26" s="719"/>
      <c r="O26" s="720"/>
      <c r="P26" s="721"/>
      <c r="Q26" s="722"/>
      <c r="R26" s="728"/>
      <c r="S26" s="728"/>
      <c r="T26" s="176" t="s">
        <v>53</v>
      </c>
      <c r="U26" s="42" t="s">
        <v>54</v>
      </c>
      <c r="V26" s="42" t="s">
        <v>53</v>
      </c>
      <c r="W26" s="172" t="s">
        <v>54</v>
      </c>
      <c r="X26" s="734"/>
    </row>
    <row r="27" spans="2:24" ht="27.75" customHeight="1" thickBot="1" x14ac:dyDescent="0.3">
      <c r="B27" s="718" t="s">
        <v>55</v>
      </c>
      <c r="C27" s="718"/>
      <c r="D27" s="718"/>
      <c r="E27" s="718"/>
      <c r="F27" s="718"/>
      <c r="G27" s="718"/>
      <c r="H27" s="647">
        <f t="shared" ref="H27:P27" si="0">SUM(H28:H423)</f>
        <v>151243.10400000008</v>
      </c>
      <c r="I27" s="647">
        <f t="shared" si="0"/>
        <v>7715.9052000000092</v>
      </c>
      <c r="J27" s="647">
        <f t="shared" si="0"/>
        <v>158959.00920000003</v>
      </c>
      <c r="K27" s="647">
        <f t="shared" si="0"/>
        <v>18892.338000000065</v>
      </c>
      <c r="L27" s="647">
        <f t="shared" si="0"/>
        <v>1732.8629999999989</v>
      </c>
      <c r="M27" s="647">
        <f t="shared" si="0"/>
        <v>113304.28600000015</v>
      </c>
      <c r="N27" s="647">
        <f t="shared" si="0"/>
        <v>1260369.5999999996</v>
      </c>
      <c r="O27" s="647">
        <f t="shared" si="0"/>
        <v>1345.5969750000031</v>
      </c>
      <c r="P27" s="648">
        <f t="shared" si="0"/>
        <v>307074973.86255628</v>
      </c>
      <c r="Q27" s="649"/>
      <c r="R27" s="650"/>
      <c r="S27" s="650">
        <f>COUNTIF(S28:S590,"Complete")</f>
        <v>377</v>
      </c>
      <c r="T27" s="164"/>
      <c r="U27" s="165"/>
      <c r="V27" s="165"/>
      <c r="W27" s="650"/>
      <c r="X27" s="180"/>
    </row>
    <row r="28" spans="2:24" ht="35.25" customHeight="1" x14ac:dyDescent="0.25">
      <c r="B28" s="44">
        <v>1</v>
      </c>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84">
        <v>1126247.400108</v>
      </c>
      <c r="Q28" s="49">
        <v>45566</v>
      </c>
      <c r="R28" s="54" t="s">
        <v>60</v>
      </c>
      <c r="S28" s="51" t="s">
        <v>61</v>
      </c>
      <c r="T28" s="177">
        <v>45546</v>
      </c>
      <c r="U28" s="142">
        <v>45561</v>
      </c>
      <c r="V28" s="189">
        <v>45567</v>
      </c>
      <c r="W28" s="51">
        <v>45571</v>
      </c>
      <c r="X28" s="181"/>
    </row>
    <row r="29" spans="2:24" ht="35.25" customHeight="1" x14ac:dyDescent="0.25">
      <c r="B29" s="44">
        <v>2</v>
      </c>
      <c r="C29" s="48" t="s">
        <v>624</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378</v>
      </c>
      <c r="S29" s="51" t="s">
        <v>61</v>
      </c>
      <c r="T29" s="138"/>
      <c r="U29" s="133"/>
      <c r="V29" s="144"/>
      <c r="W29" s="499">
        <v>45946</v>
      </c>
      <c r="X29" s="184"/>
    </row>
    <row r="30" spans="2:24" ht="35.25" customHeight="1" x14ac:dyDescent="0.25">
      <c r="B30" s="44">
        <v>3</v>
      </c>
      <c r="C30" s="48" t="s">
        <v>503</v>
      </c>
      <c r="D30" s="44" t="s">
        <v>474</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84">
        <v>1765261</v>
      </c>
      <c r="Q30" s="49">
        <v>45791</v>
      </c>
      <c r="R30" s="485" t="s">
        <v>378</v>
      </c>
      <c r="S30" s="51" t="s">
        <v>61</v>
      </c>
      <c r="T30" s="138"/>
      <c r="U30" s="133"/>
      <c r="V30" s="144"/>
      <c r="W30" s="499">
        <v>45808</v>
      </c>
      <c r="X30" s="184"/>
    </row>
    <row r="31" spans="2:24" ht="35.25" customHeight="1" x14ac:dyDescent="0.25">
      <c r="B31" s="44">
        <v>4</v>
      </c>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84">
        <v>1126247.400108</v>
      </c>
      <c r="Q31" s="49">
        <v>45597</v>
      </c>
      <c r="R31" s="54" t="s">
        <v>60</v>
      </c>
      <c r="S31" s="51" t="s">
        <v>61</v>
      </c>
      <c r="T31" s="178">
        <v>45598</v>
      </c>
      <c r="U31" s="51">
        <v>45604</v>
      </c>
      <c r="V31" s="190">
        <v>45609</v>
      </c>
      <c r="W31" s="51">
        <v>45610</v>
      </c>
      <c r="X31" s="182"/>
    </row>
    <row r="32" spans="2:24" ht="35.25" customHeight="1" x14ac:dyDescent="0.25">
      <c r="B32" s="44">
        <v>5</v>
      </c>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84">
        <v>1126247.400108</v>
      </c>
      <c r="Q32" s="49">
        <v>45566</v>
      </c>
      <c r="R32" s="50" t="s">
        <v>60</v>
      </c>
      <c r="S32" s="51" t="s">
        <v>61</v>
      </c>
      <c r="T32" s="141">
        <v>45566</v>
      </c>
      <c r="U32" s="46">
        <v>45571</v>
      </c>
      <c r="V32" s="143">
        <v>45573</v>
      </c>
      <c r="W32" s="51">
        <v>45576</v>
      </c>
      <c r="X32" s="161"/>
    </row>
    <row r="33" spans="2:24" s="15" customFormat="1" ht="35.25" customHeight="1" x14ac:dyDescent="0.25">
      <c r="B33" s="44">
        <v>6</v>
      </c>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84">
        <v>1126247.400108</v>
      </c>
      <c r="Q33" s="49">
        <v>45566</v>
      </c>
      <c r="R33" s="54" t="s">
        <v>60</v>
      </c>
      <c r="S33" s="51" t="s">
        <v>61</v>
      </c>
      <c r="T33" s="141">
        <v>45551</v>
      </c>
      <c r="U33" s="46">
        <v>45556</v>
      </c>
      <c r="V33" s="143">
        <v>45584</v>
      </c>
      <c r="W33" s="51">
        <v>45586</v>
      </c>
      <c r="X33" s="161"/>
    </row>
    <row r="34" spans="2:24" ht="35.25" customHeight="1" x14ac:dyDescent="0.25">
      <c r="B34" s="44">
        <v>7</v>
      </c>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84">
        <v>984923.63610800006</v>
      </c>
      <c r="Q34" s="49">
        <v>45566</v>
      </c>
      <c r="R34" s="54" t="s">
        <v>60</v>
      </c>
      <c r="S34" s="51" t="s">
        <v>61</v>
      </c>
      <c r="T34" s="141">
        <v>45557</v>
      </c>
      <c r="U34" s="46">
        <v>45561</v>
      </c>
      <c r="V34" s="143">
        <v>45588</v>
      </c>
      <c r="W34" s="51">
        <v>45590</v>
      </c>
      <c r="X34" s="161"/>
    </row>
    <row r="35" spans="2:24" ht="35.25" customHeight="1" x14ac:dyDescent="0.25">
      <c r="B35" s="44">
        <v>8</v>
      </c>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84">
        <v>1126247.400108</v>
      </c>
      <c r="Q35" s="49">
        <v>45597</v>
      </c>
      <c r="R35" s="54" t="s">
        <v>60</v>
      </c>
      <c r="S35" s="51" t="s">
        <v>61</v>
      </c>
      <c r="T35" s="178">
        <v>45589</v>
      </c>
      <c r="U35" s="51">
        <v>45591</v>
      </c>
      <c r="V35" s="190">
        <v>45595</v>
      </c>
      <c r="W35" s="51">
        <v>45598</v>
      </c>
      <c r="X35" s="182"/>
    </row>
    <row r="36" spans="2:24" s="15" customFormat="1" ht="29.25" customHeight="1" x14ac:dyDescent="0.25">
      <c r="B36" s="44">
        <v>9</v>
      </c>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84">
        <v>1126247.400108</v>
      </c>
      <c r="Q36" s="49">
        <v>45597</v>
      </c>
      <c r="R36" s="50" t="s">
        <v>60</v>
      </c>
      <c r="S36" s="18" t="s">
        <v>61</v>
      </c>
      <c r="T36" s="178">
        <v>45606</v>
      </c>
      <c r="U36" s="51">
        <v>45610</v>
      </c>
      <c r="V36" s="190">
        <v>45613</v>
      </c>
      <c r="W36" s="51">
        <v>45614</v>
      </c>
      <c r="X36" s="182"/>
    </row>
    <row r="37" spans="2:24" ht="35.25" customHeight="1" x14ac:dyDescent="0.25">
      <c r="B37" s="44">
        <v>10</v>
      </c>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84">
        <v>645061.94810799998</v>
      </c>
      <c r="Q37" s="49">
        <v>45597</v>
      </c>
      <c r="R37" s="54" t="s">
        <v>60</v>
      </c>
      <c r="S37" s="51" t="s">
        <v>61</v>
      </c>
      <c r="T37" s="178">
        <v>45593</v>
      </c>
      <c r="U37" s="51">
        <v>45598</v>
      </c>
      <c r="V37" s="190">
        <v>45603</v>
      </c>
      <c r="W37" s="51">
        <v>45604</v>
      </c>
      <c r="X37" s="182"/>
    </row>
    <row r="38" spans="2:24" s="15" customFormat="1" ht="35.25" customHeight="1" x14ac:dyDescent="0.25">
      <c r="B38" s="44">
        <v>11</v>
      </c>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84">
        <v>2257063.774731</v>
      </c>
      <c r="Q38" s="49">
        <v>45627</v>
      </c>
      <c r="R38" s="50" t="s">
        <v>60</v>
      </c>
      <c r="S38" s="18" t="s">
        <v>61</v>
      </c>
      <c r="T38" s="178">
        <v>45618</v>
      </c>
      <c r="U38" s="51">
        <v>45621</v>
      </c>
      <c r="V38" s="190">
        <v>45637</v>
      </c>
      <c r="W38" s="51">
        <v>45640</v>
      </c>
      <c r="X38" s="161"/>
    </row>
    <row r="39" spans="2:24" s="15" customFormat="1" ht="36.75" customHeight="1" x14ac:dyDescent="0.25">
      <c r="B39" s="44">
        <v>12</v>
      </c>
      <c r="C39" s="48" t="s">
        <v>488</v>
      </c>
      <c r="D39" s="44" t="s">
        <v>510</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84">
        <v>1765261</v>
      </c>
      <c r="Q39" s="49">
        <v>45789</v>
      </c>
      <c r="R39" s="485" t="s">
        <v>378</v>
      </c>
      <c r="S39" s="51" t="s">
        <v>61</v>
      </c>
      <c r="T39" s="138"/>
      <c r="U39" s="133"/>
      <c r="V39" s="144"/>
      <c r="W39" s="499">
        <v>45799</v>
      </c>
      <c r="X39" s="184"/>
    </row>
    <row r="40" spans="2:24" s="15" customFormat="1" ht="31.5" customHeight="1" x14ac:dyDescent="0.25">
      <c r="B40" s="44">
        <v>13</v>
      </c>
      <c r="C40" s="48" t="s">
        <v>477</v>
      </c>
      <c r="D40" s="44" t="s">
        <v>65</v>
      </c>
      <c r="E40" s="44" t="s">
        <v>101</v>
      </c>
      <c r="F40" s="44" t="s">
        <v>278</v>
      </c>
      <c r="G40" s="44"/>
      <c r="H40" s="19">
        <v>236</v>
      </c>
      <c r="I40" s="19">
        <v>13</v>
      </c>
      <c r="J40" s="19">
        <v>249</v>
      </c>
      <c r="K40" s="19">
        <v>29.49</v>
      </c>
      <c r="L40" s="19">
        <v>2.86</v>
      </c>
      <c r="M40" s="19">
        <v>233.05</v>
      </c>
      <c r="N40" s="19">
        <v>1526</v>
      </c>
      <c r="O40" s="19">
        <v>0.86627600000000005</v>
      </c>
      <c r="P40" s="484">
        <v>645061.94810799998</v>
      </c>
      <c r="Q40" s="49">
        <v>45784</v>
      </c>
      <c r="R40" s="485" t="s">
        <v>378</v>
      </c>
      <c r="S40" s="18" t="s">
        <v>61</v>
      </c>
      <c r="T40" s="138"/>
      <c r="U40" s="133"/>
      <c r="V40" s="144"/>
      <c r="W40" s="499">
        <v>45788</v>
      </c>
      <c r="X40" s="184"/>
    </row>
    <row r="41" spans="2:24" s="15" customFormat="1" ht="35.25" customHeight="1" x14ac:dyDescent="0.25">
      <c r="B41" s="44">
        <v>14</v>
      </c>
      <c r="C41" s="48" t="s">
        <v>431</v>
      </c>
      <c r="D41" s="44" t="s">
        <v>65</v>
      </c>
      <c r="E41" s="44" t="s">
        <v>101</v>
      </c>
      <c r="F41" s="44" t="s">
        <v>278</v>
      </c>
      <c r="G41" s="44"/>
      <c r="H41" s="19">
        <v>236</v>
      </c>
      <c r="I41" s="19">
        <v>13</v>
      </c>
      <c r="J41" s="19">
        <v>249</v>
      </c>
      <c r="K41" s="19">
        <v>29.49</v>
      </c>
      <c r="L41" s="19">
        <v>2.86</v>
      </c>
      <c r="M41" s="19">
        <v>233.05</v>
      </c>
      <c r="N41" s="19">
        <v>1526</v>
      </c>
      <c r="O41" s="19">
        <v>0.86627600000000005</v>
      </c>
      <c r="P41" s="484">
        <v>645061.94810799998</v>
      </c>
      <c r="Q41" s="49">
        <v>45780</v>
      </c>
      <c r="R41" s="485" t="s">
        <v>378</v>
      </c>
      <c r="S41" s="51" t="s">
        <v>61</v>
      </c>
      <c r="T41" s="138"/>
      <c r="U41" s="133"/>
      <c r="V41" s="144"/>
      <c r="W41" s="499">
        <v>45790</v>
      </c>
      <c r="X41" s="184"/>
    </row>
    <row r="42" spans="2:24" s="15" customFormat="1" ht="35.25" customHeight="1" x14ac:dyDescent="0.25">
      <c r="B42" s="44">
        <v>15</v>
      </c>
      <c r="C42" s="48" t="s">
        <v>406</v>
      </c>
      <c r="D42" s="488" t="s">
        <v>65</v>
      </c>
      <c r="E42" s="44" t="s">
        <v>74</v>
      </c>
      <c r="F42" s="44" t="s">
        <v>278</v>
      </c>
      <c r="G42" s="44"/>
      <c r="H42" s="19">
        <v>221</v>
      </c>
      <c r="I42" s="19">
        <v>12</v>
      </c>
      <c r="J42" s="19">
        <v>233</v>
      </c>
      <c r="K42" s="19">
        <v>27.61</v>
      </c>
      <c r="L42" s="19">
        <v>2.61</v>
      </c>
      <c r="M42" s="19">
        <v>146.96</v>
      </c>
      <c r="N42" s="19">
        <v>1450</v>
      </c>
      <c r="O42" s="19">
        <v>0.86627600000000005</v>
      </c>
      <c r="P42" s="484">
        <v>650458.11210799997</v>
      </c>
      <c r="Q42" s="49">
        <v>45780</v>
      </c>
      <c r="R42" s="50" t="s">
        <v>378</v>
      </c>
      <c r="S42" s="51" t="s">
        <v>61</v>
      </c>
      <c r="T42" s="138"/>
      <c r="U42" s="133"/>
      <c r="V42" s="144"/>
      <c r="W42" s="499">
        <v>45785</v>
      </c>
      <c r="X42" s="184"/>
    </row>
    <row r="43" spans="2:24" ht="35.25" customHeight="1" x14ac:dyDescent="0.25">
      <c r="B43" s="44">
        <v>16</v>
      </c>
      <c r="C43" s="48" t="s">
        <v>421</v>
      </c>
      <c r="D43" s="488" t="s">
        <v>65</v>
      </c>
      <c r="E43" s="44" t="s">
        <v>101</v>
      </c>
      <c r="F43" s="44" t="s">
        <v>278</v>
      </c>
      <c r="G43" s="44"/>
      <c r="H43" s="19">
        <v>236</v>
      </c>
      <c r="I43" s="19">
        <v>13</v>
      </c>
      <c r="J43" s="19">
        <v>249</v>
      </c>
      <c r="K43" s="19">
        <v>29.49</v>
      </c>
      <c r="L43" s="19">
        <v>2.86</v>
      </c>
      <c r="M43" s="19">
        <v>233.05</v>
      </c>
      <c r="N43" s="19">
        <v>1526</v>
      </c>
      <c r="O43" s="19">
        <v>0.86627600000000005</v>
      </c>
      <c r="P43" s="484">
        <v>645061.94810799998</v>
      </c>
      <c r="Q43" s="487" t="s">
        <v>414</v>
      </c>
      <c r="R43" s="50" t="s">
        <v>69</v>
      </c>
      <c r="S43" s="51" t="s">
        <v>61</v>
      </c>
      <c r="T43" s="138"/>
      <c r="U43" s="133"/>
      <c r="V43" s="144"/>
      <c r="W43" s="499">
        <v>45769</v>
      </c>
      <c r="X43" s="184"/>
    </row>
    <row r="44" spans="2:24" s="15" customFormat="1" ht="35.25" customHeight="1" x14ac:dyDescent="0.25">
      <c r="B44" s="44">
        <v>17</v>
      </c>
      <c r="C44" s="553" t="s">
        <v>222</v>
      </c>
      <c r="D44" s="137" t="s">
        <v>77</v>
      </c>
      <c r="E44" s="137" t="s">
        <v>74</v>
      </c>
      <c r="F44" s="137"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84"/>
      <c r="Q44" s="49">
        <v>45962</v>
      </c>
      <c r="R44" s="485" t="s">
        <v>378</v>
      </c>
      <c r="S44" s="18" t="s">
        <v>61</v>
      </c>
      <c r="T44" s="141"/>
      <c r="U44" s="46"/>
      <c r="V44" s="143"/>
      <c r="W44" s="51">
        <v>45975</v>
      </c>
      <c r="X44" s="161" t="s">
        <v>223</v>
      </c>
    </row>
    <row r="45" spans="2:24" ht="35.25" customHeight="1" x14ac:dyDescent="0.25">
      <c r="B45" s="44">
        <v>18</v>
      </c>
      <c r="C45" s="48" t="s">
        <v>455</v>
      </c>
      <c r="D45" s="44" t="s">
        <v>467</v>
      </c>
      <c r="E45" s="44" t="s">
        <v>74</v>
      </c>
      <c r="F45" s="44" t="s">
        <v>278</v>
      </c>
      <c r="G45" s="44"/>
      <c r="H45" s="19">
        <f>K45*8</f>
        <v>988.64</v>
      </c>
      <c r="I45" s="19">
        <f>L45*4.4</f>
        <v>48.18</v>
      </c>
      <c r="J45" s="19">
        <f>SUBTOTAL(9,H45:I45)</f>
        <v>1036.82</v>
      </c>
      <c r="K45" s="44">
        <v>123.58</v>
      </c>
      <c r="L45" s="44">
        <v>10.95</v>
      </c>
      <c r="M45" s="44">
        <v>692</v>
      </c>
      <c r="N45" s="19">
        <v>10940</v>
      </c>
      <c r="O45" s="19">
        <v>3.1590180000000001</v>
      </c>
      <c r="P45" s="484">
        <v>3395120.385094</v>
      </c>
      <c r="Q45" s="49">
        <v>45780</v>
      </c>
      <c r="R45" s="485" t="s">
        <v>378</v>
      </c>
      <c r="S45" s="51" t="s">
        <v>61</v>
      </c>
      <c r="T45" s="138"/>
      <c r="U45" s="133"/>
      <c r="V45" s="144"/>
      <c r="W45" s="499">
        <v>45780</v>
      </c>
      <c r="X45" s="184"/>
    </row>
    <row r="46" spans="2:24" ht="35.25" customHeight="1" x14ac:dyDescent="0.25">
      <c r="B46" s="44">
        <v>19</v>
      </c>
      <c r="C46" s="48" t="s">
        <v>456</v>
      </c>
      <c r="D46" s="44" t="s">
        <v>79</v>
      </c>
      <c r="E46" s="44" t="s">
        <v>74</v>
      </c>
      <c r="F46" s="44" t="s">
        <v>278</v>
      </c>
      <c r="G46" s="44"/>
      <c r="H46" s="19">
        <v>221</v>
      </c>
      <c r="I46" s="19">
        <v>12</v>
      </c>
      <c r="J46" s="19">
        <v>233</v>
      </c>
      <c r="K46" s="19">
        <v>27.61</v>
      </c>
      <c r="L46" s="19">
        <v>2.61</v>
      </c>
      <c r="M46" s="19">
        <v>146.96</v>
      </c>
      <c r="N46" s="19">
        <v>1450</v>
      </c>
      <c r="O46" s="19">
        <v>0.86627600000000005</v>
      </c>
      <c r="P46" s="484">
        <v>650458.11210799997</v>
      </c>
      <c r="Q46" s="49">
        <v>45780</v>
      </c>
      <c r="R46" s="485" t="s">
        <v>378</v>
      </c>
      <c r="S46" s="51" t="s">
        <v>61</v>
      </c>
      <c r="T46" s="138"/>
      <c r="U46" s="133"/>
      <c r="V46" s="144"/>
      <c r="W46" s="499">
        <v>45782</v>
      </c>
      <c r="X46" s="184"/>
    </row>
    <row r="47" spans="2:24" s="15" customFormat="1" ht="35.25" customHeight="1" x14ac:dyDescent="0.25">
      <c r="B47" s="44">
        <v>20</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84">
        <v>2836089.3524490003</v>
      </c>
      <c r="Q47" s="49">
        <v>45780</v>
      </c>
      <c r="R47" s="485" t="s">
        <v>378</v>
      </c>
      <c r="S47" s="18" t="s">
        <v>61</v>
      </c>
      <c r="T47" s="141">
        <v>45675</v>
      </c>
      <c r="U47" s="46"/>
      <c r="V47" s="143"/>
      <c r="W47" s="51">
        <v>45795</v>
      </c>
      <c r="X47" s="161" t="s">
        <v>223</v>
      </c>
    </row>
    <row r="48" spans="2:24" s="15" customFormat="1" ht="33" customHeight="1" x14ac:dyDescent="0.25">
      <c r="B48" s="44">
        <v>21</v>
      </c>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84">
        <v>752440.09410799993</v>
      </c>
      <c r="Q48" s="49">
        <v>45658</v>
      </c>
      <c r="R48" s="50" t="s">
        <v>69</v>
      </c>
      <c r="S48" s="18" t="s">
        <v>61</v>
      </c>
      <c r="T48" s="178">
        <v>45662</v>
      </c>
      <c r="U48" s="51">
        <v>45667</v>
      </c>
      <c r="V48" s="190">
        <v>45668</v>
      </c>
      <c r="W48" s="51">
        <v>45672</v>
      </c>
      <c r="X48" s="185"/>
    </row>
    <row r="49" spans="2:24" s="15" customFormat="1" ht="35.25" customHeight="1" x14ac:dyDescent="0.25">
      <c r="B49" s="44">
        <v>22</v>
      </c>
      <c r="C49" s="48" t="s">
        <v>492</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84">
        <v>705045.34674800001</v>
      </c>
      <c r="Q49" s="49">
        <v>45789</v>
      </c>
      <c r="R49" s="485" t="s">
        <v>378</v>
      </c>
      <c r="S49" s="51" t="s">
        <v>61</v>
      </c>
      <c r="T49" s="138">
        <v>45799</v>
      </c>
      <c r="U49" s="619"/>
      <c r="V49" s="144"/>
      <c r="W49" s="499">
        <v>45801</v>
      </c>
      <c r="X49" s="184"/>
    </row>
    <row r="50" spans="2:24" ht="35.25" customHeight="1" x14ac:dyDescent="0.25">
      <c r="B50" s="44">
        <v>23</v>
      </c>
      <c r="C50" s="48" t="s">
        <v>626</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378</v>
      </c>
      <c r="S50" s="51" t="s">
        <v>61</v>
      </c>
      <c r="T50" s="138"/>
      <c r="U50" s="133"/>
      <c r="V50" s="144"/>
      <c r="W50" s="133">
        <v>45980</v>
      </c>
      <c r="X50" s="184"/>
    </row>
    <row r="51" spans="2:24" s="15" customFormat="1" ht="35.25" customHeight="1" x14ac:dyDescent="0.25">
      <c r="B51" s="44">
        <v>24</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84">
        <v>2723053.0864490005</v>
      </c>
      <c r="Q51" s="49">
        <v>45689</v>
      </c>
      <c r="R51" s="50" t="s">
        <v>69</v>
      </c>
      <c r="S51" s="18" t="s">
        <v>61</v>
      </c>
      <c r="T51" s="141">
        <v>45684</v>
      </c>
      <c r="U51" s="46">
        <v>45690</v>
      </c>
      <c r="V51" s="143">
        <v>45693</v>
      </c>
      <c r="W51" s="51">
        <v>45695</v>
      </c>
      <c r="X51" s="184"/>
    </row>
    <row r="52" spans="2:24" s="15" customFormat="1" ht="35.25" customHeight="1" x14ac:dyDescent="0.25">
      <c r="B52" s="44">
        <v>25</v>
      </c>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84">
        <v>650458.11210799997</v>
      </c>
      <c r="Q52" s="49">
        <v>45597</v>
      </c>
      <c r="R52" s="50" t="s">
        <v>60</v>
      </c>
      <c r="S52" s="18" t="s">
        <v>61</v>
      </c>
      <c r="T52" s="178">
        <v>45613</v>
      </c>
      <c r="U52" s="51">
        <v>45615</v>
      </c>
      <c r="V52" s="190">
        <v>45621</v>
      </c>
      <c r="W52" s="51">
        <v>45623</v>
      </c>
      <c r="X52" s="161"/>
    </row>
    <row r="53" spans="2:24" s="15" customFormat="1" ht="35.25" customHeight="1" x14ac:dyDescent="0.25">
      <c r="B53" s="44">
        <v>26</v>
      </c>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84">
        <v>1054575.3581079999</v>
      </c>
      <c r="Q53" s="49">
        <v>45627</v>
      </c>
      <c r="R53" s="50" t="s">
        <v>86</v>
      </c>
      <c r="S53" s="18" t="s">
        <v>61</v>
      </c>
      <c r="T53" s="178">
        <v>45611</v>
      </c>
      <c r="U53" s="51">
        <v>45614</v>
      </c>
      <c r="V53" s="190">
        <v>45625</v>
      </c>
      <c r="W53" s="51">
        <v>45629</v>
      </c>
      <c r="X53" s="161"/>
    </row>
    <row r="54" spans="2:24" s="15" customFormat="1" ht="35.25" customHeight="1" x14ac:dyDescent="0.25">
      <c r="B54" s="44">
        <v>27</v>
      </c>
      <c r="C54" s="48" t="s">
        <v>131</v>
      </c>
      <c r="D54" s="44" t="s">
        <v>132</v>
      </c>
      <c r="E54" s="44" t="s">
        <v>58</v>
      </c>
      <c r="F54" s="44" t="s">
        <v>278</v>
      </c>
      <c r="G54" s="44" t="s">
        <v>133</v>
      </c>
      <c r="H54" s="19">
        <v>916</v>
      </c>
      <c r="I54" s="19">
        <v>42</v>
      </c>
      <c r="J54" s="19">
        <v>958</v>
      </c>
      <c r="K54" s="19">
        <v>114.5</v>
      </c>
      <c r="L54" s="19">
        <v>9.44</v>
      </c>
      <c r="M54" s="19">
        <v>591.37</v>
      </c>
      <c r="N54" s="19">
        <v>5795</v>
      </c>
      <c r="O54" s="19">
        <v>2.348757</v>
      </c>
      <c r="P54" s="484">
        <v>2671411.6827309998</v>
      </c>
      <c r="Q54" s="49">
        <v>45597</v>
      </c>
      <c r="R54" s="50" t="s">
        <v>60</v>
      </c>
      <c r="S54" s="18" t="s">
        <v>61</v>
      </c>
      <c r="T54" s="178">
        <v>45616</v>
      </c>
      <c r="U54" s="51">
        <v>45617</v>
      </c>
      <c r="V54" s="190">
        <v>45625</v>
      </c>
      <c r="W54" s="51">
        <v>45626</v>
      </c>
      <c r="X54" s="182"/>
    </row>
    <row r="55" spans="2:24" s="15" customFormat="1" ht="29.25" customHeight="1" x14ac:dyDescent="0.25">
      <c r="B55" s="44">
        <v>28</v>
      </c>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84">
        <v>984923.63610800006</v>
      </c>
      <c r="Q55" s="49">
        <v>45597</v>
      </c>
      <c r="R55" s="50" t="s">
        <v>86</v>
      </c>
      <c r="S55" s="18" t="s">
        <v>61</v>
      </c>
      <c r="T55" s="178">
        <v>45575</v>
      </c>
      <c r="U55" s="51">
        <v>45600</v>
      </c>
      <c r="V55" s="190">
        <v>45608</v>
      </c>
      <c r="W55" s="51">
        <v>45615</v>
      </c>
      <c r="X55" s="161"/>
    </row>
    <row r="56" spans="2:24" s="15" customFormat="1" ht="35.25" customHeight="1" x14ac:dyDescent="0.25">
      <c r="B56" s="44">
        <v>29</v>
      </c>
      <c r="C56" s="48" t="s">
        <v>444</v>
      </c>
      <c r="D56" s="44" t="s">
        <v>467</v>
      </c>
      <c r="E56" s="44" t="s">
        <v>74</v>
      </c>
      <c r="F56" s="44" t="s">
        <v>278</v>
      </c>
      <c r="G56" s="44"/>
      <c r="H56" s="19">
        <f>K56*8</f>
        <v>988.64</v>
      </c>
      <c r="I56" s="19">
        <f>L56*4.4</f>
        <v>48.18</v>
      </c>
      <c r="J56" s="19">
        <f>SUBTOTAL(9,H56:I56)</f>
        <v>1036.82</v>
      </c>
      <c r="K56" s="44">
        <v>123.58</v>
      </c>
      <c r="L56" s="44">
        <v>10.95</v>
      </c>
      <c r="M56" s="44">
        <v>692</v>
      </c>
      <c r="N56" s="19">
        <v>10940</v>
      </c>
      <c r="O56" s="19">
        <v>3.1590180000000001</v>
      </c>
      <c r="P56" s="484">
        <v>3395120.385094</v>
      </c>
      <c r="Q56" s="487" t="s">
        <v>414</v>
      </c>
      <c r="R56" s="485" t="s">
        <v>378</v>
      </c>
      <c r="S56" s="51" t="s">
        <v>61</v>
      </c>
      <c r="T56" s="138"/>
      <c r="U56" s="133"/>
      <c r="V56" s="144"/>
      <c r="W56" s="499">
        <v>45769</v>
      </c>
      <c r="X56" s="184"/>
    </row>
    <row r="57" spans="2:24" ht="30.75" customHeight="1" x14ac:dyDescent="0.25">
      <c r="B57" s="44">
        <v>30</v>
      </c>
      <c r="C57" s="48" t="s">
        <v>445</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84">
        <v>2836089.3524490003</v>
      </c>
      <c r="Q57" s="487" t="s">
        <v>414</v>
      </c>
      <c r="R57" s="485" t="s">
        <v>378</v>
      </c>
      <c r="S57" s="51" t="s">
        <v>61</v>
      </c>
      <c r="T57" s="138"/>
      <c r="U57" s="133"/>
      <c r="V57" s="144"/>
      <c r="W57" s="499">
        <v>45774</v>
      </c>
      <c r="X57" s="184"/>
    </row>
    <row r="58" spans="2:24" ht="30.75" customHeight="1" x14ac:dyDescent="0.25">
      <c r="B58" s="44">
        <v>31</v>
      </c>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84">
        <v>650458.11210799997</v>
      </c>
      <c r="Q58" s="49">
        <v>45627</v>
      </c>
      <c r="R58" s="53" t="s">
        <v>80</v>
      </c>
      <c r="S58" s="18" t="s">
        <v>61</v>
      </c>
      <c r="T58" s="178">
        <v>45585</v>
      </c>
      <c r="U58" s="51">
        <v>45623</v>
      </c>
      <c r="V58" s="190">
        <v>45634</v>
      </c>
      <c r="W58" s="51">
        <v>45639</v>
      </c>
      <c r="X58" s="161"/>
    </row>
    <row r="59" spans="2:24" ht="30.75" customHeight="1" x14ac:dyDescent="0.25">
      <c r="B59" s="44">
        <v>32</v>
      </c>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84">
        <v>1054575.3581079999</v>
      </c>
      <c r="Q59" s="49">
        <v>45597</v>
      </c>
      <c r="R59" s="53" t="s">
        <v>80</v>
      </c>
      <c r="S59" s="18" t="s">
        <v>61</v>
      </c>
      <c r="T59" s="178">
        <v>45591</v>
      </c>
      <c r="U59" s="51">
        <v>45612</v>
      </c>
      <c r="V59" s="190">
        <v>45625</v>
      </c>
      <c r="W59" s="51">
        <v>45626</v>
      </c>
      <c r="X59" s="182"/>
    </row>
    <row r="60" spans="2:24" s="4" customFormat="1" ht="29.25" customHeight="1" x14ac:dyDescent="0.25">
      <c r="B60" s="44">
        <v>33</v>
      </c>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84">
        <v>1054575.3581079999</v>
      </c>
      <c r="Q60" s="49">
        <v>45627</v>
      </c>
      <c r="R60" s="50" t="s">
        <v>69</v>
      </c>
      <c r="S60" s="18" t="s">
        <v>61</v>
      </c>
      <c r="T60" s="178">
        <v>45633</v>
      </c>
      <c r="U60" s="51">
        <v>45637</v>
      </c>
      <c r="V60" s="190">
        <v>45640</v>
      </c>
      <c r="W60" s="51">
        <v>45645</v>
      </c>
      <c r="X60" s="184"/>
    </row>
    <row r="61" spans="2:24" s="4" customFormat="1" ht="26.25" customHeight="1" x14ac:dyDescent="0.25">
      <c r="B61" s="44">
        <v>34</v>
      </c>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84">
        <v>984923.63610800006</v>
      </c>
      <c r="Q61" s="49">
        <v>45566</v>
      </c>
      <c r="R61" s="50" t="s">
        <v>537</v>
      </c>
      <c r="S61" s="51" t="s">
        <v>61</v>
      </c>
      <c r="T61" s="178">
        <v>45582</v>
      </c>
      <c r="U61" s="51">
        <v>45585</v>
      </c>
      <c r="V61" s="190">
        <v>45592</v>
      </c>
      <c r="W61" s="51">
        <v>45593</v>
      </c>
      <c r="X61" s="182"/>
    </row>
    <row r="62" spans="2:24" ht="31.5" customHeight="1" x14ac:dyDescent="0.25">
      <c r="B62" s="44">
        <v>35</v>
      </c>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84">
        <v>1761921.9257309998</v>
      </c>
      <c r="Q62" s="49">
        <v>45627</v>
      </c>
      <c r="R62" s="50" t="s">
        <v>69</v>
      </c>
      <c r="S62" s="18" t="s">
        <v>61</v>
      </c>
      <c r="T62" s="141">
        <v>45648</v>
      </c>
      <c r="U62" s="46">
        <v>45651</v>
      </c>
      <c r="V62" s="143">
        <v>45655</v>
      </c>
      <c r="W62" s="51">
        <v>45657</v>
      </c>
      <c r="X62" s="184"/>
    </row>
    <row r="63" spans="2:24" ht="28.5" customHeight="1" x14ac:dyDescent="0.25">
      <c r="B63" s="44">
        <v>36</v>
      </c>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84">
        <v>984923.63610800006</v>
      </c>
      <c r="Q63" s="49">
        <v>45566</v>
      </c>
      <c r="R63" s="54" t="s">
        <v>69</v>
      </c>
      <c r="S63" s="51" t="s">
        <v>61</v>
      </c>
      <c r="T63" s="141">
        <v>45568</v>
      </c>
      <c r="U63" s="46">
        <v>45578</v>
      </c>
      <c r="V63" s="143">
        <v>45591</v>
      </c>
      <c r="W63" s="51">
        <v>45594</v>
      </c>
      <c r="X63" s="182"/>
    </row>
    <row r="64" spans="2:24" ht="29.25" customHeight="1" x14ac:dyDescent="0.25">
      <c r="B64" s="44">
        <v>37</v>
      </c>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84">
        <v>984923.63610800006</v>
      </c>
      <c r="Q64" s="49">
        <v>45566</v>
      </c>
      <c r="R64" s="54" t="s">
        <v>69</v>
      </c>
      <c r="S64" s="51" t="s">
        <v>61</v>
      </c>
      <c r="T64" s="141">
        <v>45544</v>
      </c>
      <c r="U64" s="46">
        <v>45560</v>
      </c>
      <c r="V64" s="143">
        <v>45566</v>
      </c>
      <c r="W64" s="51">
        <v>45572</v>
      </c>
      <c r="X64" s="161"/>
    </row>
    <row r="65" spans="2:24" s="15" customFormat="1" ht="36.75" customHeight="1" x14ac:dyDescent="0.25">
      <c r="B65" s="44">
        <v>38</v>
      </c>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84">
        <v>984923.63610800006</v>
      </c>
      <c r="Q65" s="49">
        <v>45597</v>
      </c>
      <c r="R65" s="50" t="s">
        <v>69</v>
      </c>
      <c r="S65" s="18" t="s">
        <v>61</v>
      </c>
      <c r="T65" s="178">
        <v>45604</v>
      </c>
      <c r="U65" s="51">
        <v>45619</v>
      </c>
      <c r="V65" s="190">
        <v>45625</v>
      </c>
      <c r="W65" s="51">
        <v>45626</v>
      </c>
      <c r="X65" s="182"/>
    </row>
    <row r="66" spans="2:24" ht="28.5" customHeight="1" x14ac:dyDescent="0.25">
      <c r="B66" s="44">
        <v>39</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84">
        <v>1126247.400108</v>
      </c>
      <c r="Q66" s="49">
        <v>45689</v>
      </c>
      <c r="R66" s="50" t="s">
        <v>69</v>
      </c>
      <c r="S66" s="18" t="s">
        <v>61</v>
      </c>
      <c r="T66" s="178">
        <v>45698</v>
      </c>
      <c r="U66" s="51">
        <v>45704</v>
      </c>
      <c r="V66" s="190">
        <v>45703</v>
      </c>
      <c r="W66" s="51">
        <v>45705</v>
      </c>
      <c r="X66" s="175"/>
    </row>
    <row r="67" spans="2:24" ht="25.5" customHeight="1" x14ac:dyDescent="0.25">
      <c r="B67" s="44">
        <v>40</v>
      </c>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84">
        <v>3282540.8247309998</v>
      </c>
      <c r="Q67" s="49">
        <v>45627</v>
      </c>
      <c r="R67" s="50" t="s">
        <v>108</v>
      </c>
      <c r="S67" s="18" t="s">
        <v>61</v>
      </c>
      <c r="T67" s="178">
        <v>45621</v>
      </c>
      <c r="U67" s="51">
        <v>45625</v>
      </c>
      <c r="V67" s="190">
        <v>45638</v>
      </c>
      <c r="W67" s="51">
        <v>45643</v>
      </c>
      <c r="X67" s="161"/>
    </row>
    <row r="68" spans="2:24" ht="24" customHeight="1" x14ac:dyDescent="0.25">
      <c r="B68" s="44">
        <v>41</v>
      </c>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84">
        <v>984923.63610800006</v>
      </c>
      <c r="Q68" s="49">
        <v>45597</v>
      </c>
      <c r="R68" s="50" t="s">
        <v>72</v>
      </c>
      <c r="S68" s="18" t="s">
        <v>61</v>
      </c>
      <c r="T68" s="141">
        <v>45573</v>
      </c>
      <c r="U68" s="46">
        <v>45587</v>
      </c>
      <c r="V68" s="190">
        <v>45614</v>
      </c>
      <c r="W68" s="51">
        <v>45618</v>
      </c>
      <c r="X68" s="161"/>
    </row>
    <row r="69" spans="2:24" ht="30" customHeight="1" x14ac:dyDescent="0.25">
      <c r="B69" s="44">
        <v>42</v>
      </c>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84">
        <v>984923.63610800006</v>
      </c>
      <c r="Q69" s="49">
        <v>45597</v>
      </c>
      <c r="R69" s="50" t="s">
        <v>108</v>
      </c>
      <c r="S69" s="18" t="s">
        <v>61</v>
      </c>
      <c r="T69" s="178">
        <v>45606</v>
      </c>
      <c r="U69" s="51">
        <v>45615</v>
      </c>
      <c r="V69" s="190">
        <v>45621</v>
      </c>
      <c r="W69" s="51">
        <v>45625</v>
      </c>
      <c r="X69" s="161"/>
    </row>
    <row r="70" spans="2:24" ht="24.75" customHeight="1" x14ac:dyDescent="0.25">
      <c r="B70" s="44">
        <v>43</v>
      </c>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84">
        <v>745277.51610799995</v>
      </c>
      <c r="Q70" s="49">
        <v>45597</v>
      </c>
      <c r="R70" s="50" t="s">
        <v>108</v>
      </c>
      <c r="S70" s="18" t="s">
        <v>61</v>
      </c>
      <c r="T70" s="178">
        <v>45602</v>
      </c>
      <c r="U70" s="51">
        <v>45606</v>
      </c>
      <c r="V70" s="190">
        <v>45610</v>
      </c>
      <c r="W70" s="51">
        <v>45613</v>
      </c>
      <c r="X70" s="182"/>
    </row>
    <row r="71" spans="2:24" ht="29.25" customHeight="1" x14ac:dyDescent="0.25">
      <c r="B71" s="44">
        <v>44</v>
      </c>
      <c r="C71" s="48" t="s">
        <v>511</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84">
        <v>752440.09410799993</v>
      </c>
      <c r="Q71" s="49">
        <v>45822</v>
      </c>
      <c r="R71" s="485" t="s">
        <v>378</v>
      </c>
      <c r="S71" s="51" t="s">
        <v>61</v>
      </c>
      <c r="T71" s="138"/>
      <c r="U71" s="133"/>
      <c r="V71" s="144"/>
      <c r="W71" s="499">
        <v>45815</v>
      </c>
      <c r="X71" s="184"/>
    </row>
    <row r="72" spans="2:24" ht="29.25" customHeight="1" x14ac:dyDescent="0.25">
      <c r="B72" s="44">
        <v>45</v>
      </c>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84">
        <v>1161364.312108</v>
      </c>
      <c r="Q72" s="49">
        <v>45597</v>
      </c>
      <c r="R72" s="50" t="s">
        <v>82</v>
      </c>
      <c r="S72" s="18" t="s">
        <v>61</v>
      </c>
      <c r="T72" s="178">
        <v>45602</v>
      </c>
      <c r="U72" s="51">
        <v>45606</v>
      </c>
      <c r="V72" s="190">
        <v>45617</v>
      </c>
      <c r="W72" s="51">
        <v>45619</v>
      </c>
      <c r="X72" s="161"/>
    </row>
    <row r="73" spans="2:24" ht="29.25" customHeight="1" x14ac:dyDescent="0.25">
      <c r="B73" s="44">
        <v>46</v>
      </c>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84">
        <v>984923.63610800006</v>
      </c>
      <c r="Q73" s="49">
        <v>45566</v>
      </c>
      <c r="R73" s="50" t="s">
        <v>82</v>
      </c>
      <c r="S73" s="51" t="s">
        <v>61</v>
      </c>
      <c r="T73" s="141">
        <v>45571</v>
      </c>
      <c r="U73" s="46">
        <v>45575</v>
      </c>
      <c r="V73" s="143">
        <v>45587</v>
      </c>
      <c r="W73" s="51">
        <v>45589</v>
      </c>
      <c r="X73" s="161"/>
    </row>
    <row r="74" spans="2:24" ht="29.25" customHeight="1" x14ac:dyDescent="0.25">
      <c r="B74" s="44">
        <v>47</v>
      </c>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84">
        <v>1126247.400108</v>
      </c>
      <c r="Q74" s="49">
        <v>45597</v>
      </c>
      <c r="R74" s="50" t="s">
        <v>82</v>
      </c>
      <c r="S74" s="18" t="s">
        <v>61</v>
      </c>
      <c r="T74" s="178">
        <v>45580</v>
      </c>
      <c r="U74" s="51">
        <v>45610</v>
      </c>
      <c r="V74" s="190">
        <v>45623</v>
      </c>
      <c r="W74" s="51">
        <v>45625</v>
      </c>
      <c r="X74" s="182"/>
    </row>
    <row r="75" spans="2:24" s="15" customFormat="1" ht="36.75" customHeight="1" x14ac:dyDescent="0.25">
      <c r="B75" s="44">
        <v>48</v>
      </c>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84">
        <v>984923.63610800006</v>
      </c>
      <c r="Q75" s="49">
        <v>45597</v>
      </c>
      <c r="R75" s="50" t="s">
        <v>82</v>
      </c>
      <c r="S75" s="18" t="s">
        <v>61</v>
      </c>
      <c r="T75" s="178">
        <v>45579</v>
      </c>
      <c r="U75" s="51">
        <v>45606</v>
      </c>
      <c r="V75" s="190">
        <v>45610</v>
      </c>
      <c r="W75" s="51">
        <v>45611</v>
      </c>
      <c r="X75" s="182"/>
    </row>
    <row r="76" spans="2:24" s="15" customFormat="1" ht="36.75" customHeight="1" x14ac:dyDescent="0.25">
      <c r="B76" s="44">
        <v>49</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84">
        <v>1595805.5120649999</v>
      </c>
      <c r="Q76" s="49">
        <v>45689</v>
      </c>
      <c r="R76" s="50" t="s">
        <v>118</v>
      </c>
      <c r="S76" s="18" t="s">
        <v>61</v>
      </c>
      <c r="T76" s="178">
        <v>45703</v>
      </c>
      <c r="U76" s="51">
        <v>45706</v>
      </c>
      <c r="V76" s="190">
        <v>45707</v>
      </c>
      <c r="W76" s="51">
        <v>45708</v>
      </c>
      <c r="X76" s="175"/>
    </row>
    <row r="77" spans="2:24" s="15" customFormat="1" ht="36.75" customHeight="1" x14ac:dyDescent="0.25">
      <c r="B77" s="44">
        <v>50</v>
      </c>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84">
        <v>1126247.400108</v>
      </c>
      <c r="Q77" s="49">
        <v>45597</v>
      </c>
      <c r="R77" s="50" t="s">
        <v>97</v>
      </c>
      <c r="S77" s="51" t="s">
        <v>61</v>
      </c>
      <c r="T77" s="178">
        <v>45590</v>
      </c>
      <c r="U77" s="51">
        <v>45600</v>
      </c>
      <c r="V77" s="190">
        <v>45604</v>
      </c>
      <c r="W77" s="51">
        <v>45606</v>
      </c>
      <c r="X77" s="182"/>
    </row>
    <row r="78" spans="2:24" ht="29.25" customHeight="1" x14ac:dyDescent="0.25">
      <c r="B78" s="44">
        <v>51</v>
      </c>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84">
        <v>650458.11210799997</v>
      </c>
      <c r="Q78" s="49">
        <v>45566</v>
      </c>
      <c r="R78" s="50" t="s">
        <v>72</v>
      </c>
      <c r="S78" s="51" t="s">
        <v>61</v>
      </c>
      <c r="T78" s="141">
        <v>45563</v>
      </c>
      <c r="U78" s="46">
        <v>45565</v>
      </c>
      <c r="V78" s="143">
        <v>45572</v>
      </c>
      <c r="W78" s="51">
        <v>45576</v>
      </c>
      <c r="X78" s="161"/>
    </row>
    <row r="79" spans="2:24" ht="29.25" customHeight="1" x14ac:dyDescent="0.25">
      <c r="B79" s="44">
        <v>52</v>
      </c>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84">
        <v>1324196.909065</v>
      </c>
      <c r="Q79" s="49">
        <v>45658</v>
      </c>
      <c r="R79" s="50" t="s">
        <v>118</v>
      </c>
      <c r="S79" s="18" t="s">
        <v>61</v>
      </c>
      <c r="T79" s="141">
        <v>45655</v>
      </c>
      <c r="U79" s="46">
        <v>45659</v>
      </c>
      <c r="V79" s="143">
        <v>45660</v>
      </c>
      <c r="W79" s="51">
        <v>45661</v>
      </c>
      <c r="X79" s="184"/>
    </row>
    <row r="80" spans="2:24" ht="29.25" customHeight="1" x14ac:dyDescent="0.25">
      <c r="B80" s="44">
        <v>53</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84">
        <v>1126247.400108</v>
      </c>
      <c r="Q80" s="49">
        <v>45597</v>
      </c>
      <c r="R80" s="50" t="s">
        <v>94</v>
      </c>
      <c r="S80" s="51" t="s">
        <v>61</v>
      </c>
      <c r="T80" s="178">
        <v>45583</v>
      </c>
      <c r="U80" s="51">
        <v>45590</v>
      </c>
      <c r="V80" s="190">
        <v>45595</v>
      </c>
      <c r="W80" s="51">
        <v>45600</v>
      </c>
      <c r="X80" s="182"/>
    </row>
    <row r="81" spans="2:24" s="15" customFormat="1" ht="36.75" customHeight="1" x14ac:dyDescent="0.25">
      <c r="B81" s="44">
        <v>54</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84">
        <v>1126247.400108</v>
      </c>
      <c r="Q81" s="49">
        <v>45597</v>
      </c>
      <c r="R81" s="50" t="s">
        <v>94</v>
      </c>
      <c r="S81" s="18" t="s">
        <v>61</v>
      </c>
      <c r="T81" s="178">
        <v>45597</v>
      </c>
      <c r="U81" s="51">
        <v>45609</v>
      </c>
      <c r="V81" s="190">
        <v>45611</v>
      </c>
      <c r="W81" s="51">
        <v>45614</v>
      </c>
      <c r="X81" s="161"/>
    </row>
    <row r="82" spans="2:24" ht="29.25" customHeight="1" x14ac:dyDescent="0.25">
      <c r="B82" s="44">
        <v>55</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84">
        <v>1054575.3581079999</v>
      </c>
      <c r="Q82" s="49">
        <v>45627</v>
      </c>
      <c r="R82" s="50" t="s">
        <v>94</v>
      </c>
      <c r="S82" s="18" t="s">
        <v>61</v>
      </c>
      <c r="T82" s="178">
        <v>45604</v>
      </c>
      <c r="U82" s="51">
        <v>45626</v>
      </c>
      <c r="V82" s="190">
        <v>45598</v>
      </c>
      <c r="W82" s="51">
        <v>45634</v>
      </c>
      <c r="X82" s="161"/>
    </row>
    <row r="83" spans="2:24" ht="29.25" customHeight="1" x14ac:dyDescent="0.25">
      <c r="B83" s="44">
        <v>56</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84">
        <v>752440.09410799993</v>
      </c>
      <c r="Q83" s="49">
        <v>45627</v>
      </c>
      <c r="R83" s="50" t="s">
        <v>94</v>
      </c>
      <c r="S83" s="18" t="s">
        <v>61</v>
      </c>
      <c r="T83" s="178">
        <v>45623</v>
      </c>
      <c r="U83" s="51">
        <v>45638</v>
      </c>
      <c r="V83" s="190">
        <v>45640</v>
      </c>
      <c r="W83" s="51">
        <v>45642</v>
      </c>
      <c r="X83" s="161"/>
    </row>
    <row r="84" spans="2:24" ht="29.25" customHeight="1" x14ac:dyDescent="0.25">
      <c r="B84" s="44">
        <v>57</v>
      </c>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84">
        <v>3567510.0260000001</v>
      </c>
      <c r="Q84" s="49">
        <v>45658</v>
      </c>
      <c r="R84" s="50" t="s">
        <v>118</v>
      </c>
      <c r="S84" s="18" t="s">
        <v>61</v>
      </c>
      <c r="T84" s="178">
        <v>45659</v>
      </c>
      <c r="U84" s="51">
        <v>45679</v>
      </c>
      <c r="V84" s="190">
        <v>45681</v>
      </c>
      <c r="W84" s="51">
        <v>45684</v>
      </c>
      <c r="X84" s="185"/>
    </row>
    <row r="85" spans="2:24" ht="29.25" customHeight="1" x14ac:dyDescent="0.25">
      <c r="B85" s="44">
        <v>58</v>
      </c>
      <c r="C85" s="539" t="s">
        <v>633</v>
      </c>
      <c r="D85" s="44" t="s">
        <v>634</v>
      </c>
      <c r="E85" s="43" t="s">
        <v>58</v>
      </c>
      <c r="F85" s="44" t="s">
        <v>278</v>
      </c>
      <c r="G85" s="43"/>
      <c r="H85" s="19">
        <f>K85*8</f>
        <v>1357.44</v>
      </c>
      <c r="I85" s="19">
        <f>L85*4.4</f>
        <v>71.28</v>
      </c>
      <c r="J85" s="19">
        <f>SUM(H85:I85)</f>
        <v>1428.72</v>
      </c>
      <c r="K85" s="45">
        <v>169.68</v>
      </c>
      <c r="L85" s="45">
        <v>16.2</v>
      </c>
      <c r="M85" s="45">
        <v>1042.48</v>
      </c>
      <c r="N85" s="45">
        <v>21650.28</v>
      </c>
      <c r="O85" s="61">
        <v>5.5590000000000002</v>
      </c>
      <c r="P85" s="503"/>
      <c r="Q85" s="49">
        <v>46005</v>
      </c>
      <c r="R85" s="52" t="s">
        <v>378</v>
      </c>
      <c r="S85" s="51" t="s">
        <v>61</v>
      </c>
      <c r="T85" s="138"/>
      <c r="U85" s="133"/>
      <c r="V85" s="144"/>
      <c r="W85" s="133">
        <v>46019</v>
      </c>
      <c r="X85" s="184"/>
    </row>
    <row r="86" spans="2:24" ht="29.25" customHeight="1" x14ac:dyDescent="0.25">
      <c r="B86" s="44">
        <v>59</v>
      </c>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84">
        <v>650458.11210799997</v>
      </c>
      <c r="Q86" s="49">
        <v>45597</v>
      </c>
      <c r="R86" s="50" t="s">
        <v>97</v>
      </c>
      <c r="S86" s="18" t="s">
        <v>61</v>
      </c>
      <c r="T86" s="178">
        <v>45609</v>
      </c>
      <c r="U86" s="51">
        <v>45614</v>
      </c>
      <c r="V86" s="190">
        <v>45616</v>
      </c>
      <c r="W86" s="51">
        <v>45618</v>
      </c>
      <c r="X86" s="161"/>
    </row>
    <row r="87" spans="2:24" s="15" customFormat="1" ht="36.75" customHeight="1" x14ac:dyDescent="0.25">
      <c r="B87" s="44">
        <v>60</v>
      </c>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84">
        <v>984923.63610800006</v>
      </c>
      <c r="Q87" s="49">
        <v>45597</v>
      </c>
      <c r="R87" s="50" t="s">
        <v>97</v>
      </c>
      <c r="S87" s="18" t="s">
        <v>61</v>
      </c>
      <c r="T87" s="178">
        <v>45594</v>
      </c>
      <c r="U87" s="51">
        <v>45608</v>
      </c>
      <c r="V87" s="190">
        <v>45610</v>
      </c>
      <c r="W87" s="51">
        <v>45610</v>
      </c>
      <c r="X87" s="182"/>
    </row>
    <row r="88" spans="2:24" ht="29.25" customHeight="1" x14ac:dyDescent="0.25">
      <c r="B88" s="44">
        <v>61</v>
      </c>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84">
        <v>650458.11210799997</v>
      </c>
      <c r="Q88" s="49">
        <v>45597</v>
      </c>
      <c r="R88" s="50" t="s">
        <v>97</v>
      </c>
      <c r="S88" s="18" t="s">
        <v>61</v>
      </c>
      <c r="T88" s="178">
        <v>45606</v>
      </c>
      <c r="U88" s="51">
        <v>45622</v>
      </c>
      <c r="V88" s="190">
        <v>45623</v>
      </c>
      <c r="W88" s="51">
        <v>45625</v>
      </c>
      <c r="X88" s="182"/>
    </row>
    <row r="89" spans="2:24" ht="29.25" customHeight="1" x14ac:dyDescent="0.25">
      <c r="B89" s="44">
        <v>62</v>
      </c>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84">
        <v>650458.11210799997</v>
      </c>
      <c r="Q89" s="49">
        <v>45627</v>
      </c>
      <c r="R89" s="50" t="s">
        <v>72</v>
      </c>
      <c r="S89" s="18" t="s">
        <v>61</v>
      </c>
      <c r="T89" s="178">
        <v>45629</v>
      </c>
      <c r="U89" s="51">
        <v>45630</v>
      </c>
      <c r="V89" s="190">
        <v>45633</v>
      </c>
      <c r="W89" s="51">
        <v>45635</v>
      </c>
      <c r="X89" s="161"/>
    </row>
    <row r="90" spans="2:24" ht="29.25" customHeight="1" x14ac:dyDescent="0.25">
      <c r="B90" s="44">
        <v>63</v>
      </c>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84">
        <v>752440.09410799993</v>
      </c>
      <c r="Q90" s="49">
        <v>45627</v>
      </c>
      <c r="R90" s="50" t="s">
        <v>97</v>
      </c>
      <c r="S90" s="18" t="s">
        <v>61</v>
      </c>
      <c r="T90" s="178">
        <v>45618</v>
      </c>
      <c r="U90" s="51">
        <v>45626</v>
      </c>
      <c r="V90" s="190">
        <v>45630</v>
      </c>
      <c r="W90" s="51">
        <v>45631</v>
      </c>
      <c r="X90" s="182"/>
    </row>
    <row r="91" spans="2:24" ht="29.25" customHeight="1" x14ac:dyDescent="0.25">
      <c r="B91" s="44">
        <v>64</v>
      </c>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84">
        <v>752440.09410799993</v>
      </c>
      <c r="Q91" s="49">
        <v>45627</v>
      </c>
      <c r="R91" s="50" t="s">
        <v>97</v>
      </c>
      <c r="S91" s="18" t="s">
        <v>61</v>
      </c>
      <c r="T91" s="178">
        <v>45627</v>
      </c>
      <c r="U91" s="51">
        <v>45636</v>
      </c>
      <c r="V91" s="190">
        <v>45636</v>
      </c>
      <c r="W91" s="51">
        <v>45638</v>
      </c>
      <c r="X91" s="184"/>
    </row>
    <row r="92" spans="2:24" ht="29.25" customHeight="1" x14ac:dyDescent="0.25">
      <c r="B92" s="44">
        <v>65</v>
      </c>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84">
        <v>3510320.9327309998</v>
      </c>
      <c r="Q92" s="49">
        <v>45627</v>
      </c>
      <c r="R92" s="50" t="s">
        <v>118</v>
      </c>
      <c r="S92" s="18" t="s">
        <v>61</v>
      </c>
      <c r="T92" s="178">
        <v>45629</v>
      </c>
      <c r="U92" s="51">
        <v>45631</v>
      </c>
      <c r="V92" s="190">
        <v>45637</v>
      </c>
      <c r="W92" s="51">
        <v>45645</v>
      </c>
      <c r="X92" s="184"/>
    </row>
    <row r="93" spans="2:24" ht="29.25" customHeight="1" x14ac:dyDescent="0.25">
      <c r="B93" s="44">
        <v>66</v>
      </c>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84">
        <v>752440.09410799993</v>
      </c>
      <c r="Q93" s="49">
        <v>45627</v>
      </c>
      <c r="R93" s="50" t="s">
        <v>535</v>
      </c>
      <c r="S93" s="56" t="s">
        <v>61</v>
      </c>
      <c r="T93" s="178">
        <v>45630</v>
      </c>
      <c r="U93" s="51">
        <v>45653</v>
      </c>
      <c r="V93" s="190">
        <v>45655</v>
      </c>
      <c r="W93" s="51">
        <v>45657</v>
      </c>
      <c r="X93" s="184"/>
    </row>
    <row r="94" spans="2:24" ht="29.25" customHeight="1" x14ac:dyDescent="0.25">
      <c r="B94" s="44">
        <v>67</v>
      </c>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84">
        <v>752440.09410799993</v>
      </c>
      <c r="Q94" s="49">
        <v>45597</v>
      </c>
      <c r="R94" s="50" t="s">
        <v>118</v>
      </c>
      <c r="S94" s="18" t="s">
        <v>61</v>
      </c>
      <c r="T94" s="178">
        <v>45612</v>
      </c>
      <c r="U94" s="51">
        <v>45613</v>
      </c>
      <c r="V94" s="190">
        <v>45615</v>
      </c>
      <c r="W94" s="51">
        <v>45616</v>
      </c>
      <c r="X94" s="182"/>
    </row>
    <row r="95" spans="2:24" ht="29.25" customHeight="1" x14ac:dyDescent="0.25">
      <c r="B95" s="44">
        <v>68</v>
      </c>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84">
        <v>984923.63610800006</v>
      </c>
      <c r="Q95" s="49">
        <v>45627</v>
      </c>
      <c r="R95" s="50" t="s">
        <v>535</v>
      </c>
      <c r="S95" s="18" t="s">
        <v>61</v>
      </c>
      <c r="T95" s="178">
        <v>45629</v>
      </c>
      <c r="U95" s="51">
        <v>45637</v>
      </c>
      <c r="V95" s="190">
        <v>45638</v>
      </c>
      <c r="W95" s="51">
        <v>45640</v>
      </c>
      <c r="X95" s="161"/>
    </row>
    <row r="96" spans="2:24" s="15" customFormat="1" ht="36.75" customHeight="1" x14ac:dyDescent="0.25">
      <c r="B96" s="44">
        <v>69</v>
      </c>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84">
        <v>984923.63610800006</v>
      </c>
      <c r="Q96" s="49">
        <v>45627</v>
      </c>
      <c r="R96" s="50" t="s">
        <v>535</v>
      </c>
      <c r="S96" s="18" t="s">
        <v>61</v>
      </c>
      <c r="T96" s="178">
        <v>45618</v>
      </c>
      <c r="U96" s="51">
        <v>45622</v>
      </c>
      <c r="V96" s="190">
        <v>45629</v>
      </c>
      <c r="W96" s="51">
        <v>45633</v>
      </c>
      <c r="X96" s="161"/>
    </row>
    <row r="97" spans="2:24" ht="29.25" customHeight="1" x14ac:dyDescent="0.25">
      <c r="B97" s="44">
        <v>70</v>
      </c>
      <c r="C97" s="48" t="s">
        <v>548</v>
      </c>
      <c r="D97" s="44" t="s">
        <v>77</v>
      </c>
      <c r="E97" s="44" t="s">
        <v>58</v>
      </c>
      <c r="F97" s="44" t="s">
        <v>278</v>
      </c>
      <c r="G97" s="44" t="s">
        <v>549</v>
      </c>
      <c r="H97" s="19">
        <v>383</v>
      </c>
      <c r="I97" s="19">
        <v>20</v>
      </c>
      <c r="J97" s="19">
        <v>403</v>
      </c>
      <c r="K97" s="19">
        <v>47.77</v>
      </c>
      <c r="L97" s="19">
        <v>4.46</v>
      </c>
      <c r="M97" s="19">
        <v>264.87</v>
      </c>
      <c r="N97" s="19">
        <v>2353</v>
      </c>
      <c r="O97" s="19">
        <v>0.86627600000000005</v>
      </c>
      <c r="P97" s="484">
        <v>1126247.400108</v>
      </c>
      <c r="Q97" s="49">
        <v>45914</v>
      </c>
      <c r="R97" s="50" t="s">
        <v>547</v>
      </c>
      <c r="S97" s="51" t="s">
        <v>61</v>
      </c>
      <c r="T97" s="138"/>
      <c r="U97" s="133"/>
      <c r="V97" s="144"/>
      <c r="W97" s="499">
        <v>45919</v>
      </c>
      <c r="X97" s="184"/>
    </row>
    <row r="98" spans="2:24" ht="29.25" customHeight="1" x14ac:dyDescent="0.25">
      <c r="B98" s="44">
        <v>71</v>
      </c>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84">
        <v>752440.09410799993</v>
      </c>
      <c r="Q98" s="49">
        <v>45627</v>
      </c>
      <c r="R98" s="50" t="s">
        <v>115</v>
      </c>
      <c r="S98" s="18" t="s">
        <v>61</v>
      </c>
      <c r="T98" s="178">
        <v>45629</v>
      </c>
      <c r="U98" s="51">
        <v>45631</v>
      </c>
      <c r="V98" s="190">
        <v>45632</v>
      </c>
      <c r="W98" s="51">
        <v>45633</v>
      </c>
      <c r="X98" s="161"/>
    </row>
    <row r="99" spans="2:24" ht="29.25" customHeight="1" x14ac:dyDescent="0.25">
      <c r="B99" s="44">
        <v>72</v>
      </c>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84">
        <v>650458.11210799997</v>
      </c>
      <c r="Q99" s="49">
        <v>45597</v>
      </c>
      <c r="R99" s="50" t="s">
        <v>115</v>
      </c>
      <c r="S99" s="18" t="s">
        <v>61</v>
      </c>
      <c r="T99" s="178">
        <v>45615</v>
      </c>
      <c r="U99" s="51">
        <v>45622</v>
      </c>
      <c r="V99" s="190">
        <v>45625</v>
      </c>
      <c r="W99" s="51">
        <v>45626</v>
      </c>
      <c r="X99" s="183"/>
    </row>
    <row r="100" spans="2:24" ht="29.25" customHeight="1" x14ac:dyDescent="0.25">
      <c r="B100" s="44">
        <v>73</v>
      </c>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84">
        <v>752440.09410799993</v>
      </c>
      <c r="Q100" s="49">
        <v>45597</v>
      </c>
      <c r="R100" s="50" t="s">
        <v>115</v>
      </c>
      <c r="S100" s="18" t="s">
        <v>61</v>
      </c>
      <c r="T100" s="178">
        <v>45610</v>
      </c>
      <c r="U100" s="51">
        <v>45618</v>
      </c>
      <c r="V100" s="190">
        <v>45621</v>
      </c>
      <c r="W100" s="51">
        <v>45624</v>
      </c>
      <c r="X100" s="161"/>
    </row>
    <row r="101" spans="2:24" ht="29.25" customHeight="1" x14ac:dyDescent="0.25">
      <c r="B101" s="44">
        <v>74</v>
      </c>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84">
        <v>1161364.312108</v>
      </c>
      <c r="Q101" s="49">
        <v>45597</v>
      </c>
      <c r="R101" s="50" t="s">
        <v>118</v>
      </c>
      <c r="S101" s="18" t="s">
        <v>61</v>
      </c>
      <c r="T101" s="178">
        <v>45610</v>
      </c>
      <c r="U101" s="51">
        <v>45616</v>
      </c>
      <c r="V101" s="190">
        <v>45618</v>
      </c>
      <c r="W101" s="51">
        <v>45619</v>
      </c>
      <c r="X101" s="182"/>
    </row>
    <row r="102" spans="2:24" ht="29.25" customHeight="1" x14ac:dyDescent="0.25">
      <c r="B102" s="44">
        <v>75</v>
      </c>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84">
        <v>1161364.312108</v>
      </c>
      <c r="Q102" s="49">
        <v>45597</v>
      </c>
      <c r="R102" s="50" t="s">
        <v>118</v>
      </c>
      <c r="S102" s="18" t="s">
        <v>61</v>
      </c>
      <c r="T102" s="178">
        <v>45613</v>
      </c>
      <c r="U102" s="51">
        <v>45618</v>
      </c>
      <c r="V102" s="190">
        <v>45622</v>
      </c>
      <c r="W102" s="51">
        <v>45623</v>
      </c>
      <c r="X102" s="161"/>
    </row>
    <row r="103" spans="2:24" ht="29.25" customHeight="1" x14ac:dyDescent="0.25">
      <c r="B103" s="44">
        <v>76</v>
      </c>
      <c r="C103" s="489" t="s">
        <v>389</v>
      </c>
      <c r="D103" s="488" t="s">
        <v>390</v>
      </c>
      <c r="E103" s="488" t="s">
        <v>74</v>
      </c>
      <c r="F103" s="488" t="s">
        <v>278</v>
      </c>
      <c r="G103" s="488"/>
      <c r="H103" s="490">
        <f>K103*8</f>
        <v>1008.24</v>
      </c>
      <c r="I103" s="490">
        <f>L103*4.4</f>
        <v>49.764000000000003</v>
      </c>
      <c r="J103" s="490">
        <f>SUBTOTAL(9,H103:I103)</f>
        <v>1058.0039999999999</v>
      </c>
      <c r="K103" s="490">
        <v>126.03</v>
      </c>
      <c r="L103" s="490">
        <v>11.31</v>
      </c>
      <c r="M103" s="490">
        <v>716</v>
      </c>
      <c r="N103" s="490">
        <v>11510</v>
      </c>
      <c r="O103" s="19">
        <v>3.1590180000000001</v>
      </c>
      <c r="P103" s="484">
        <v>3508292.325094</v>
      </c>
      <c r="Q103" s="487" t="s">
        <v>414</v>
      </c>
      <c r="R103" s="485" t="s">
        <v>378</v>
      </c>
      <c r="S103" s="51" t="s">
        <v>61</v>
      </c>
      <c r="T103" s="138"/>
      <c r="U103" s="133"/>
      <c r="V103" s="144"/>
      <c r="W103" s="499">
        <v>45750</v>
      </c>
      <c r="X103" s="187" t="s">
        <v>391</v>
      </c>
    </row>
    <row r="104" spans="2:24" s="15" customFormat="1" ht="36.75" customHeight="1" x14ac:dyDescent="0.25">
      <c r="B104" s="44">
        <v>77</v>
      </c>
      <c r="C104" s="489" t="s">
        <v>379</v>
      </c>
      <c r="D104" s="488" t="s">
        <v>231</v>
      </c>
      <c r="E104" s="488" t="s">
        <v>74</v>
      </c>
      <c r="F104" s="488" t="s">
        <v>278</v>
      </c>
      <c r="G104" s="44" t="s">
        <v>232</v>
      </c>
      <c r="H104" s="19">
        <v>756</v>
      </c>
      <c r="I104" s="19">
        <v>42</v>
      </c>
      <c r="J104" s="19">
        <v>798</v>
      </c>
      <c r="K104" s="44">
        <v>94.46</v>
      </c>
      <c r="L104" s="44">
        <v>9.33</v>
      </c>
      <c r="M104" s="44">
        <v>584</v>
      </c>
      <c r="N104" s="19">
        <v>9095</v>
      </c>
      <c r="O104" s="19">
        <v>2.4947030000000003</v>
      </c>
      <c r="P104" s="484">
        <v>2723053.0864490005</v>
      </c>
      <c r="Q104" s="486" t="s">
        <v>414</v>
      </c>
      <c r="R104" s="485" t="s">
        <v>378</v>
      </c>
      <c r="S104" s="51" t="s">
        <v>61</v>
      </c>
      <c r="T104" s="138"/>
      <c r="U104" s="133"/>
      <c r="V104" s="144"/>
      <c r="W104" s="499">
        <v>45754</v>
      </c>
      <c r="X104" s="187" t="s">
        <v>280</v>
      </c>
    </row>
    <row r="105" spans="2:24" ht="29.25" customHeight="1" x14ac:dyDescent="0.25">
      <c r="B105" s="44">
        <v>78</v>
      </c>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84">
        <v>1126247.400108</v>
      </c>
      <c r="Q105" s="49">
        <v>45627</v>
      </c>
      <c r="R105" s="50" t="s">
        <v>118</v>
      </c>
      <c r="S105" s="18" t="s">
        <v>61</v>
      </c>
      <c r="T105" s="141">
        <v>45643</v>
      </c>
      <c r="U105" s="46">
        <v>45651</v>
      </c>
      <c r="V105" s="143">
        <v>45652</v>
      </c>
      <c r="W105" s="51">
        <v>45652</v>
      </c>
      <c r="X105" s="184"/>
    </row>
    <row r="106" spans="2:24" ht="29.25" customHeight="1" x14ac:dyDescent="0.25">
      <c r="B106" s="44">
        <v>79</v>
      </c>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84">
        <v>1126247.400108</v>
      </c>
      <c r="Q106" s="49">
        <v>45627</v>
      </c>
      <c r="R106" s="50" t="s">
        <v>118</v>
      </c>
      <c r="S106" s="18" t="s">
        <v>61</v>
      </c>
      <c r="T106" s="178">
        <v>45614</v>
      </c>
      <c r="U106" s="51">
        <v>45625</v>
      </c>
      <c r="V106" s="190">
        <v>45625</v>
      </c>
      <c r="W106" s="51">
        <v>45627</v>
      </c>
      <c r="X106" s="182"/>
    </row>
    <row r="107" spans="2:24" ht="29.25" customHeight="1" x14ac:dyDescent="0.25">
      <c r="B107" s="44">
        <v>80</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84">
        <v>5088278.7390940003</v>
      </c>
      <c r="Q107" s="49">
        <v>45689</v>
      </c>
      <c r="R107" s="50" t="s">
        <v>484</v>
      </c>
      <c r="S107" s="18" t="s">
        <v>61</v>
      </c>
      <c r="T107" s="141">
        <v>45706</v>
      </c>
      <c r="U107" s="46">
        <v>45712</v>
      </c>
      <c r="V107" s="143">
        <v>45712</v>
      </c>
      <c r="W107" s="51">
        <v>45715</v>
      </c>
      <c r="X107" s="184"/>
    </row>
    <row r="108" spans="2:24" ht="29.25" customHeight="1" x14ac:dyDescent="0.25">
      <c r="B108" s="44">
        <v>81</v>
      </c>
      <c r="C108" s="489" t="s">
        <v>380</v>
      </c>
      <c r="D108" s="488" t="s">
        <v>150</v>
      </c>
      <c r="E108" s="488" t="s">
        <v>74</v>
      </c>
      <c r="F108" s="488" t="s">
        <v>278</v>
      </c>
      <c r="G108" s="488"/>
      <c r="H108" s="490">
        <f>K108*8</f>
        <v>755.6</v>
      </c>
      <c r="I108" s="490">
        <f>L108*4.4</f>
        <v>32.295999999999999</v>
      </c>
      <c r="J108" s="490">
        <f>SUBTOTAL(9,H108:I108)</f>
        <v>787.89600000000007</v>
      </c>
      <c r="K108" s="490">
        <v>94.45</v>
      </c>
      <c r="L108" s="490">
        <v>7.34</v>
      </c>
      <c r="M108" s="490">
        <v>453.17</v>
      </c>
      <c r="N108" s="490">
        <v>4557</v>
      </c>
      <c r="O108" s="19">
        <v>2.348757</v>
      </c>
      <c r="P108" s="484">
        <v>2124325.999731</v>
      </c>
      <c r="Q108" s="486" t="s">
        <v>414</v>
      </c>
      <c r="R108" s="485" t="s">
        <v>378</v>
      </c>
      <c r="S108" s="18" t="s">
        <v>61</v>
      </c>
      <c r="T108" s="138"/>
      <c r="U108" s="133"/>
      <c r="V108" s="144"/>
      <c r="W108" s="499">
        <v>45762</v>
      </c>
      <c r="X108" s="187" t="s">
        <v>280</v>
      </c>
    </row>
    <row r="109" spans="2:24" ht="29.25" customHeight="1" x14ac:dyDescent="0.25">
      <c r="B109" s="44">
        <v>82</v>
      </c>
      <c r="C109" s="489" t="s">
        <v>381</v>
      </c>
      <c r="D109" s="488" t="s">
        <v>231</v>
      </c>
      <c r="E109" s="488" t="s">
        <v>74</v>
      </c>
      <c r="F109" s="488" t="s">
        <v>278</v>
      </c>
      <c r="G109" s="44" t="s">
        <v>232</v>
      </c>
      <c r="H109" s="19">
        <v>756</v>
      </c>
      <c r="I109" s="19">
        <v>42</v>
      </c>
      <c r="J109" s="19">
        <v>798</v>
      </c>
      <c r="K109" s="44">
        <v>94.46</v>
      </c>
      <c r="L109" s="44">
        <v>9.33</v>
      </c>
      <c r="M109" s="19">
        <v>584</v>
      </c>
      <c r="N109" s="19">
        <v>9095</v>
      </c>
      <c r="O109" s="19">
        <v>2.4947030000000003</v>
      </c>
      <c r="P109" s="484">
        <v>2723053.0864490005</v>
      </c>
      <c r="Q109" s="487" t="s">
        <v>414</v>
      </c>
      <c r="R109" s="485" t="s">
        <v>378</v>
      </c>
      <c r="S109" s="51" t="s">
        <v>61</v>
      </c>
      <c r="T109" s="138"/>
      <c r="U109" s="133"/>
      <c r="V109" s="144"/>
      <c r="W109" s="499">
        <v>45759</v>
      </c>
      <c r="X109" s="187" t="s">
        <v>280</v>
      </c>
    </row>
    <row r="110" spans="2:24" ht="29.25" customHeight="1" x14ac:dyDescent="0.25">
      <c r="B110" s="44">
        <v>83</v>
      </c>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84">
        <v>984923.63610800006</v>
      </c>
      <c r="Q110" s="49">
        <v>45658</v>
      </c>
      <c r="R110" s="50" t="s">
        <v>141</v>
      </c>
      <c r="S110" s="18" t="s">
        <v>61</v>
      </c>
      <c r="T110" s="178">
        <v>45623</v>
      </c>
      <c r="U110" s="51">
        <v>45626</v>
      </c>
      <c r="V110" s="190">
        <v>45663</v>
      </c>
      <c r="W110" s="51">
        <v>45669</v>
      </c>
      <c r="X110" s="175"/>
    </row>
    <row r="111" spans="2:24" s="15" customFormat="1" ht="36.75" customHeight="1" x14ac:dyDescent="0.25">
      <c r="B111" s="44">
        <v>84</v>
      </c>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84">
        <v>984923.63610800006</v>
      </c>
      <c r="Q111" s="49">
        <v>45658</v>
      </c>
      <c r="R111" s="50" t="s">
        <v>141</v>
      </c>
      <c r="S111" s="18" t="s">
        <v>61</v>
      </c>
      <c r="T111" s="178">
        <v>45651</v>
      </c>
      <c r="U111" s="51">
        <v>45684</v>
      </c>
      <c r="V111" s="190">
        <v>45686</v>
      </c>
      <c r="W111" s="51">
        <v>45687</v>
      </c>
      <c r="X111" s="175"/>
    </row>
    <row r="112" spans="2:24" s="15" customFormat="1" ht="36.75" customHeight="1" x14ac:dyDescent="0.25">
      <c r="B112" s="44">
        <v>85</v>
      </c>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84">
        <v>1126247.400108</v>
      </c>
      <c r="Q112" s="49">
        <v>45658</v>
      </c>
      <c r="R112" s="50" t="s">
        <v>141</v>
      </c>
      <c r="S112" s="18" t="s">
        <v>61</v>
      </c>
      <c r="T112" s="178">
        <v>45624</v>
      </c>
      <c r="U112" s="51">
        <v>45626</v>
      </c>
      <c r="V112" s="190">
        <v>45680</v>
      </c>
      <c r="W112" s="51">
        <v>45681</v>
      </c>
      <c r="X112" s="175"/>
    </row>
    <row r="113" spans="2:24" s="15" customFormat="1" ht="36.75" customHeight="1" x14ac:dyDescent="0.25">
      <c r="B113" s="44">
        <v>86</v>
      </c>
      <c r="C113" s="48" t="s">
        <v>505</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84">
        <v>1344129.8150650002</v>
      </c>
      <c r="Q113" s="49">
        <v>45822</v>
      </c>
      <c r="R113" s="485" t="s">
        <v>378</v>
      </c>
      <c r="S113" s="51" t="s">
        <v>61</v>
      </c>
      <c r="T113" s="138"/>
      <c r="U113" s="133"/>
      <c r="V113" s="144"/>
      <c r="W113" s="499">
        <v>45810</v>
      </c>
      <c r="X113" s="156"/>
    </row>
    <row r="114" spans="2:24" s="15" customFormat="1" ht="36.75" customHeight="1" x14ac:dyDescent="0.25">
      <c r="B114" s="44">
        <v>87</v>
      </c>
      <c r="C114" s="48" t="s">
        <v>639</v>
      </c>
      <c r="D114" s="44" t="s">
        <v>390</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378</v>
      </c>
      <c r="S114" s="51" t="s">
        <v>61</v>
      </c>
      <c r="T114" s="138"/>
      <c r="U114" s="133"/>
      <c r="V114" s="144"/>
      <c r="W114" s="133">
        <v>45987</v>
      </c>
      <c r="X114" s="184"/>
    </row>
    <row r="115" spans="2:24" s="15" customFormat="1" ht="36.75" customHeight="1" x14ac:dyDescent="0.25">
      <c r="B115" s="44">
        <v>88</v>
      </c>
      <c r="C115" s="48" t="s">
        <v>640</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590">
        <v>3.1589999999999998</v>
      </c>
      <c r="P115" s="19"/>
      <c r="Q115" s="49">
        <v>46005</v>
      </c>
      <c r="R115" s="52" t="s">
        <v>378</v>
      </c>
      <c r="S115" s="51" t="s">
        <v>61</v>
      </c>
      <c r="T115" s="138"/>
      <c r="U115" s="133"/>
      <c r="V115" s="144"/>
      <c r="W115" s="133">
        <v>45994</v>
      </c>
      <c r="X115" s="184"/>
    </row>
    <row r="116" spans="2:24" s="15" customFormat="1" ht="36.75" customHeight="1" x14ac:dyDescent="0.25">
      <c r="B116" s="44">
        <v>89</v>
      </c>
      <c r="C116" s="48" t="s">
        <v>641</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03"/>
      <c r="Q116" s="49">
        <v>46005</v>
      </c>
      <c r="R116" s="52" t="s">
        <v>378</v>
      </c>
      <c r="S116" s="51" t="s">
        <v>61</v>
      </c>
      <c r="T116" s="138"/>
      <c r="U116" s="133"/>
      <c r="V116" s="144"/>
      <c r="W116" s="133">
        <v>45999</v>
      </c>
      <c r="X116" s="184"/>
    </row>
    <row r="117" spans="2:24" ht="29.25" customHeight="1" x14ac:dyDescent="0.25">
      <c r="B117" s="44">
        <v>90</v>
      </c>
      <c r="C117" s="48" t="s">
        <v>642</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03"/>
      <c r="Q117" s="49">
        <v>46005</v>
      </c>
      <c r="R117" s="52" t="s">
        <v>378</v>
      </c>
      <c r="S117" s="51" t="s">
        <v>61</v>
      </c>
      <c r="T117" s="138"/>
      <c r="U117" s="133"/>
      <c r="V117" s="144"/>
      <c r="W117" s="133">
        <v>46013</v>
      </c>
      <c r="X117" s="184"/>
    </row>
    <row r="118" spans="2:24" s="15" customFormat="1" ht="36.75" customHeight="1" x14ac:dyDescent="0.25">
      <c r="B118" s="44">
        <v>91</v>
      </c>
      <c r="C118" s="48" t="s">
        <v>643</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03"/>
      <c r="Q118" s="49">
        <v>46005</v>
      </c>
      <c r="R118" s="52" t="s">
        <v>378</v>
      </c>
      <c r="S118" s="51" t="s">
        <v>61</v>
      </c>
      <c r="T118" s="138"/>
      <c r="U118" s="133"/>
      <c r="V118" s="144"/>
      <c r="W118" s="133">
        <v>46003</v>
      </c>
      <c r="X118" s="184"/>
    </row>
    <row r="119" spans="2:24" s="15" customFormat="1" ht="36.75" customHeight="1" x14ac:dyDescent="0.25">
      <c r="B119" s="44">
        <v>92</v>
      </c>
      <c r="C119" s="539" t="s">
        <v>644</v>
      </c>
      <c r="D119" s="43" t="s">
        <v>231</v>
      </c>
      <c r="E119" s="43" t="s">
        <v>58</v>
      </c>
      <c r="F119" s="44" t="s">
        <v>278</v>
      </c>
      <c r="G119" s="43"/>
      <c r="H119" s="45">
        <f>K119*8</f>
        <v>1211.04</v>
      </c>
      <c r="I119" s="45">
        <f>L119*4.4</f>
        <v>59.312000000000005</v>
      </c>
      <c r="J119" s="45">
        <f>SUBTOTAL(9,H119:I119)</f>
        <v>1270.3519999999999</v>
      </c>
      <c r="K119" s="45">
        <v>151.38</v>
      </c>
      <c r="L119" s="45">
        <v>13.48</v>
      </c>
      <c r="M119" s="45">
        <v>860.33</v>
      </c>
      <c r="N119" s="45">
        <v>12577</v>
      </c>
      <c r="O119" s="61">
        <v>2.4940000000000002</v>
      </c>
      <c r="P119" s="503"/>
      <c r="Q119" s="49">
        <v>46036</v>
      </c>
      <c r="R119" s="52" t="s">
        <v>378</v>
      </c>
      <c r="S119" s="51" t="s">
        <v>61</v>
      </c>
      <c r="T119" s="138"/>
      <c r="U119" s="133"/>
      <c r="V119" s="144"/>
      <c r="W119" s="133">
        <v>46031</v>
      </c>
      <c r="X119" s="184"/>
    </row>
    <row r="120" spans="2:24" s="15" customFormat="1" ht="36.75" customHeight="1" x14ac:dyDescent="0.25">
      <c r="B120" s="44">
        <v>93</v>
      </c>
      <c r="C120" s="539" t="s">
        <v>645</v>
      </c>
      <c r="D120" s="43" t="s">
        <v>390</v>
      </c>
      <c r="E120" s="43" t="s">
        <v>58</v>
      </c>
      <c r="F120" s="44" t="s">
        <v>278</v>
      </c>
      <c r="G120" s="43"/>
      <c r="H120" s="45">
        <f>K120*8</f>
        <v>1483.2</v>
      </c>
      <c r="I120" s="45">
        <f>L120*4.4</f>
        <v>71.28</v>
      </c>
      <c r="J120" s="45">
        <f>SUBTOTAL(9,H120:I120)</f>
        <v>1554.48</v>
      </c>
      <c r="K120" s="45">
        <v>185.4</v>
      </c>
      <c r="L120" s="45">
        <v>16.2</v>
      </c>
      <c r="M120" s="45">
        <v>1042.46</v>
      </c>
      <c r="N120" s="45">
        <v>15889</v>
      </c>
      <c r="O120" s="61">
        <v>3.1589999999999998</v>
      </c>
      <c r="P120" s="503"/>
      <c r="Q120" s="49">
        <v>46036</v>
      </c>
      <c r="R120" s="52" t="s">
        <v>378</v>
      </c>
      <c r="S120" s="51" t="s">
        <v>61</v>
      </c>
      <c r="T120" s="138"/>
      <c r="U120" s="133"/>
      <c r="V120" s="144"/>
      <c r="W120" s="133">
        <v>46026</v>
      </c>
      <c r="X120" s="184"/>
    </row>
    <row r="121" spans="2:24" s="15" customFormat="1" ht="36.75" customHeight="1" x14ac:dyDescent="0.25">
      <c r="B121" s="44">
        <v>94</v>
      </c>
      <c r="C121" s="48" t="s">
        <v>646</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03"/>
      <c r="Q121" s="49">
        <v>46005</v>
      </c>
      <c r="R121" s="52" t="s">
        <v>378</v>
      </c>
      <c r="S121" s="51" t="s">
        <v>61</v>
      </c>
      <c r="T121" s="138"/>
      <c r="U121" s="133"/>
      <c r="V121" s="144"/>
      <c r="W121" s="133">
        <v>46006</v>
      </c>
      <c r="X121" s="184"/>
    </row>
    <row r="122" spans="2:24" s="15" customFormat="1" ht="36.75" customHeight="1" x14ac:dyDescent="0.25">
      <c r="B122" s="44">
        <v>95</v>
      </c>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84">
        <v>1595805.5120649999</v>
      </c>
      <c r="Q122" s="49">
        <v>45627</v>
      </c>
      <c r="R122" s="50" t="s">
        <v>118</v>
      </c>
      <c r="S122" s="18" t="s">
        <v>61</v>
      </c>
      <c r="T122" s="178">
        <v>45629</v>
      </c>
      <c r="U122" s="51">
        <v>45632</v>
      </c>
      <c r="V122" s="190">
        <v>45640</v>
      </c>
      <c r="W122" s="51">
        <v>45642</v>
      </c>
      <c r="X122" s="161"/>
    </row>
    <row r="123" spans="2:24" s="15" customFormat="1" ht="36.75" customHeight="1" x14ac:dyDescent="0.25">
      <c r="B123" s="44">
        <v>96</v>
      </c>
      <c r="C123" s="48" t="s">
        <v>556</v>
      </c>
      <c r="D123" s="44" t="s">
        <v>557</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547</v>
      </c>
      <c r="S123" s="51" t="s">
        <v>61</v>
      </c>
      <c r="T123" s="138"/>
      <c r="U123" s="133"/>
      <c r="V123" s="144"/>
      <c r="W123" s="499">
        <v>45935</v>
      </c>
      <c r="X123" s="184"/>
    </row>
    <row r="124" spans="2:24" s="15" customFormat="1" ht="36.75" customHeight="1" x14ac:dyDescent="0.25">
      <c r="B124" s="44">
        <v>97</v>
      </c>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84">
        <v>650458.11210799997</v>
      </c>
      <c r="Q124" s="49">
        <v>45658</v>
      </c>
      <c r="R124" s="50" t="s">
        <v>118</v>
      </c>
      <c r="S124" s="18" t="s">
        <v>61</v>
      </c>
      <c r="T124" s="178">
        <v>45666</v>
      </c>
      <c r="U124" s="51">
        <v>45674</v>
      </c>
      <c r="V124" s="190">
        <v>45675</v>
      </c>
      <c r="W124" s="51">
        <v>45675</v>
      </c>
      <c r="X124" s="175"/>
    </row>
    <row r="125" spans="2:24" s="15" customFormat="1" ht="36.75" customHeight="1" x14ac:dyDescent="0.25">
      <c r="B125" s="44">
        <v>98</v>
      </c>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84">
        <v>752440.09410799993</v>
      </c>
      <c r="Q125" s="49">
        <v>45658</v>
      </c>
      <c r="R125" s="50" t="s">
        <v>118</v>
      </c>
      <c r="S125" s="18" t="s">
        <v>61</v>
      </c>
      <c r="T125" s="178">
        <v>45668</v>
      </c>
      <c r="U125" s="51">
        <v>45673</v>
      </c>
      <c r="V125" s="190">
        <v>45677</v>
      </c>
      <c r="W125" s="51">
        <v>45677</v>
      </c>
      <c r="X125" s="182"/>
    </row>
    <row r="126" spans="2:24" s="15" customFormat="1" ht="36.75" customHeight="1" x14ac:dyDescent="0.25">
      <c r="B126" s="44">
        <v>99</v>
      </c>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84">
        <v>752440.09410799993</v>
      </c>
      <c r="Q126" s="49">
        <v>45627</v>
      </c>
      <c r="R126" s="50" t="s">
        <v>118</v>
      </c>
      <c r="S126" s="18" t="s">
        <v>61</v>
      </c>
      <c r="T126" s="178">
        <v>45638</v>
      </c>
      <c r="U126" s="51">
        <v>45640</v>
      </c>
      <c r="V126" s="190">
        <v>45643</v>
      </c>
      <c r="W126" s="51">
        <v>45643</v>
      </c>
      <c r="X126" s="161"/>
    </row>
    <row r="127" spans="2:24" s="15" customFormat="1" ht="36.75" customHeight="1" x14ac:dyDescent="0.25">
      <c r="B127" s="44">
        <v>100</v>
      </c>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84">
        <v>2635411.7904490004</v>
      </c>
      <c r="Q127" s="49">
        <v>45627</v>
      </c>
      <c r="R127" s="50" t="s">
        <v>118</v>
      </c>
      <c r="S127" s="18" t="s">
        <v>61</v>
      </c>
      <c r="T127" s="141">
        <v>45645</v>
      </c>
      <c r="U127" s="46">
        <v>45647</v>
      </c>
      <c r="V127" s="143">
        <v>45651</v>
      </c>
      <c r="W127" s="51">
        <v>45655</v>
      </c>
      <c r="X127" s="184"/>
    </row>
    <row r="128" spans="2:24" s="15" customFormat="1" ht="36.75" customHeight="1" x14ac:dyDescent="0.25">
      <c r="B128" s="44">
        <v>101</v>
      </c>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84">
        <v>650458.11210799997</v>
      </c>
      <c r="Q128" s="49">
        <v>45627</v>
      </c>
      <c r="R128" s="50" t="s">
        <v>82</v>
      </c>
      <c r="S128" s="18" t="s">
        <v>61</v>
      </c>
      <c r="T128" s="178">
        <v>45629</v>
      </c>
      <c r="U128" s="51">
        <v>45640</v>
      </c>
      <c r="V128" s="190">
        <v>45644</v>
      </c>
      <c r="W128" s="51">
        <v>45646</v>
      </c>
      <c r="X128" s="184"/>
    </row>
    <row r="129" spans="2:24" s="15" customFormat="1" ht="36.75" customHeight="1" x14ac:dyDescent="0.25">
      <c r="B129" s="44">
        <v>102</v>
      </c>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84">
        <v>650458.11210799997</v>
      </c>
      <c r="Q129" s="49">
        <v>45627</v>
      </c>
      <c r="R129" s="50" t="s">
        <v>82</v>
      </c>
      <c r="S129" s="18" t="s">
        <v>61</v>
      </c>
      <c r="T129" s="178">
        <v>45629</v>
      </c>
      <c r="U129" s="51">
        <v>45637</v>
      </c>
      <c r="V129" s="190">
        <v>45639</v>
      </c>
      <c r="W129" s="51">
        <v>45641</v>
      </c>
      <c r="X129" s="182"/>
    </row>
    <row r="130" spans="2:24" s="15" customFormat="1" ht="36.75" customHeight="1" x14ac:dyDescent="0.25">
      <c r="B130" s="44">
        <v>103</v>
      </c>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84">
        <v>745277.51610799995</v>
      </c>
      <c r="Q130" s="49">
        <v>45627</v>
      </c>
      <c r="R130" s="50" t="s">
        <v>82</v>
      </c>
      <c r="S130" s="18" t="s">
        <v>61</v>
      </c>
      <c r="T130" s="178">
        <v>45629</v>
      </c>
      <c r="U130" s="51">
        <v>45631</v>
      </c>
      <c r="V130" s="190">
        <v>45633</v>
      </c>
      <c r="W130" s="51">
        <v>45636</v>
      </c>
      <c r="X130" s="184"/>
    </row>
    <row r="131" spans="2:24" s="15" customFormat="1" ht="36.75" customHeight="1" x14ac:dyDescent="0.25">
      <c r="B131" s="44">
        <v>104</v>
      </c>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84">
        <v>2183199.4487310001</v>
      </c>
      <c r="Q131" s="49">
        <v>45658</v>
      </c>
      <c r="R131" s="50" t="s">
        <v>118</v>
      </c>
      <c r="S131" s="18" t="s">
        <v>61</v>
      </c>
      <c r="T131" s="141">
        <v>45681</v>
      </c>
      <c r="U131" s="46">
        <v>45684</v>
      </c>
      <c r="V131" s="143">
        <v>45686</v>
      </c>
      <c r="W131" s="51">
        <v>45688</v>
      </c>
      <c r="X131" s="184"/>
    </row>
    <row r="132" spans="2:24" ht="29.25" customHeight="1" x14ac:dyDescent="0.25">
      <c r="B132" s="44">
        <v>105</v>
      </c>
      <c r="C132" s="539" t="s">
        <v>652</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03"/>
      <c r="Q132" s="49">
        <v>46005</v>
      </c>
      <c r="R132" s="50" t="s">
        <v>60</v>
      </c>
      <c r="S132" s="47" t="s">
        <v>61</v>
      </c>
      <c r="T132" s="138"/>
      <c r="U132" s="133"/>
      <c r="V132" s="144"/>
      <c r="W132" s="133">
        <v>46014</v>
      </c>
      <c r="X132" s="184"/>
    </row>
    <row r="133" spans="2:24" ht="29.25" customHeight="1" x14ac:dyDescent="0.25">
      <c r="B133" s="44">
        <v>106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84">
        <v>650458.11210799997</v>
      </c>
      <c r="Q133" s="49">
        <v>45689</v>
      </c>
      <c r="R133" s="50" t="s">
        <v>118</v>
      </c>
      <c r="S133" s="18" t="s">
        <v>61</v>
      </c>
      <c r="T133" s="141">
        <v>45695</v>
      </c>
      <c r="U133" s="46">
        <v>45697</v>
      </c>
      <c r="V133" s="143">
        <v>45699</v>
      </c>
      <c r="W133" s="51">
        <v>45699</v>
      </c>
      <c r="X133" s="183"/>
    </row>
    <row r="134" spans="2:24" ht="29.25" customHeight="1" x14ac:dyDescent="0.25">
      <c r="B134" s="44">
        <v>107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84">
        <v>650458.11210799997</v>
      </c>
      <c r="Q134" s="49">
        <v>45689</v>
      </c>
      <c r="R134" s="50" t="s">
        <v>118</v>
      </c>
      <c r="S134" s="18" t="s">
        <v>61</v>
      </c>
      <c r="T134" s="141">
        <v>45691</v>
      </c>
      <c r="U134" s="46">
        <v>45696</v>
      </c>
      <c r="V134" s="143">
        <v>45698</v>
      </c>
      <c r="W134" s="51">
        <v>45698</v>
      </c>
      <c r="X134" s="183"/>
    </row>
    <row r="135" spans="2:24" ht="29.25" customHeight="1" x14ac:dyDescent="0.25">
      <c r="B135" s="44">
        <v>108</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84">
        <v>984923.63610800006</v>
      </c>
      <c r="Q135" s="49">
        <v>45689</v>
      </c>
      <c r="R135" s="50" t="s">
        <v>118</v>
      </c>
      <c r="S135" s="18" t="s">
        <v>61</v>
      </c>
      <c r="T135" s="141">
        <v>45659</v>
      </c>
      <c r="U135" s="46">
        <v>45690</v>
      </c>
      <c r="V135" s="143">
        <v>45694</v>
      </c>
      <c r="W135" s="51">
        <v>45694</v>
      </c>
      <c r="X135" s="184"/>
    </row>
    <row r="136" spans="2:24" ht="29.25" customHeight="1" x14ac:dyDescent="0.25">
      <c r="B136" s="44">
        <v>109</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84">
        <v>2438641.2023449992</v>
      </c>
      <c r="Q136" s="49">
        <v>45689</v>
      </c>
      <c r="R136" s="50" t="s">
        <v>118</v>
      </c>
      <c r="S136" s="18" t="s">
        <v>61</v>
      </c>
      <c r="T136" s="141">
        <v>45696</v>
      </c>
      <c r="U136" s="46">
        <v>45700</v>
      </c>
      <c r="V136" s="143">
        <v>45700</v>
      </c>
      <c r="W136" s="51">
        <v>45702</v>
      </c>
      <c r="X136" s="183"/>
    </row>
    <row r="137" spans="2:24" ht="29.25" customHeight="1" x14ac:dyDescent="0.25">
      <c r="B137" s="44">
        <v>110</v>
      </c>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84">
        <v>984923.63610800006</v>
      </c>
      <c r="Q137" s="49">
        <v>45658</v>
      </c>
      <c r="R137" s="50" t="s">
        <v>118</v>
      </c>
      <c r="S137" s="18" t="s">
        <v>61</v>
      </c>
      <c r="T137" s="178">
        <v>45685</v>
      </c>
      <c r="U137" s="51">
        <v>45687</v>
      </c>
      <c r="V137" s="190">
        <v>45688</v>
      </c>
      <c r="W137" s="51">
        <v>45688</v>
      </c>
      <c r="X137" s="185"/>
    </row>
    <row r="138" spans="2:24" ht="29.25" customHeight="1" x14ac:dyDescent="0.25">
      <c r="B138" s="44">
        <v>111</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84">
        <v>984923.63610800006</v>
      </c>
      <c r="Q138" s="49">
        <v>45689</v>
      </c>
      <c r="R138" s="50" t="s">
        <v>118</v>
      </c>
      <c r="S138" s="56" t="s">
        <v>61</v>
      </c>
      <c r="T138" s="178">
        <v>45690</v>
      </c>
      <c r="U138" s="51">
        <v>45695</v>
      </c>
      <c r="V138" s="190">
        <v>45696</v>
      </c>
      <c r="W138" s="51">
        <v>45697</v>
      </c>
      <c r="X138" s="183"/>
    </row>
    <row r="139" spans="2:24" ht="29.25" customHeight="1" x14ac:dyDescent="0.25">
      <c r="B139" s="44">
        <v>112</v>
      </c>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84">
        <v>4121357.0384490001</v>
      </c>
      <c r="Q139" s="49">
        <v>45658</v>
      </c>
      <c r="R139" s="50" t="s">
        <v>118</v>
      </c>
      <c r="S139" s="18" t="s">
        <v>61</v>
      </c>
      <c r="T139" s="178">
        <v>45662</v>
      </c>
      <c r="U139" s="51">
        <v>45673</v>
      </c>
      <c r="V139" s="190">
        <v>45669</v>
      </c>
      <c r="W139" s="51">
        <v>45674</v>
      </c>
      <c r="X139" s="161"/>
    </row>
    <row r="140" spans="2:24" ht="29.25" customHeight="1" x14ac:dyDescent="0.25">
      <c r="B140" s="44">
        <v>113</v>
      </c>
      <c r="C140" s="48" t="s">
        <v>428</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84">
        <v>3663688.3030939996</v>
      </c>
      <c r="Q140" s="551" t="s">
        <v>414</v>
      </c>
      <c r="R140" s="50" t="s">
        <v>60</v>
      </c>
      <c r="S140" s="18" t="s">
        <v>61</v>
      </c>
      <c r="T140" s="138"/>
      <c r="U140" s="133"/>
      <c r="V140" s="144"/>
      <c r="W140" s="499">
        <v>45769</v>
      </c>
      <c r="X140" s="184"/>
    </row>
    <row r="141" spans="2:24" ht="29.25" customHeight="1" x14ac:dyDescent="0.25">
      <c r="B141" s="44">
        <v>114</v>
      </c>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84">
        <v>2635411.7904490004</v>
      </c>
      <c r="Q141" s="49">
        <v>45717</v>
      </c>
      <c r="R141" s="50" t="s">
        <v>60</v>
      </c>
      <c r="S141" s="18" t="s">
        <v>61</v>
      </c>
      <c r="T141" s="141">
        <v>45715</v>
      </c>
      <c r="U141" s="46">
        <v>45718</v>
      </c>
      <c r="V141" s="143">
        <v>45720</v>
      </c>
      <c r="W141" s="51">
        <v>45721</v>
      </c>
      <c r="X141" s="184"/>
    </row>
    <row r="142" spans="2:24" ht="29.25" customHeight="1" x14ac:dyDescent="0.25">
      <c r="B142" s="44">
        <v>115</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84">
        <v>752440.09410799993</v>
      </c>
      <c r="Q142" s="49">
        <v>45689</v>
      </c>
      <c r="R142" s="50" t="s">
        <v>60</v>
      </c>
      <c r="S142" s="18" t="s">
        <v>61</v>
      </c>
      <c r="T142" s="141">
        <v>45696</v>
      </c>
      <c r="U142" s="46">
        <v>45698</v>
      </c>
      <c r="V142" s="143">
        <v>45704</v>
      </c>
      <c r="W142" s="51">
        <v>45705</v>
      </c>
      <c r="X142" s="184"/>
    </row>
    <row r="143" spans="2:24" ht="29.25" customHeight="1" x14ac:dyDescent="0.25">
      <c r="B143" s="44">
        <v>116</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84">
        <v>752440.09410799993</v>
      </c>
      <c r="Q143" s="49">
        <v>45689</v>
      </c>
      <c r="R143" s="50" t="s">
        <v>60</v>
      </c>
      <c r="S143" s="18" t="s">
        <v>61</v>
      </c>
      <c r="T143" s="141">
        <v>45698</v>
      </c>
      <c r="U143" s="46">
        <v>45700</v>
      </c>
      <c r="V143" s="143">
        <v>45706</v>
      </c>
      <c r="W143" s="51">
        <v>45709</v>
      </c>
      <c r="X143" s="184"/>
    </row>
    <row r="144" spans="2:24" ht="29.25" customHeight="1" x14ac:dyDescent="0.25">
      <c r="B144" s="44">
        <v>117</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84">
        <v>752440.09410799993</v>
      </c>
      <c r="Q144" s="49">
        <v>45689</v>
      </c>
      <c r="R144" s="50" t="s">
        <v>60</v>
      </c>
      <c r="S144" s="18" t="s">
        <v>61</v>
      </c>
      <c r="T144" s="141">
        <v>45703</v>
      </c>
      <c r="U144" s="46">
        <v>45706</v>
      </c>
      <c r="V144" s="143">
        <v>45709</v>
      </c>
      <c r="W144" s="51">
        <v>45710</v>
      </c>
      <c r="X144" s="184"/>
    </row>
    <row r="145" spans="2:24" ht="29.25" customHeight="1" x14ac:dyDescent="0.25">
      <c r="B145" s="44">
        <v>118</v>
      </c>
      <c r="C145" s="48" t="s">
        <v>442</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84">
        <v>1765260.9827310001</v>
      </c>
      <c r="Q145" s="551" t="s">
        <v>414</v>
      </c>
      <c r="R145" s="50" t="s">
        <v>60</v>
      </c>
      <c r="S145" s="51" t="s">
        <v>61</v>
      </c>
      <c r="T145" s="138"/>
      <c r="U145" s="133"/>
      <c r="V145" s="144"/>
      <c r="W145" s="499">
        <v>45410</v>
      </c>
      <c r="X145" s="184"/>
    </row>
    <row r="146" spans="2:24" ht="29.25" customHeight="1" x14ac:dyDescent="0.25">
      <c r="B146" s="44">
        <v>119</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84">
        <v>752440.09410799993</v>
      </c>
      <c r="Q146" s="49">
        <v>45689</v>
      </c>
      <c r="R146" s="50" t="s">
        <v>60</v>
      </c>
      <c r="S146" s="18" t="s">
        <v>61</v>
      </c>
      <c r="T146" s="178">
        <v>45707</v>
      </c>
      <c r="U146" s="51">
        <v>45708</v>
      </c>
      <c r="V146" s="190">
        <v>45712</v>
      </c>
      <c r="W146" s="51">
        <v>45713</v>
      </c>
      <c r="X146" s="184"/>
    </row>
    <row r="147" spans="2:24" ht="29.25" customHeight="1" x14ac:dyDescent="0.25">
      <c r="B147" s="44">
        <v>120</v>
      </c>
      <c r="C147" s="48" t="s">
        <v>443</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84">
        <v>752440.09410799993</v>
      </c>
      <c r="Q147" s="49">
        <v>45780</v>
      </c>
      <c r="R147" s="50" t="s">
        <v>60</v>
      </c>
      <c r="S147" s="51" t="s">
        <v>61</v>
      </c>
      <c r="T147" s="138"/>
      <c r="U147" s="133"/>
      <c r="V147" s="144"/>
      <c r="W147" s="499">
        <v>45780</v>
      </c>
      <c r="X147" s="184"/>
    </row>
    <row r="148" spans="2:24" ht="29.25" customHeight="1" x14ac:dyDescent="0.25">
      <c r="B148" s="44">
        <v>121</v>
      </c>
      <c r="C148" s="48" t="s">
        <v>264</v>
      </c>
      <c r="D148" s="44" t="s">
        <v>77</v>
      </c>
      <c r="E148" s="44" t="s">
        <v>74</v>
      </c>
      <c r="F148" s="44" t="s">
        <v>278</v>
      </c>
      <c r="G148" s="44" t="s">
        <v>387</v>
      </c>
      <c r="H148" s="19">
        <v>252</v>
      </c>
      <c r="I148" s="19">
        <v>13</v>
      </c>
      <c r="J148" s="19">
        <v>265</v>
      </c>
      <c r="K148" s="19">
        <v>31.4</v>
      </c>
      <c r="L148" s="19">
        <v>2.89</v>
      </c>
      <c r="M148" s="19">
        <v>164.7</v>
      </c>
      <c r="N148" s="19">
        <v>1802</v>
      </c>
      <c r="O148" s="19">
        <v>0.86627600000000005</v>
      </c>
      <c r="P148" s="484">
        <v>752440.09410799993</v>
      </c>
      <c r="Q148" s="49">
        <v>45689</v>
      </c>
      <c r="R148" s="50" t="s">
        <v>60</v>
      </c>
      <c r="S148" s="18" t="s">
        <v>61</v>
      </c>
      <c r="T148" s="141">
        <v>45712</v>
      </c>
      <c r="U148" s="46">
        <v>45713</v>
      </c>
      <c r="V148" s="143">
        <v>45715</v>
      </c>
      <c r="W148" s="51">
        <v>45715</v>
      </c>
      <c r="X148" s="184"/>
    </row>
    <row r="149" spans="2:24" ht="29.25" customHeight="1" x14ac:dyDescent="0.25">
      <c r="B149" s="44">
        <v>122</v>
      </c>
      <c r="C149" s="48" t="s">
        <v>662</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38"/>
      <c r="U149" s="133"/>
      <c r="V149" s="144"/>
      <c r="W149" s="133">
        <v>45990</v>
      </c>
      <c r="X149" s="184"/>
    </row>
    <row r="150" spans="2:24" ht="29.25" customHeight="1" x14ac:dyDescent="0.25">
      <c r="B150" s="44">
        <v>123</v>
      </c>
      <c r="C150" s="539" t="s">
        <v>663</v>
      </c>
      <c r="D150" s="43" t="s">
        <v>79</v>
      </c>
      <c r="E150" s="43" t="s">
        <v>74</v>
      </c>
      <c r="F150" s="44" t="s">
        <v>873</v>
      </c>
      <c r="G150" s="43"/>
      <c r="H150" s="45">
        <f t="shared" ref="H150:H153" si="3">K150*8</f>
        <v>220.88</v>
      </c>
      <c r="I150" s="45">
        <f t="shared" ref="I150:I153" si="4">L150*4.4</f>
        <v>11.484</v>
      </c>
      <c r="J150" s="45">
        <f t="shared" ref="J150:J153" si="5">SUBTOTAL(9,H150:I150)</f>
        <v>232.364</v>
      </c>
      <c r="K150" s="45">
        <v>27.61</v>
      </c>
      <c r="L150" s="45">
        <v>2.61</v>
      </c>
      <c r="M150" s="45">
        <v>146.96</v>
      </c>
      <c r="N150" s="45">
        <v>1450</v>
      </c>
      <c r="O150" s="45">
        <v>0.86599999999999999</v>
      </c>
      <c r="P150" s="503"/>
      <c r="Q150" s="49">
        <v>46067</v>
      </c>
      <c r="R150" s="50" t="s">
        <v>60</v>
      </c>
      <c r="S150" s="47" t="s">
        <v>61</v>
      </c>
      <c r="T150" s="138"/>
      <c r="U150" s="133"/>
      <c r="V150" s="144"/>
      <c r="W150" s="133">
        <v>46063</v>
      </c>
      <c r="X150" s="184"/>
    </row>
    <row r="151" spans="2:24" ht="29.25" customHeight="1" x14ac:dyDescent="0.25">
      <c r="B151" s="44">
        <v>124</v>
      </c>
      <c r="C151" s="539" t="s">
        <v>665</v>
      </c>
      <c r="D151" s="43" t="s">
        <v>77</v>
      </c>
      <c r="E151" s="43" t="s">
        <v>74</v>
      </c>
      <c r="F151" s="44" t="s">
        <v>873</v>
      </c>
      <c r="G151" s="43"/>
      <c r="H151" s="45">
        <f t="shared" si="3"/>
        <v>296.16000000000003</v>
      </c>
      <c r="I151" s="45">
        <f t="shared" si="4"/>
        <v>13.376000000000001</v>
      </c>
      <c r="J151" s="45">
        <f t="shared" si="5"/>
        <v>309.536</v>
      </c>
      <c r="K151" s="45">
        <v>37.020000000000003</v>
      </c>
      <c r="L151" s="45">
        <v>3.04</v>
      </c>
      <c r="M151" s="45">
        <v>173.85</v>
      </c>
      <c r="N151" s="45">
        <v>2657.63</v>
      </c>
      <c r="O151" s="45">
        <v>1.036</v>
      </c>
      <c r="P151" s="503"/>
      <c r="Q151" s="49">
        <v>46067</v>
      </c>
      <c r="R151" s="50" t="s">
        <v>60</v>
      </c>
      <c r="S151" s="47" t="s">
        <v>61</v>
      </c>
      <c r="T151" s="138">
        <v>46063</v>
      </c>
      <c r="U151" s="133"/>
      <c r="V151" s="144"/>
      <c r="W151" s="133">
        <v>46065</v>
      </c>
      <c r="X151" s="184"/>
    </row>
    <row r="152" spans="2:24" ht="29.25" customHeight="1" x14ac:dyDescent="0.25">
      <c r="B152" s="44">
        <v>125</v>
      </c>
      <c r="C152" s="539" t="s">
        <v>666</v>
      </c>
      <c r="D152" s="43" t="s">
        <v>126</v>
      </c>
      <c r="E152" s="43" t="s">
        <v>74</v>
      </c>
      <c r="F152" s="44" t="s">
        <v>873</v>
      </c>
      <c r="G152" s="43"/>
      <c r="H152" s="45">
        <f t="shared" si="3"/>
        <v>561.76</v>
      </c>
      <c r="I152" s="45">
        <f t="shared" si="4"/>
        <v>25.564</v>
      </c>
      <c r="J152" s="45">
        <f t="shared" si="5"/>
        <v>587.32399999999996</v>
      </c>
      <c r="K152" s="45">
        <v>70.22</v>
      </c>
      <c r="L152" s="45">
        <v>5.81</v>
      </c>
      <c r="M152" s="45">
        <v>352.73</v>
      </c>
      <c r="N152" s="45">
        <v>3400</v>
      </c>
      <c r="O152" s="45">
        <v>1.768</v>
      </c>
      <c r="P152" s="503"/>
      <c r="Q152" s="49">
        <v>46067</v>
      </c>
      <c r="R152" s="50" t="s">
        <v>60</v>
      </c>
      <c r="S152" s="47" t="s">
        <v>61</v>
      </c>
      <c r="T152" s="138">
        <v>46053</v>
      </c>
      <c r="U152" s="133"/>
      <c r="V152" s="144"/>
      <c r="W152" s="133">
        <v>46057</v>
      </c>
      <c r="X152" s="184"/>
    </row>
    <row r="153" spans="2:24" ht="29.25" customHeight="1" x14ac:dyDescent="0.25">
      <c r="B153" s="44">
        <v>126</v>
      </c>
      <c r="C153" s="539" t="s">
        <v>667</v>
      </c>
      <c r="D153" s="43" t="s">
        <v>206</v>
      </c>
      <c r="E153" s="43" t="s">
        <v>74</v>
      </c>
      <c r="F153" s="44" t="s">
        <v>873</v>
      </c>
      <c r="G153" s="43"/>
      <c r="H153" s="45">
        <f t="shared" si="3"/>
        <v>470.72</v>
      </c>
      <c r="I153" s="45">
        <f t="shared" si="4"/>
        <v>21.736000000000004</v>
      </c>
      <c r="J153" s="45">
        <f t="shared" si="5"/>
        <v>492.45600000000002</v>
      </c>
      <c r="K153" s="45">
        <v>58.84</v>
      </c>
      <c r="L153" s="45">
        <v>4.9400000000000004</v>
      </c>
      <c r="M153" s="45">
        <v>296.18</v>
      </c>
      <c r="N153" s="45">
        <v>2692</v>
      </c>
      <c r="O153" s="45">
        <v>1.768</v>
      </c>
      <c r="P153" s="503"/>
      <c r="Q153" s="49">
        <v>46067</v>
      </c>
      <c r="R153" s="50" t="s">
        <v>60</v>
      </c>
      <c r="S153" s="47" t="s">
        <v>61</v>
      </c>
      <c r="T153" s="138">
        <v>46057</v>
      </c>
      <c r="U153" s="133"/>
      <c r="V153" s="144"/>
      <c r="W153" s="133">
        <v>46059</v>
      </c>
      <c r="X153" s="184"/>
    </row>
    <row r="154" spans="2:24" ht="29.25" customHeight="1" x14ac:dyDescent="0.25">
      <c r="B154" s="44">
        <v>127</v>
      </c>
      <c r="C154" s="48" t="s">
        <v>274</v>
      </c>
      <c r="D154" s="44" t="s">
        <v>275</v>
      </c>
      <c r="E154" s="44" t="s">
        <v>74</v>
      </c>
      <c r="F154" s="44" t="s">
        <v>278</v>
      </c>
      <c r="G154" s="44" t="s">
        <v>323</v>
      </c>
      <c r="H154" s="134">
        <f>K154*8</f>
        <v>614.16</v>
      </c>
      <c r="I154" s="134">
        <f>L154*4.4</f>
        <v>27.984000000000005</v>
      </c>
      <c r="J154" s="19">
        <f>SUM(H154:I154)</f>
        <v>642.14400000000001</v>
      </c>
      <c r="K154" s="19">
        <v>76.77</v>
      </c>
      <c r="L154" s="19">
        <v>6.36</v>
      </c>
      <c r="M154" s="19">
        <v>388.74</v>
      </c>
      <c r="N154" s="19">
        <v>3855</v>
      </c>
      <c r="O154" s="19">
        <v>2.348757</v>
      </c>
      <c r="P154" s="484">
        <v>1765261</v>
      </c>
      <c r="Q154" s="49">
        <v>45717</v>
      </c>
      <c r="R154" s="50" t="s">
        <v>60</v>
      </c>
      <c r="S154" s="51" t="s">
        <v>61</v>
      </c>
      <c r="T154" s="141">
        <v>45722</v>
      </c>
      <c r="U154" s="46"/>
      <c r="V154" s="143"/>
      <c r="W154" s="51">
        <v>45728</v>
      </c>
      <c r="X154" s="184"/>
    </row>
    <row r="155" spans="2:24" ht="29.25" customHeight="1" x14ac:dyDescent="0.25">
      <c r="B155" s="44">
        <v>128</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84">
        <v>752440.09410799993</v>
      </c>
      <c r="Q155" s="49">
        <v>45689</v>
      </c>
      <c r="R155" s="50" t="s">
        <v>60</v>
      </c>
      <c r="S155" s="18" t="s">
        <v>61</v>
      </c>
      <c r="T155" s="141">
        <v>45673</v>
      </c>
      <c r="U155" s="46">
        <v>45684</v>
      </c>
      <c r="V155" s="143">
        <v>45692</v>
      </c>
      <c r="W155" s="51">
        <v>45693</v>
      </c>
      <c r="X155" s="184"/>
    </row>
    <row r="156" spans="2:24" ht="29.25" customHeight="1" x14ac:dyDescent="0.25">
      <c r="B156" s="44">
        <v>129</v>
      </c>
      <c r="C156" s="48" t="s">
        <v>478</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84">
        <v>2635411.7904490004</v>
      </c>
      <c r="Q156" s="49">
        <v>45785</v>
      </c>
      <c r="R156" s="50" t="s">
        <v>60</v>
      </c>
      <c r="S156" s="51" t="s">
        <v>61</v>
      </c>
      <c r="T156" s="138"/>
      <c r="U156" s="133"/>
      <c r="V156" s="144"/>
      <c r="W156" s="499">
        <v>45790</v>
      </c>
      <c r="X156" s="184"/>
    </row>
    <row r="157" spans="2:24" ht="29.25" customHeight="1" x14ac:dyDescent="0.25">
      <c r="B157" s="44">
        <v>130</v>
      </c>
      <c r="C157" s="48" t="s">
        <v>485</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84">
        <v>2836089.3524490003</v>
      </c>
      <c r="Q157" s="49">
        <v>45789</v>
      </c>
      <c r="R157" s="50" t="s">
        <v>60</v>
      </c>
      <c r="S157" s="51" t="s">
        <v>61</v>
      </c>
      <c r="T157" s="138"/>
      <c r="U157" s="133"/>
      <c r="V157" s="144"/>
      <c r="W157" s="499">
        <v>45797</v>
      </c>
      <c r="X157" s="184"/>
    </row>
    <row r="158" spans="2:24" ht="29.25" customHeight="1" x14ac:dyDescent="0.25">
      <c r="B158" s="44">
        <v>131</v>
      </c>
      <c r="C158" s="48" t="s">
        <v>286</v>
      </c>
      <c r="D158" s="44" t="s">
        <v>287</v>
      </c>
      <c r="E158" s="44" t="s">
        <v>91</v>
      </c>
      <c r="F158" s="44" t="s">
        <v>278</v>
      </c>
      <c r="G158" s="44" t="s">
        <v>385</v>
      </c>
      <c r="H158" s="134">
        <f>K158*8</f>
        <v>1264.6400000000001</v>
      </c>
      <c r="I158" s="134">
        <f>L158*4.4</f>
        <v>72.248000000000019</v>
      </c>
      <c r="J158" s="19">
        <f>SUM(H158:I158)</f>
        <v>1336.8880000000001</v>
      </c>
      <c r="K158" s="19">
        <v>158.08000000000001</v>
      </c>
      <c r="L158" s="19">
        <v>16.420000000000002</v>
      </c>
      <c r="M158" s="19">
        <v>1226.53</v>
      </c>
      <c r="N158" s="19">
        <v>15882</v>
      </c>
      <c r="O158" s="19">
        <v>2.4947030000000003</v>
      </c>
      <c r="P158" s="484">
        <v>4266794</v>
      </c>
      <c r="Q158" s="49">
        <v>45717</v>
      </c>
      <c r="R158" s="50" t="s">
        <v>60</v>
      </c>
      <c r="S158" s="51" t="s">
        <v>61</v>
      </c>
      <c r="T158" s="141"/>
      <c r="U158" s="46"/>
      <c r="V158" s="143"/>
      <c r="W158" s="51">
        <v>45738</v>
      </c>
      <c r="X158" s="161"/>
    </row>
    <row r="159" spans="2:24" ht="29.25" customHeight="1" x14ac:dyDescent="0.25">
      <c r="B159" s="44">
        <v>132</v>
      </c>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84">
        <v>984923.63610800006</v>
      </c>
      <c r="Q159" s="49">
        <v>45658</v>
      </c>
      <c r="R159" s="50" t="s">
        <v>60</v>
      </c>
      <c r="S159" s="18" t="s">
        <v>61</v>
      </c>
      <c r="T159" s="141">
        <v>45665</v>
      </c>
      <c r="U159" s="46">
        <v>45665</v>
      </c>
      <c r="V159" s="143">
        <v>45672</v>
      </c>
      <c r="W159" s="51">
        <v>45673</v>
      </c>
      <c r="X159" s="184"/>
    </row>
    <row r="160" spans="2:24" ht="29.25" customHeight="1" x14ac:dyDescent="0.25">
      <c r="B160" s="44">
        <v>133</v>
      </c>
      <c r="C160" s="489" t="s">
        <v>369</v>
      </c>
      <c r="D160" s="488" t="s">
        <v>77</v>
      </c>
      <c r="E160" s="488" t="s">
        <v>101</v>
      </c>
      <c r="F160" s="488" t="s">
        <v>278</v>
      </c>
      <c r="G160" s="44" t="s">
        <v>410</v>
      </c>
      <c r="H160" s="19">
        <v>268</v>
      </c>
      <c r="I160" s="19">
        <v>14</v>
      </c>
      <c r="J160" s="19">
        <v>282</v>
      </c>
      <c r="K160" s="19">
        <v>33.42</v>
      </c>
      <c r="L160" s="19">
        <v>3.15</v>
      </c>
      <c r="M160" s="19">
        <v>255.26</v>
      </c>
      <c r="N160" s="19">
        <v>1904</v>
      </c>
      <c r="O160" s="19">
        <v>0.86627600000000005</v>
      </c>
      <c r="P160" s="484">
        <v>745277.51610799995</v>
      </c>
      <c r="Q160" s="49">
        <v>45717</v>
      </c>
      <c r="R160" s="549" t="s">
        <v>60</v>
      </c>
      <c r="S160" s="51" t="s">
        <v>61</v>
      </c>
      <c r="T160" s="138"/>
      <c r="U160" s="133"/>
      <c r="V160" s="144"/>
      <c r="W160" s="499">
        <v>45744</v>
      </c>
      <c r="X160" s="187" t="s">
        <v>392</v>
      </c>
    </row>
    <row r="161" spans="2:24" ht="29.25" customHeight="1" x14ac:dyDescent="0.25">
      <c r="B161" s="44">
        <v>134</v>
      </c>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84">
        <v>2154107.4570649997</v>
      </c>
      <c r="Q161" s="49">
        <v>45658</v>
      </c>
      <c r="R161" s="50" t="s">
        <v>60</v>
      </c>
      <c r="S161" s="18" t="s">
        <v>61</v>
      </c>
      <c r="T161" s="178">
        <v>45659</v>
      </c>
      <c r="U161" s="51">
        <v>45661</v>
      </c>
      <c r="V161" s="190">
        <v>45675</v>
      </c>
      <c r="W161" s="51">
        <v>45676</v>
      </c>
      <c r="X161" s="186"/>
    </row>
    <row r="162" spans="2:24" ht="29.25" customHeight="1" x14ac:dyDescent="0.25">
      <c r="B162" s="44">
        <v>135</v>
      </c>
      <c r="C162" s="48" t="s">
        <v>543</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84">
        <v>5283315.0419999994</v>
      </c>
      <c r="Q162" s="49">
        <v>45914</v>
      </c>
      <c r="R162" s="50" t="s">
        <v>60</v>
      </c>
      <c r="S162" s="51" t="s">
        <v>61</v>
      </c>
      <c r="T162" s="138"/>
      <c r="U162" s="133"/>
      <c r="V162" s="144"/>
      <c r="W162" s="499">
        <v>45914</v>
      </c>
      <c r="X162" s="184"/>
    </row>
    <row r="163" spans="2:24" ht="29.25" customHeight="1" x14ac:dyDescent="0.25">
      <c r="B163" s="44">
        <v>136</v>
      </c>
      <c r="C163" s="539" t="s">
        <v>674</v>
      </c>
      <c r="D163" s="43" t="s">
        <v>57</v>
      </c>
      <c r="E163" s="43" t="s">
        <v>74</v>
      </c>
      <c r="F163" s="44" t="s">
        <v>873</v>
      </c>
      <c r="G163" s="43"/>
      <c r="H163" s="45">
        <f>K163*8</f>
        <v>251.2</v>
      </c>
      <c r="I163" s="45">
        <f>L163*4.4</f>
        <v>12.716000000000001</v>
      </c>
      <c r="J163" s="45">
        <f>SUBTOTAL(9,H163:I163)</f>
        <v>263.916</v>
      </c>
      <c r="K163" s="45">
        <v>31.4</v>
      </c>
      <c r="L163" s="45">
        <v>2.89</v>
      </c>
      <c r="M163" s="45">
        <v>164.7</v>
      </c>
      <c r="N163" s="45">
        <v>1802</v>
      </c>
      <c r="O163" s="61">
        <v>0.86599999999999999</v>
      </c>
      <c r="P163" s="503"/>
      <c r="Q163" s="49">
        <v>46036</v>
      </c>
      <c r="R163" s="50" t="s">
        <v>60</v>
      </c>
      <c r="S163" s="47" t="s">
        <v>61</v>
      </c>
      <c r="T163" s="138"/>
      <c r="U163" s="133"/>
      <c r="V163" s="144"/>
      <c r="W163" s="133">
        <v>46047</v>
      </c>
      <c r="X163" s="184"/>
    </row>
    <row r="164" spans="2:24" ht="29.25" customHeight="1" x14ac:dyDescent="0.25">
      <c r="B164" s="44">
        <v>137</v>
      </c>
      <c r="C164" s="489" t="s">
        <v>397</v>
      </c>
      <c r="D164" s="488" t="s">
        <v>398</v>
      </c>
      <c r="E164" s="488" t="s">
        <v>74</v>
      </c>
      <c r="F164" s="488" t="s">
        <v>278</v>
      </c>
      <c r="G164" s="488"/>
      <c r="H164" s="490">
        <f>K164*8</f>
        <v>566.48</v>
      </c>
      <c r="I164" s="490">
        <f>L164*4.4</f>
        <v>25.564</v>
      </c>
      <c r="J164" s="490">
        <f>SUBTOTAL(9,H164:I164)</f>
        <v>592.04399999999998</v>
      </c>
      <c r="K164" s="490">
        <v>70.81</v>
      </c>
      <c r="L164" s="490">
        <v>5.81</v>
      </c>
      <c r="M164" s="490">
        <v>356.96</v>
      </c>
      <c r="N164" s="490">
        <v>3466</v>
      </c>
      <c r="O164" s="19">
        <v>1.7680549999999999</v>
      </c>
      <c r="P164" s="484">
        <v>1649958.0770650001</v>
      </c>
      <c r="Q164" s="49">
        <v>45717</v>
      </c>
      <c r="R164" s="549" t="s">
        <v>60</v>
      </c>
      <c r="S164" s="51" t="s">
        <v>61</v>
      </c>
      <c r="T164" s="179"/>
      <c r="U164" s="135"/>
      <c r="V164" s="191"/>
      <c r="W164" s="499">
        <v>45747</v>
      </c>
      <c r="X164" s="626"/>
    </row>
    <row r="165" spans="2:24" ht="29.25" customHeight="1" x14ac:dyDescent="0.25">
      <c r="B165" s="44">
        <v>138</v>
      </c>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84">
        <v>1161364.312108</v>
      </c>
      <c r="Q165" s="49">
        <v>45658</v>
      </c>
      <c r="R165" s="50" t="s">
        <v>60</v>
      </c>
      <c r="S165" s="18" t="s">
        <v>61</v>
      </c>
      <c r="T165" s="141">
        <v>45640</v>
      </c>
      <c r="U165" s="46">
        <v>45642</v>
      </c>
      <c r="V165" s="143">
        <v>45661</v>
      </c>
      <c r="W165" s="51">
        <v>45662</v>
      </c>
      <c r="X165" s="184"/>
    </row>
    <row r="166" spans="2:24" ht="29.25" customHeight="1" x14ac:dyDescent="0.25">
      <c r="B166" s="44">
        <v>139</v>
      </c>
      <c r="C166" s="489" t="s">
        <v>407</v>
      </c>
      <c r="D166" s="488" t="s">
        <v>203</v>
      </c>
      <c r="E166" s="488" t="s">
        <v>74</v>
      </c>
      <c r="F166" s="488" t="s">
        <v>278</v>
      </c>
      <c r="G166" s="44"/>
      <c r="H166" s="19">
        <f>K166*8</f>
        <v>466.88</v>
      </c>
      <c r="I166" s="19">
        <f>L166*4.4</f>
        <v>21.472000000000001</v>
      </c>
      <c r="J166" s="19">
        <f>SUBTOTAL(9,H166:I166)</f>
        <v>488.35199999999998</v>
      </c>
      <c r="K166" s="19">
        <v>58.36</v>
      </c>
      <c r="L166" s="19">
        <v>4.88</v>
      </c>
      <c r="M166" s="19">
        <v>292.33</v>
      </c>
      <c r="N166" s="19">
        <v>2716</v>
      </c>
      <c r="O166" s="19">
        <v>1.768</v>
      </c>
      <c r="P166" s="484">
        <v>1317205.2180649999</v>
      </c>
      <c r="Q166" s="551" t="s">
        <v>414</v>
      </c>
      <c r="R166" s="549" t="s">
        <v>60</v>
      </c>
      <c r="S166" s="51" t="s">
        <v>61</v>
      </c>
      <c r="T166" s="138"/>
      <c r="U166" s="133"/>
      <c r="V166" s="144"/>
      <c r="W166" s="499">
        <v>45757</v>
      </c>
      <c r="X166" s="184"/>
    </row>
    <row r="167" spans="2:24" ht="29.25" customHeight="1" x14ac:dyDescent="0.25">
      <c r="B167" s="44">
        <v>140</v>
      </c>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84">
        <v>650458.11210799997</v>
      </c>
      <c r="Q167" s="49">
        <v>45627</v>
      </c>
      <c r="R167" s="50" t="s">
        <v>60</v>
      </c>
      <c r="S167" s="18" t="s">
        <v>61</v>
      </c>
      <c r="T167" s="178">
        <v>45637</v>
      </c>
      <c r="U167" s="51">
        <v>45639</v>
      </c>
      <c r="V167" s="190">
        <v>45653</v>
      </c>
      <c r="W167" s="51">
        <v>45653</v>
      </c>
      <c r="X167" s="184"/>
    </row>
    <row r="168" spans="2:24" ht="29.25" customHeight="1" x14ac:dyDescent="0.25">
      <c r="B168" s="44">
        <v>141</v>
      </c>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84">
        <v>1126247.400108</v>
      </c>
      <c r="Q168" s="49">
        <v>45627</v>
      </c>
      <c r="R168" s="50" t="s">
        <v>60</v>
      </c>
      <c r="S168" s="18" t="s">
        <v>61</v>
      </c>
      <c r="T168" s="178">
        <v>45627</v>
      </c>
      <c r="U168" s="51">
        <v>45629</v>
      </c>
      <c r="V168" s="190">
        <v>45655</v>
      </c>
      <c r="W168" s="51">
        <v>45657</v>
      </c>
      <c r="X168" s="184"/>
    </row>
    <row r="169" spans="2:24" ht="29.25" customHeight="1" x14ac:dyDescent="0.25">
      <c r="B169" s="44">
        <v>142</v>
      </c>
      <c r="C169" s="48" t="s">
        <v>418</v>
      </c>
      <c r="D169" s="44" t="s">
        <v>63</v>
      </c>
      <c r="E169" s="44" t="s">
        <v>74</v>
      </c>
      <c r="F169" s="488" t="s">
        <v>278</v>
      </c>
      <c r="G169" s="44" t="s">
        <v>437</v>
      </c>
      <c r="H169" s="19">
        <v>252</v>
      </c>
      <c r="I169" s="19">
        <v>13</v>
      </c>
      <c r="J169" s="19">
        <v>265</v>
      </c>
      <c r="K169" s="19">
        <v>31.4</v>
      </c>
      <c r="L169" s="19">
        <v>2.89</v>
      </c>
      <c r="M169" s="19">
        <v>164.7</v>
      </c>
      <c r="N169" s="19">
        <v>1802</v>
      </c>
      <c r="O169" s="19">
        <v>0.86627600000000005</v>
      </c>
      <c r="P169" s="484">
        <v>752440.09410799993</v>
      </c>
      <c r="Q169" s="551" t="s">
        <v>414</v>
      </c>
      <c r="R169" s="549" t="s">
        <v>60</v>
      </c>
      <c r="S169" s="51" t="s">
        <v>61</v>
      </c>
      <c r="T169" s="138"/>
      <c r="U169" s="133"/>
      <c r="V169" s="144"/>
      <c r="W169" s="499">
        <v>45757</v>
      </c>
      <c r="X169" s="184"/>
    </row>
    <row r="170" spans="2:24" ht="29.25" customHeight="1" x14ac:dyDescent="0.25">
      <c r="B170" s="44">
        <v>143</v>
      </c>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84">
        <v>752440.09410799993</v>
      </c>
      <c r="Q170" s="49">
        <v>45627</v>
      </c>
      <c r="R170" s="50" t="s">
        <v>60</v>
      </c>
      <c r="S170" s="18" t="s">
        <v>61</v>
      </c>
      <c r="T170" s="178">
        <v>45627</v>
      </c>
      <c r="U170" s="51">
        <v>45631</v>
      </c>
      <c r="V170" s="190">
        <v>45644</v>
      </c>
      <c r="W170" s="51">
        <v>45645</v>
      </c>
      <c r="X170" s="184"/>
    </row>
    <row r="171" spans="2:24" ht="29.25" customHeight="1" x14ac:dyDescent="0.25">
      <c r="B171" s="44">
        <v>144</v>
      </c>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84">
        <v>1126247.400108</v>
      </c>
      <c r="Q171" s="49">
        <v>45627</v>
      </c>
      <c r="R171" s="50" t="s">
        <v>60</v>
      </c>
      <c r="S171" s="18" t="s">
        <v>61</v>
      </c>
      <c r="T171" s="178">
        <v>45636</v>
      </c>
      <c r="U171" s="51">
        <v>45639</v>
      </c>
      <c r="V171" s="190">
        <v>45648</v>
      </c>
      <c r="W171" s="51">
        <v>45650</v>
      </c>
      <c r="X171" s="182"/>
    </row>
    <row r="172" spans="2:24" ht="29.25" customHeight="1" x14ac:dyDescent="0.25">
      <c r="B172" s="44">
        <v>145</v>
      </c>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84">
        <v>5088278.7390940003</v>
      </c>
      <c r="Q172" s="49">
        <v>45658</v>
      </c>
      <c r="R172" s="50" t="s">
        <v>60</v>
      </c>
      <c r="S172" s="18" t="s">
        <v>61</v>
      </c>
      <c r="T172" s="178">
        <v>45659</v>
      </c>
      <c r="U172" s="51">
        <v>45679</v>
      </c>
      <c r="V172" s="190">
        <v>45685</v>
      </c>
      <c r="W172" s="51">
        <v>45688</v>
      </c>
      <c r="X172" s="185"/>
    </row>
    <row r="173" spans="2:24" ht="29.25" customHeight="1" x14ac:dyDescent="0.25">
      <c r="B173" s="44">
        <v>146</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84">
        <v>645061.94810799998</v>
      </c>
      <c r="Q173" s="486" t="s">
        <v>414</v>
      </c>
      <c r="R173" s="50" t="s">
        <v>60</v>
      </c>
      <c r="S173" s="18" t="s">
        <v>61</v>
      </c>
      <c r="T173" s="141"/>
      <c r="U173" s="46"/>
      <c r="V173" s="143"/>
      <c r="W173" s="51">
        <v>45759</v>
      </c>
      <c r="X173" s="161" t="s">
        <v>280</v>
      </c>
    </row>
    <row r="174" spans="2:24" ht="29.25" customHeight="1" x14ac:dyDescent="0.25">
      <c r="B174" s="44">
        <v>147</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84">
        <v>2154107.4570649997</v>
      </c>
      <c r="Q174" s="49">
        <v>45689</v>
      </c>
      <c r="R174" s="50" t="s">
        <v>60</v>
      </c>
      <c r="S174" s="18" t="s">
        <v>61</v>
      </c>
      <c r="T174" s="141">
        <v>45690</v>
      </c>
      <c r="U174" s="46">
        <v>45692</v>
      </c>
      <c r="V174" s="143">
        <v>45697</v>
      </c>
      <c r="W174" s="51">
        <v>45701</v>
      </c>
      <c r="X174" s="184"/>
    </row>
    <row r="175" spans="2:24" ht="29.25" customHeight="1" x14ac:dyDescent="0.25">
      <c r="B175" s="44">
        <v>148</v>
      </c>
      <c r="C175" s="539" t="s">
        <v>678</v>
      </c>
      <c r="D175" s="43" t="s">
        <v>65</v>
      </c>
      <c r="E175" s="43" t="s">
        <v>74</v>
      </c>
      <c r="F175" s="44" t="s">
        <v>873</v>
      </c>
      <c r="G175" s="43"/>
      <c r="H175" s="45">
        <f t="shared" ref="H175:H180" si="6">K175*8</f>
        <v>233.65600000000001</v>
      </c>
      <c r="I175" s="45">
        <f t="shared" ref="I175:I180" si="7">L175*4.4</f>
        <v>11.470800000000002</v>
      </c>
      <c r="J175" s="45">
        <f t="shared" ref="J175:J180" si="8">SUBTOTAL(9,H175:I175)</f>
        <v>245.1268</v>
      </c>
      <c r="K175" s="45">
        <v>29.207000000000001</v>
      </c>
      <c r="L175" s="45">
        <v>2.6070000000000002</v>
      </c>
      <c r="M175" s="45">
        <v>146.96</v>
      </c>
      <c r="N175" s="45">
        <v>1798.71</v>
      </c>
      <c r="O175" s="61">
        <v>0.91100000000000003</v>
      </c>
      <c r="P175" s="503"/>
      <c r="Q175" s="49">
        <v>46036</v>
      </c>
      <c r="R175" s="50" t="s">
        <v>60</v>
      </c>
      <c r="S175" s="47" t="s">
        <v>61</v>
      </c>
      <c r="T175" s="138"/>
      <c r="U175" s="133"/>
      <c r="V175" s="144"/>
      <c r="W175" s="133">
        <v>46051</v>
      </c>
      <c r="X175" s="184"/>
    </row>
    <row r="176" spans="2:24" ht="29.25" customHeight="1" x14ac:dyDescent="0.25">
      <c r="B176" s="44">
        <v>149</v>
      </c>
      <c r="C176" s="539" t="s">
        <v>679</v>
      </c>
      <c r="D176" s="43" t="s">
        <v>63</v>
      </c>
      <c r="E176" s="43" t="s">
        <v>74</v>
      </c>
      <c r="F176" s="44" t="s">
        <v>873</v>
      </c>
      <c r="G176" s="43"/>
      <c r="H176" s="45">
        <f t="shared" si="6"/>
        <v>251.2</v>
      </c>
      <c r="I176" s="45">
        <f t="shared" si="7"/>
        <v>12.716000000000001</v>
      </c>
      <c r="J176" s="45">
        <f t="shared" si="8"/>
        <v>263.916</v>
      </c>
      <c r="K176" s="45">
        <v>31.4</v>
      </c>
      <c r="L176" s="45">
        <v>2.89</v>
      </c>
      <c r="M176" s="45">
        <v>164.7</v>
      </c>
      <c r="N176" s="45">
        <v>1802</v>
      </c>
      <c r="O176" s="45">
        <v>0.86599999999999999</v>
      </c>
      <c r="P176" s="503"/>
      <c r="Q176" s="49">
        <v>46067</v>
      </c>
      <c r="R176" s="50" t="s">
        <v>60</v>
      </c>
      <c r="S176" s="47" t="s">
        <v>61</v>
      </c>
      <c r="T176" s="138"/>
      <c r="U176" s="133"/>
      <c r="V176" s="144"/>
      <c r="W176" s="133">
        <v>46068</v>
      </c>
      <c r="X176" s="184"/>
    </row>
    <row r="177" spans="2:24" ht="29.25" customHeight="1" x14ac:dyDescent="0.25">
      <c r="B177" s="44">
        <v>150</v>
      </c>
      <c r="C177" s="539" t="s">
        <v>681</v>
      </c>
      <c r="D177" s="43" t="s">
        <v>210</v>
      </c>
      <c r="E177" s="43" t="s">
        <v>74</v>
      </c>
      <c r="F177" s="44" t="s">
        <v>845</v>
      </c>
      <c r="G177" s="43"/>
      <c r="H177" s="45">
        <f t="shared" si="6"/>
        <v>755.68</v>
      </c>
      <c r="I177" s="45">
        <f t="shared" si="7"/>
        <v>41.052000000000007</v>
      </c>
      <c r="J177" s="45">
        <f t="shared" si="8"/>
        <v>796.73199999999997</v>
      </c>
      <c r="K177" s="45">
        <v>94.46</v>
      </c>
      <c r="L177" s="45">
        <v>9.33</v>
      </c>
      <c r="M177" s="45">
        <v>584</v>
      </c>
      <c r="N177" s="45">
        <v>9095</v>
      </c>
      <c r="O177" s="45">
        <v>2.4940000000000002</v>
      </c>
      <c r="P177" s="503"/>
      <c r="Q177" s="49">
        <v>46036</v>
      </c>
      <c r="R177" s="50" t="s">
        <v>60</v>
      </c>
      <c r="S177" s="47" t="s">
        <v>61</v>
      </c>
      <c r="T177" s="138"/>
      <c r="U177" s="133"/>
      <c r="V177" s="144"/>
      <c r="W177" s="133">
        <v>46035</v>
      </c>
      <c r="X177" s="184"/>
    </row>
    <row r="178" spans="2:24" ht="29.25" customHeight="1" x14ac:dyDescent="0.25">
      <c r="B178" s="44">
        <v>151</v>
      </c>
      <c r="C178" s="539" t="s">
        <v>683</v>
      </c>
      <c r="D178" s="43" t="s">
        <v>77</v>
      </c>
      <c r="E178" s="43" t="s">
        <v>74</v>
      </c>
      <c r="F178" s="44" t="s">
        <v>845</v>
      </c>
      <c r="G178" s="43"/>
      <c r="H178" s="45">
        <f t="shared" si="6"/>
        <v>251.2</v>
      </c>
      <c r="I178" s="45">
        <f t="shared" si="7"/>
        <v>12.716000000000001</v>
      </c>
      <c r="J178" s="45">
        <f t="shared" si="8"/>
        <v>263.916</v>
      </c>
      <c r="K178" s="45">
        <v>31.4</v>
      </c>
      <c r="L178" s="45">
        <v>2.89</v>
      </c>
      <c r="M178" s="45">
        <v>164.7</v>
      </c>
      <c r="N178" s="45">
        <v>1802</v>
      </c>
      <c r="O178" s="45">
        <v>0.86599999999999999</v>
      </c>
      <c r="P178" s="503"/>
      <c r="Q178" s="49">
        <v>46036</v>
      </c>
      <c r="R178" s="50" t="s">
        <v>60</v>
      </c>
      <c r="S178" s="47" t="s">
        <v>61</v>
      </c>
      <c r="T178" s="138"/>
      <c r="U178" s="133"/>
      <c r="V178" s="144"/>
      <c r="W178" s="133">
        <v>46040</v>
      </c>
      <c r="X178" s="184"/>
    </row>
    <row r="179" spans="2:24" ht="29.25" customHeight="1" x14ac:dyDescent="0.25">
      <c r="B179" s="44">
        <v>152</v>
      </c>
      <c r="C179" s="539" t="s">
        <v>684</v>
      </c>
      <c r="D179" s="43" t="s">
        <v>57</v>
      </c>
      <c r="E179" s="43" t="s">
        <v>74</v>
      </c>
      <c r="F179" s="44" t="s">
        <v>845</v>
      </c>
      <c r="G179" s="43"/>
      <c r="H179" s="45">
        <f t="shared" si="6"/>
        <v>251.2</v>
      </c>
      <c r="I179" s="45">
        <f t="shared" si="7"/>
        <v>12.716000000000001</v>
      </c>
      <c r="J179" s="45">
        <f t="shared" si="8"/>
        <v>263.916</v>
      </c>
      <c r="K179" s="45">
        <v>31.4</v>
      </c>
      <c r="L179" s="45">
        <v>2.89</v>
      </c>
      <c r="M179" s="45">
        <v>164.7</v>
      </c>
      <c r="N179" s="45">
        <v>1802</v>
      </c>
      <c r="O179" s="45">
        <v>0.86599999999999999</v>
      </c>
      <c r="P179" s="503"/>
      <c r="Q179" s="49">
        <v>46036</v>
      </c>
      <c r="R179" s="50" t="s">
        <v>60</v>
      </c>
      <c r="S179" s="47" t="s">
        <v>61</v>
      </c>
      <c r="T179" s="138"/>
      <c r="U179" s="133"/>
      <c r="V179" s="144"/>
      <c r="W179" s="133">
        <v>46038</v>
      </c>
      <c r="X179" s="184"/>
    </row>
    <row r="180" spans="2:24" ht="29.25" customHeight="1" x14ac:dyDescent="0.25">
      <c r="B180" s="44">
        <v>153</v>
      </c>
      <c r="C180" s="539" t="s">
        <v>685</v>
      </c>
      <c r="D180" s="43" t="s">
        <v>690</v>
      </c>
      <c r="E180" s="43" t="s">
        <v>74</v>
      </c>
      <c r="F180" s="43" t="s">
        <v>845</v>
      </c>
      <c r="G180" s="43"/>
      <c r="H180" s="45">
        <f t="shared" si="6"/>
        <v>784.48</v>
      </c>
      <c r="I180" s="45">
        <f t="shared" si="7"/>
        <v>33.836000000000006</v>
      </c>
      <c r="J180" s="45">
        <f t="shared" si="8"/>
        <v>818.31600000000003</v>
      </c>
      <c r="K180" s="45">
        <v>98.06</v>
      </c>
      <c r="L180" s="45">
        <v>7.69</v>
      </c>
      <c r="M180" s="45">
        <v>475.74</v>
      </c>
      <c r="N180" s="45">
        <v>5381</v>
      </c>
      <c r="O180" s="45">
        <v>2.3860000000000001</v>
      </c>
      <c r="P180" s="503"/>
      <c r="Q180" s="49">
        <v>46036</v>
      </c>
      <c r="R180" s="50" t="s">
        <v>60</v>
      </c>
      <c r="S180" s="47" t="s">
        <v>61</v>
      </c>
      <c r="T180" s="138"/>
      <c r="U180" s="133"/>
      <c r="V180" s="144"/>
      <c r="W180" s="133">
        <v>46053</v>
      </c>
      <c r="X180" s="184"/>
    </row>
    <row r="181" spans="2:24" ht="29.25" customHeight="1" x14ac:dyDescent="0.25">
      <c r="B181" s="44">
        <v>154</v>
      </c>
      <c r="C181" s="48" t="s">
        <v>686</v>
      </c>
      <c r="D181" s="44" t="s">
        <v>691</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590">
        <v>1.7529999999999999</v>
      </c>
      <c r="P181" s="19"/>
      <c r="Q181" s="49">
        <v>46005</v>
      </c>
      <c r="R181" s="50" t="s">
        <v>60</v>
      </c>
      <c r="S181" s="47" t="s">
        <v>61</v>
      </c>
      <c r="T181" s="138"/>
      <c r="U181" s="133"/>
      <c r="V181" s="144"/>
      <c r="W181" s="133">
        <v>46022</v>
      </c>
      <c r="X181" s="184"/>
    </row>
    <row r="182" spans="2:24" ht="29.25" customHeight="1" x14ac:dyDescent="0.25">
      <c r="B182" s="44">
        <v>155</v>
      </c>
      <c r="C182" s="48" t="s">
        <v>687</v>
      </c>
      <c r="D182" s="44" t="s">
        <v>692</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38"/>
      <c r="U182" s="133"/>
      <c r="V182" s="144"/>
      <c r="W182" s="499">
        <v>45939</v>
      </c>
      <c r="X182" s="184"/>
    </row>
    <row r="183" spans="2:24" ht="29.25" customHeight="1" x14ac:dyDescent="0.25">
      <c r="B183" s="44">
        <v>156</v>
      </c>
      <c r="C183" s="48" t="s">
        <v>688</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07"/>
      <c r="U183" s="499"/>
      <c r="V183" s="621"/>
      <c r="W183" s="499">
        <v>45945</v>
      </c>
      <c r="X183" s="184"/>
    </row>
    <row r="184" spans="2:24" ht="29.45" customHeight="1" x14ac:dyDescent="0.25">
      <c r="B184" s="44">
        <v>157</v>
      </c>
      <c r="C184" s="48" t="s">
        <v>551</v>
      </c>
      <c r="D184" s="44" t="s">
        <v>554</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84">
        <v>752440.09410799993</v>
      </c>
      <c r="Q184" s="49">
        <v>45914</v>
      </c>
      <c r="R184" s="50" t="s">
        <v>60</v>
      </c>
      <c r="S184" s="51" t="s">
        <v>61</v>
      </c>
      <c r="T184" s="138"/>
      <c r="U184" s="133"/>
      <c r="V184" s="144"/>
      <c r="W184" s="499">
        <v>45927</v>
      </c>
      <c r="X184" s="184"/>
    </row>
    <row r="185" spans="2:24" ht="29.45" customHeight="1" x14ac:dyDescent="0.25">
      <c r="B185" s="44">
        <v>158</v>
      </c>
      <c r="C185" s="48" t="s">
        <v>689</v>
      </c>
      <c r="D185" s="44" t="s">
        <v>779</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07"/>
      <c r="U185" s="499"/>
      <c r="V185" s="621"/>
      <c r="W185" s="499">
        <v>45947</v>
      </c>
      <c r="X185" s="184"/>
    </row>
    <row r="186" spans="2:24" s="59" customFormat="1" ht="31.5" customHeight="1" x14ac:dyDescent="0.25">
      <c r="B186" s="44">
        <v>159</v>
      </c>
      <c r="C186" s="48" t="s">
        <v>504</v>
      </c>
      <c r="D186" s="44" t="s">
        <v>132</v>
      </c>
      <c r="E186" s="44" t="s">
        <v>74</v>
      </c>
      <c r="F186" s="44" t="s">
        <v>278</v>
      </c>
      <c r="G186" s="44"/>
      <c r="H186" s="19">
        <v>611</v>
      </c>
      <c r="I186" s="19">
        <v>28</v>
      </c>
      <c r="J186" s="19">
        <v>639</v>
      </c>
      <c r="K186" s="19">
        <v>76.349999999999994</v>
      </c>
      <c r="L186" s="19">
        <v>6.32</v>
      </c>
      <c r="M186" s="19">
        <v>385.79</v>
      </c>
      <c r="N186" s="19">
        <v>3898</v>
      </c>
      <c r="O186" s="19">
        <v>2.348757</v>
      </c>
      <c r="P186" s="484">
        <v>1761921.9257309998</v>
      </c>
      <c r="Q186" s="49">
        <v>45791</v>
      </c>
      <c r="R186" s="50" t="s">
        <v>60</v>
      </c>
      <c r="S186" s="51" t="s">
        <v>61</v>
      </c>
      <c r="T186" s="138"/>
      <c r="U186" s="133"/>
      <c r="V186" s="144"/>
      <c r="W186" s="499">
        <v>45808</v>
      </c>
      <c r="X186" s="184"/>
    </row>
    <row r="187" spans="2:24" s="59" customFormat="1" ht="27.6" customHeight="1" x14ac:dyDescent="0.25">
      <c r="B187" s="44">
        <v>160</v>
      </c>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84">
        <v>752440.09410799993</v>
      </c>
      <c r="Q187" s="49">
        <v>45658</v>
      </c>
      <c r="R187" s="50" t="s">
        <v>115</v>
      </c>
      <c r="S187" s="18" t="s">
        <v>61</v>
      </c>
      <c r="T187" s="178">
        <v>45659</v>
      </c>
      <c r="U187" s="51">
        <v>45661</v>
      </c>
      <c r="V187" s="190">
        <v>45666</v>
      </c>
      <c r="W187" s="51">
        <v>45669</v>
      </c>
      <c r="X187" s="185"/>
    </row>
    <row r="188" spans="2:24" s="59" customFormat="1" ht="28.5" customHeight="1" x14ac:dyDescent="0.25">
      <c r="B188" s="44">
        <v>161</v>
      </c>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84">
        <v>752440.09410799993</v>
      </c>
      <c r="Q188" s="49">
        <v>45658</v>
      </c>
      <c r="R188" s="50" t="s">
        <v>115</v>
      </c>
      <c r="S188" s="18" t="s">
        <v>61</v>
      </c>
      <c r="T188" s="178">
        <v>45661</v>
      </c>
      <c r="U188" s="51">
        <v>45674</v>
      </c>
      <c r="V188" s="190">
        <v>45676</v>
      </c>
      <c r="W188" s="51">
        <v>45679</v>
      </c>
      <c r="X188" s="185"/>
    </row>
    <row r="189" spans="2:24" s="59" customFormat="1" ht="31.5" customHeight="1" x14ac:dyDescent="0.25">
      <c r="B189" s="44">
        <v>162</v>
      </c>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84">
        <v>752440.09410799993</v>
      </c>
      <c r="Q189" s="49">
        <v>45627</v>
      </c>
      <c r="R189" s="50" t="s">
        <v>115</v>
      </c>
      <c r="S189" s="18" t="s">
        <v>61</v>
      </c>
      <c r="T189" s="141">
        <v>45638</v>
      </c>
      <c r="U189" s="46">
        <v>45643</v>
      </c>
      <c r="V189" s="143">
        <v>45645</v>
      </c>
      <c r="W189" s="51">
        <v>45647</v>
      </c>
      <c r="X189" s="184"/>
    </row>
    <row r="190" spans="2:24" s="59" customFormat="1" ht="30.6" customHeight="1" x14ac:dyDescent="0.25">
      <c r="B190" s="44">
        <v>163</v>
      </c>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84">
        <v>745277.51610799995</v>
      </c>
      <c r="Q190" s="49">
        <v>45627</v>
      </c>
      <c r="R190" s="50" t="s">
        <v>115</v>
      </c>
      <c r="S190" s="18" t="s">
        <v>61</v>
      </c>
      <c r="T190" s="141">
        <v>45641</v>
      </c>
      <c r="U190" s="46">
        <v>45645</v>
      </c>
      <c r="V190" s="143">
        <v>45648</v>
      </c>
      <c r="W190" s="51">
        <v>45650</v>
      </c>
      <c r="X190" s="184"/>
    </row>
    <row r="191" spans="2:24" s="59" customFormat="1" ht="24" customHeight="1" x14ac:dyDescent="0.25">
      <c r="B191" s="44">
        <v>164</v>
      </c>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84">
        <v>752440.09410799993</v>
      </c>
      <c r="Q191" s="49">
        <v>45627</v>
      </c>
      <c r="R191" s="50" t="s">
        <v>115</v>
      </c>
      <c r="S191" s="18" t="s">
        <v>61</v>
      </c>
      <c r="T191" s="141">
        <v>45641</v>
      </c>
      <c r="U191" s="46">
        <v>45653</v>
      </c>
      <c r="V191" s="143">
        <v>45653</v>
      </c>
      <c r="W191" s="51">
        <v>45654</v>
      </c>
      <c r="X191" s="184"/>
    </row>
    <row r="192" spans="2:24" s="59" customFormat="1" ht="25.5" customHeight="1" x14ac:dyDescent="0.25">
      <c r="B192" s="44">
        <v>165</v>
      </c>
      <c r="C192" s="48" t="s">
        <v>516</v>
      </c>
      <c r="D192" s="44" t="s">
        <v>231</v>
      </c>
      <c r="E192" s="44" t="s">
        <v>74</v>
      </c>
      <c r="F192" s="44" t="s">
        <v>278</v>
      </c>
      <c r="G192" s="44"/>
      <c r="H192" s="19">
        <v>756</v>
      </c>
      <c r="I192" s="19">
        <v>42</v>
      </c>
      <c r="J192" s="19">
        <v>798</v>
      </c>
      <c r="K192" s="44">
        <v>94.46</v>
      </c>
      <c r="L192" s="44">
        <v>9.33</v>
      </c>
      <c r="M192" s="44">
        <v>584</v>
      </c>
      <c r="N192" s="44">
        <v>9095</v>
      </c>
      <c r="O192" s="19">
        <v>2.4947030000000003</v>
      </c>
      <c r="P192" s="484">
        <v>2723053.0864490005</v>
      </c>
      <c r="Q192" s="49">
        <v>45822</v>
      </c>
      <c r="R192" s="50" t="s">
        <v>60</v>
      </c>
      <c r="S192" s="51" t="s">
        <v>61</v>
      </c>
      <c r="T192" s="138"/>
      <c r="U192" s="133"/>
      <c r="V192" s="144"/>
      <c r="W192" s="499">
        <v>45837</v>
      </c>
      <c r="X192" s="184"/>
    </row>
    <row r="193" spans="2:24" s="59" customFormat="1" ht="29.1" customHeight="1" x14ac:dyDescent="0.25">
      <c r="B193" s="44">
        <v>166</v>
      </c>
      <c r="C193" s="48" t="s">
        <v>513</v>
      </c>
      <c r="D193" s="44" t="s">
        <v>390</v>
      </c>
      <c r="E193" s="44" t="s">
        <v>74</v>
      </c>
      <c r="F193" s="44" t="s">
        <v>278</v>
      </c>
      <c r="G193" s="44"/>
      <c r="H193" s="490">
        <f>K193*8</f>
        <v>1008.24</v>
      </c>
      <c r="I193" s="490">
        <f>L193*4.4</f>
        <v>49.764000000000003</v>
      </c>
      <c r="J193" s="490">
        <f>SUBTOTAL(9,H193:I193)</f>
        <v>1058.0039999999999</v>
      </c>
      <c r="K193" s="490">
        <v>126.03</v>
      </c>
      <c r="L193" s="490">
        <v>11.31</v>
      </c>
      <c r="M193" s="490">
        <v>716</v>
      </c>
      <c r="N193" s="490">
        <v>11510</v>
      </c>
      <c r="O193" s="19">
        <v>3.1590180000000001</v>
      </c>
      <c r="P193" s="484">
        <v>3508292.325094</v>
      </c>
      <c r="Q193" s="49">
        <v>45822</v>
      </c>
      <c r="R193" s="50" t="s">
        <v>60</v>
      </c>
      <c r="S193" s="51" t="s">
        <v>61</v>
      </c>
      <c r="T193" s="138"/>
      <c r="U193" s="133"/>
      <c r="V193" s="144"/>
      <c r="W193" s="499">
        <v>45819</v>
      </c>
      <c r="X193" s="184"/>
    </row>
    <row r="194" spans="2:24" s="59" customFormat="1" ht="30.95" customHeight="1" x14ac:dyDescent="0.25">
      <c r="B194" s="44">
        <v>167</v>
      </c>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84">
        <v>752440.09410799993</v>
      </c>
      <c r="Q194" s="49">
        <v>45627</v>
      </c>
      <c r="R194" s="50" t="s">
        <v>108</v>
      </c>
      <c r="S194" s="18" t="s">
        <v>61</v>
      </c>
      <c r="T194" s="141">
        <v>45640</v>
      </c>
      <c r="U194" s="46">
        <v>45641</v>
      </c>
      <c r="V194" s="143">
        <v>45655</v>
      </c>
      <c r="W194" s="51">
        <v>45656</v>
      </c>
      <c r="X194" s="184"/>
    </row>
    <row r="195" spans="2:24" s="59" customFormat="1" ht="27.6" customHeight="1" x14ac:dyDescent="0.25">
      <c r="B195" s="44">
        <v>168</v>
      </c>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84">
        <v>645061.94810799998</v>
      </c>
      <c r="Q195" s="49">
        <v>45627</v>
      </c>
      <c r="R195" s="50" t="s">
        <v>108</v>
      </c>
      <c r="S195" s="18" t="s">
        <v>61</v>
      </c>
      <c r="T195" s="141">
        <v>45640</v>
      </c>
      <c r="U195" s="46">
        <v>45641</v>
      </c>
      <c r="V195" s="143">
        <v>45651</v>
      </c>
      <c r="W195" s="51">
        <v>45652</v>
      </c>
      <c r="X195" s="184"/>
    </row>
    <row r="196" spans="2:24" s="59" customFormat="1" ht="30" customHeight="1" x14ac:dyDescent="0.25">
      <c r="B196" s="44">
        <v>169</v>
      </c>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84">
        <v>645061.94810799998</v>
      </c>
      <c r="Q196" s="49">
        <v>45658</v>
      </c>
      <c r="R196" s="50" t="s">
        <v>108</v>
      </c>
      <c r="S196" s="18" t="s">
        <v>61</v>
      </c>
      <c r="T196" s="178">
        <v>45643</v>
      </c>
      <c r="U196" s="51">
        <v>45644</v>
      </c>
      <c r="V196" s="190">
        <v>45681</v>
      </c>
      <c r="W196" s="51">
        <v>45682</v>
      </c>
      <c r="X196" s="185"/>
    </row>
    <row r="197" spans="2:24" s="59" customFormat="1" ht="26.1" customHeight="1" x14ac:dyDescent="0.25">
      <c r="B197" s="44">
        <v>170</v>
      </c>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84">
        <v>1325884.491065</v>
      </c>
      <c r="Q197" s="49">
        <v>45658</v>
      </c>
      <c r="R197" s="50" t="s">
        <v>97</v>
      </c>
      <c r="S197" s="18" t="s">
        <v>61</v>
      </c>
      <c r="T197" s="178">
        <v>45658</v>
      </c>
      <c r="U197" s="51">
        <v>45659</v>
      </c>
      <c r="V197" s="190">
        <v>45671</v>
      </c>
      <c r="W197" s="51">
        <v>45674</v>
      </c>
      <c r="X197" s="185"/>
    </row>
    <row r="198" spans="2:24" s="59" customFormat="1" ht="21.6" customHeight="1" x14ac:dyDescent="0.25">
      <c r="B198" s="44">
        <v>171</v>
      </c>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84">
        <v>645061.94810799998</v>
      </c>
      <c r="Q198" s="49">
        <v>45658</v>
      </c>
      <c r="R198" s="50" t="s">
        <v>97</v>
      </c>
      <c r="S198" s="18" t="s">
        <v>61</v>
      </c>
      <c r="T198" s="178">
        <v>45658</v>
      </c>
      <c r="U198" s="51">
        <v>45659</v>
      </c>
      <c r="V198" s="190">
        <v>45665</v>
      </c>
      <c r="W198" s="51">
        <v>45667</v>
      </c>
      <c r="X198" s="158"/>
    </row>
    <row r="199" spans="2:24" s="59" customFormat="1" ht="21.95" customHeight="1" x14ac:dyDescent="0.25">
      <c r="B199" s="44">
        <v>172</v>
      </c>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84">
        <v>645061.94810799998</v>
      </c>
      <c r="Q199" s="49">
        <v>45658</v>
      </c>
      <c r="R199" s="50" t="s">
        <v>194</v>
      </c>
      <c r="S199" s="56" t="s">
        <v>61</v>
      </c>
      <c r="T199" s="178">
        <v>45675</v>
      </c>
      <c r="U199" s="51">
        <v>45679</v>
      </c>
      <c r="V199" s="190">
        <v>45682</v>
      </c>
      <c r="W199" s="51">
        <v>45682</v>
      </c>
      <c r="X199" s="185"/>
    </row>
    <row r="200" spans="2:24" s="59" customFormat="1" ht="24.6" customHeight="1" x14ac:dyDescent="0.25">
      <c r="B200" s="44">
        <v>173</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84">
        <v>650458.11210799997</v>
      </c>
      <c r="Q200" s="49">
        <v>45658</v>
      </c>
      <c r="R200" s="50" t="s">
        <v>94</v>
      </c>
      <c r="S200" s="18" t="s">
        <v>61</v>
      </c>
      <c r="T200" s="178">
        <v>45648</v>
      </c>
      <c r="U200" s="51">
        <v>45673</v>
      </c>
      <c r="V200" s="190">
        <v>45677</v>
      </c>
      <c r="W200" s="51">
        <v>45678</v>
      </c>
      <c r="X200" s="158"/>
    </row>
    <row r="201" spans="2:24" s="59" customFormat="1" ht="24" customHeight="1" x14ac:dyDescent="0.25">
      <c r="B201" s="44">
        <v>174</v>
      </c>
      <c r="C201" s="48" t="s">
        <v>514</v>
      </c>
      <c r="D201" s="44" t="s">
        <v>79</v>
      </c>
      <c r="E201" s="44" t="s">
        <v>74</v>
      </c>
      <c r="F201" s="44" t="s">
        <v>278</v>
      </c>
      <c r="G201" s="44"/>
      <c r="H201" s="19">
        <v>221</v>
      </c>
      <c r="I201" s="19">
        <v>12</v>
      </c>
      <c r="J201" s="19">
        <v>233</v>
      </c>
      <c r="K201" s="19">
        <v>27.61</v>
      </c>
      <c r="L201" s="19">
        <v>2.61</v>
      </c>
      <c r="M201" s="19">
        <v>146.96</v>
      </c>
      <c r="N201" s="19">
        <v>1450</v>
      </c>
      <c r="O201" s="19">
        <v>0.86627600000000005</v>
      </c>
      <c r="P201" s="484">
        <v>650458.11210799997</v>
      </c>
      <c r="Q201" s="49">
        <v>45822</v>
      </c>
      <c r="R201" s="50" t="s">
        <v>115</v>
      </c>
      <c r="S201" s="51" t="s">
        <v>61</v>
      </c>
      <c r="T201" s="138"/>
      <c r="U201" s="133"/>
      <c r="V201" s="144"/>
      <c r="W201" s="499">
        <v>45821</v>
      </c>
      <c r="X201" s="156"/>
    </row>
    <row r="202" spans="2:24" s="59" customFormat="1" ht="23.1" customHeight="1" x14ac:dyDescent="0.25">
      <c r="B202" s="44">
        <v>175</v>
      </c>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84">
        <v>650458.11210799997</v>
      </c>
      <c r="Q202" s="49">
        <v>45658</v>
      </c>
      <c r="R202" s="50" t="s">
        <v>97</v>
      </c>
      <c r="S202" s="18" t="s">
        <v>61</v>
      </c>
      <c r="T202" s="178">
        <v>45678</v>
      </c>
      <c r="U202" s="51">
        <v>45679</v>
      </c>
      <c r="V202" s="190">
        <v>45684</v>
      </c>
      <c r="W202" s="51">
        <v>45685</v>
      </c>
      <c r="X202" s="160"/>
    </row>
    <row r="203" spans="2:24" s="59" customFormat="1" ht="20.45" customHeight="1" x14ac:dyDescent="0.25">
      <c r="B203" s="44">
        <v>176</v>
      </c>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84">
        <v>752440.09410799993</v>
      </c>
      <c r="Q203" s="49">
        <v>45627</v>
      </c>
      <c r="R203" s="50" t="s">
        <v>97</v>
      </c>
      <c r="S203" s="18" t="s">
        <v>61</v>
      </c>
      <c r="T203" s="141">
        <v>45641</v>
      </c>
      <c r="U203" s="46">
        <v>45646</v>
      </c>
      <c r="V203" s="143">
        <v>45647</v>
      </c>
      <c r="W203" s="51">
        <v>45648</v>
      </c>
      <c r="X203" s="156"/>
    </row>
    <row r="204" spans="2:24" s="59" customFormat="1" ht="30" customHeight="1" x14ac:dyDescent="0.25">
      <c r="B204" s="44">
        <v>177</v>
      </c>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84">
        <v>752440.09410799993</v>
      </c>
      <c r="Q204" s="49">
        <v>45627</v>
      </c>
      <c r="R204" s="50" t="s">
        <v>97</v>
      </c>
      <c r="S204" s="18" t="s">
        <v>61</v>
      </c>
      <c r="T204" s="177">
        <v>45645</v>
      </c>
      <c r="U204" s="142">
        <v>45651</v>
      </c>
      <c r="V204" s="189">
        <v>45652</v>
      </c>
      <c r="W204" s="51">
        <v>45653</v>
      </c>
      <c r="X204" s="156"/>
    </row>
    <row r="205" spans="2:24" s="59" customFormat="1" ht="19.5" customHeight="1" x14ac:dyDescent="0.25">
      <c r="B205" s="44">
        <v>178</v>
      </c>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84">
        <v>745277.51610799995</v>
      </c>
      <c r="Q205" s="49">
        <v>45658</v>
      </c>
      <c r="R205" s="50" t="s">
        <v>97</v>
      </c>
      <c r="S205" s="18" t="s">
        <v>61</v>
      </c>
      <c r="T205" s="141">
        <v>45651</v>
      </c>
      <c r="U205" s="46">
        <v>45654</v>
      </c>
      <c r="V205" s="143">
        <v>45657</v>
      </c>
      <c r="W205" s="51">
        <v>45659</v>
      </c>
      <c r="X205" s="156"/>
    </row>
    <row r="206" spans="2:24" s="59" customFormat="1" ht="18.95" customHeight="1" x14ac:dyDescent="0.25">
      <c r="B206" s="44">
        <v>179</v>
      </c>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84">
        <v>650458.11210799997</v>
      </c>
      <c r="Q206" s="49">
        <v>45658</v>
      </c>
      <c r="R206" s="50" t="s">
        <v>97</v>
      </c>
      <c r="S206" s="18" t="s">
        <v>61</v>
      </c>
      <c r="T206" s="617">
        <v>45651</v>
      </c>
      <c r="U206" s="618">
        <v>45679</v>
      </c>
      <c r="V206" s="622">
        <v>45680</v>
      </c>
      <c r="W206" s="51">
        <v>45680</v>
      </c>
      <c r="X206" s="158"/>
    </row>
    <row r="207" spans="2:24" s="59" customFormat="1" ht="20.45" customHeight="1" x14ac:dyDescent="0.25">
      <c r="B207" s="44">
        <v>180</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84">
        <v>752440.09410799993</v>
      </c>
      <c r="Q207" s="49">
        <v>45658</v>
      </c>
      <c r="R207" s="50" t="s">
        <v>94</v>
      </c>
      <c r="S207" s="18" t="s">
        <v>61</v>
      </c>
      <c r="T207" s="141">
        <v>45650</v>
      </c>
      <c r="U207" s="46">
        <v>45658</v>
      </c>
      <c r="V207" s="143">
        <v>45661</v>
      </c>
      <c r="W207" s="51">
        <v>45662</v>
      </c>
      <c r="X207" s="156"/>
    </row>
    <row r="208" spans="2:24" ht="32.1" customHeight="1" x14ac:dyDescent="0.25">
      <c r="B208" s="44">
        <v>181</v>
      </c>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84">
        <v>1161364.312108</v>
      </c>
      <c r="Q208" s="49">
        <v>45658</v>
      </c>
      <c r="R208" s="50" t="s">
        <v>194</v>
      </c>
      <c r="S208" s="18" t="s">
        <v>61</v>
      </c>
      <c r="T208" s="178">
        <v>45654</v>
      </c>
      <c r="U208" s="51">
        <v>45654</v>
      </c>
      <c r="V208" s="190">
        <v>45665</v>
      </c>
      <c r="W208" s="51">
        <v>45673</v>
      </c>
      <c r="X208" s="158"/>
    </row>
    <row r="209" spans="2:24" ht="21.95" customHeight="1" x14ac:dyDescent="0.25">
      <c r="B209" s="44">
        <v>182</v>
      </c>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84">
        <v>745277.51610799995</v>
      </c>
      <c r="Q209" s="49">
        <v>45627</v>
      </c>
      <c r="R209" s="50" t="s">
        <v>80</v>
      </c>
      <c r="S209" s="18" t="s">
        <v>61</v>
      </c>
      <c r="T209" s="141">
        <v>45649</v>
      </c>
      <c r="U209" s="46">
        <v>45651</v>
      </c>
      <c r="V209" s="143">
        <v>45655</v>
      </c>
      <c r="W209" s="51">
        <v>45655</v>
      </c>
      <c r="X209" s="156"/>
    </row>
    <row r="210" spans="2:24" ht="26.45" customHeight="1" x14ac:dyDescent="0.25">
      <c r="B210" s="44">
        <v>183</v>
      </c>
      <c r="C210" s="48" t="s">
        <v>694</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590">
        <v>1.768</v>
      </c>
      <c r="P210" s="19"/>
      <c r="Q210" s="49">
        <v>46005</v>
      </c>
      <c r="R210" s="52" t="s">
        <v>547</v>
      </c>
      <c r="S210" s="51" t="s">
        <v>61</v>
      </c>
      <c r="T210" s="138"/>
      <c r="U210" s="133"/>
      <c r="V210" s="144"/>
      <c r="W210" s="133">
        <v>46004</v>
      </c>
      <c r="X210" s="156"/>
    </row>
    <row r="211" spans="2:24" ht="23.1" customHeight="1" x14ac:dyDescent="0.25">
      <c r="B211" s="44">
        <v>184</v>
      </c>
      <c r="C211" s="48" t="s">
        <v>695</v>
      </c>
      <c r="D211" s="44" t="s">
        <v>697</v>
      </c>
      <c r="E211" s="43" t="s">
        <v>58</v>
      </c>
      <c r="F211" s="44" t="s">
        <v>278</v>
      </c>
      <c r="G211" s="19"/>
      <c r="H211" s="19">
        <f>K211*8</f>
        <v>804.8</v>
      </c>
      <c r="I211" s="19">
        <f>L211*4.4</f>
        <v>38.896000000000001</v>
      </c>
      <c r="J211" s="19">
        <f>SUM(H211:I211)</f>
        <v>843.69599999999991</v>
      </c>
      <c r="K211" s="19">
        <v>100.6</v>
      </c>
      <c r="L211" s="19">
        <v>8.84</v>
      </c>
      <c r="M211" s="19">
        <v>552.01</v>
      </c>
      <c r="N211" s="19">
        <v>5671.38</v>
      </c>
      <c r="O211" s="590">
        <v>1.768</v>
      </c>
      <c r="P211" s="19"/>
      <c r="Q211" s="49">
        <v>46005</v>
      </c>
      <c r="R211" s="52" t="s">
        <v>547</v>
      </c>
      <c r="S211" s="51" t="s">
        <v>61</v>
      </c>
      <c r="T211" s="138"/>
      <c r="U211" s="133"/>
      <c r="V211" s="144"/>
      <c r="W211" s="133">
        <v>46005</v>
      </c>
      <c r="X211" s="156"/>
    </row>
    <row r="212" spans="2:24" ht="23.1" customHeight="1" x14ac:dyDescent="0.25">
      <c r="B212" s="44">
        <v>185</v>
      </c>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84">
        <v>650458.11210799997</v>
      </c>
      <c r="Q212" s="49">
        <v>45658</v>
      </c>
      <c r="R212" s="50" t="s">
        <v>115</v>
      </c>
      <c r="S212" s="18" t="s">
        <v>61</v>
      </c>
      <c r="T212" s="141">
        <v>45680</v>
      </c>
      <c r="U212" s="46">
        <v>45684</v>
      </c>
      <c r="V212" s="143">
        <v>45686</v>
      </c>
      <c r="W212" s="51">
        <v>45687</v>
      </c>
      <c r="X212" s="156"/>
    </row>
    <row r="213" spans="2:24" ht="24.6" customHeight="1" x14ac:dyDescent="0.25">
      <c r="B213" s="44">
        <v>186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84">
        <v>650458.11210799997</v>
      </c>
      <c r="Q213" s="49">
        <v>45689</v>
      </c>
      <c r="R213" s="50" t="s">
        <v>115</v>
      </c>
      <c r="S213" s="18" t="s">
        <v>61</v>
      </c>
      <c r="T213" s="141">
        <v>45671</v>
      </c>
      <c r="U213" s="46">
        <v>45673</v>
      </c>
      <c r="V213" s="143">
        <v>45688</v>
      </c>
      <c r="W213" s="51">
        <v>45692</v>
      </c>
      <c r="X213" s="156"/>
    </row>
    <row r="214" spans="2:24" ht="24" customHeight="1" x14ac:dyDescent="0.25">
      <c r="B214" s="44">
        <v>187</v>
      </c>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84">
        <v>650458.11210799997</v>
      </c>
      <c r="Q214" s="49">
        <v>45689</v>
      </c>
      <c r="R214" s="50" t="s">
        <v>80</v>
      </c>
      <c r="S214" s="18" t="s">
        <v>61</v>
      </c>
      <c r="T214" s="178">
        <v>45648</v>
      </c>
      <c r="U214" s="51">
        <v>45696</v>
      </c>
      <c r="V214" s="190">
        <v>45691</v>
      </c>
      <c r="W214" s="51">
        <v>45716</v>
      </c>
      <c r="X214" s="158"/>
    </row>
    <row r="215" spans="2:24" ht="24" customHeight="1" x14ac:dyDescent="0.25">
      <c r="B215" s="44">
        <v>188</v>
      </c>
      <c r="C215" s="48" t="s">
        <v>553</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84">
        <v>705045.34674800001</v>
      </c>
      <c r="Q215" s="49">
        <v>45914</v>
      </c>
      <c r="R215" s="50" t="s">
        <v>60</v>
      </c>
      <c r="S215" s="51" t="s">
        <v>61</v>
      </c>
      <c r="T215" s="138"/>
      <c r="U215" s="133"/>
      <c r="V215" s="144"/>
      <c r="W215" s="499">
        <v>45930</v>
      </c>
      <c r="X215" s="156"/>
    </row>
    <row r="216" spans="2:24" ht="23.45" customHeight="1" x14ac:dyDescent="0.25">
      <c r="B216" s="44">
        <v>189</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84">
        <v>645061.94810799998</v>
      </c>
      <c r="Q216" s="49">
        <v>45689</v>
      </c>
      <c r="R216" s="50" t="s">
        <v>115</v>
      </c>
      <c r="S216" s="18" t="s">
        <v>61</v>
      </c>
      <c r="T216" s="141">
        <v>45688</v>
      </c>
      <c r="U216" s="46">
        <v>45691</v>
      </c>
      <c r="V216" s="143">
        <v>45695</v>
      </c>
      <c r="W216" s="51">
        <v>45696</v>
      </c>
      <c r="X216" s="156"/>
    </row>
    <row r="217" spans="2:24" ht="18.600000000000001" customHeight="1" x14ac:dyDescent="0.25">
      <c r="B217" s="44">
        <v>190</v>
      </c>
      <c r="C217" s="48" t="s">
        <v>696</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547</v>
      </c>
      <c r="S217" s="51" t="s">
        <v>61</v>
      </c>
      <c r="T217" s="507"/>
      <c r="U217" s="499"/>
      <c r="V217" s="621"/>
      <c r="W217" s="499">
        <v>45947</v>
      </c>
      <c r="X217" s="156"/>
    </row>
    <row r="218" spans="2:24" ht="25.5" customHeight="1" x14ac:dyDescent="0.25">
      <c r="B218" s="44">
        <v>191</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84">
        <v>645061.94810799998</v>
      </c>
      <c r="Q218" s="49">
        <v>45689</v>
      </c>
      <c r="R218" s="50" t="s">
        <v>94</v>
      </c>
      <c r="S218" s="18" t="s">
        <v>61</v>
      </c>
      <c r="T218" s="141">
        <v>45690</v>
      </c>
      <c r="U218" s="46">
        <v>45700</v>
      </c>
      <c r="V218" s="143">
        <v>45704</v>
      </c>
      <c r="W218" s="51">
        <v>45712</v>
      </c>
      <c r="X218" s="156"/>
    </row>
    <row r="219" spans="2:24" ht="15.75" x14ac:dyDescent="0.25">
      <c r="B219" s="44">
        <v>192</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84">
        <v>745277.51610799995</v>
      </c>
      <c r="Q219" s="49">
        <v>45689</v>
      </c>
      <c r="R219" s="50" t="s">
        <v>94</v>
      </c>
      <c r="S219" s="18" t="s">
        <v>61</v>
      </c>
      <c r="T219" s="141">
        <v>45705</v>
      </c>
      <c r="U219" s="46">
        <v>45706</v>
      </c>
      <c r="V219" s="143">
        <v>45713</v>
      </c>
      <c r="W219" s="51">
        <v>45716</v>
      </c>
      <c r="X219" s="156"/>
    </row>
    <row r="220" spans="2:24" ht="15.75" x14ac:dyDescent="0.25">
      <c r="B220" s="44">
        <v>193</v>
      </c>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84">
        <v>650458.11210799997</v>
      </c>
      <c r="Q220" s="49">
        <v>45658</v>
      </c>
      <c r="R220" s="50" t="s">
        <v>82</v>
      </c>
      <c r="S220" s="18" t="s">
        <v>61</v>
      </c>
      <c r="T220" s="178">
        <v>45651</v>
      </c>
      <c r="U220" s="51">
        <v>45655</v>
      </c>
      <c r="V220" s="190">
        <v>45677</v>
      </c>
      <c r="W220" s="51">
        <v>45678</v>
      </c>
      <c r="X220" s="158"/>
    </row>
    <row r="221" spans="2:24" ht="15.75" x14ac:dyDescent="0.25">
      <c r="B221" s="44">
        <v>194</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84">
        <v>650458.11210799997</v>
      </c>
      <c r="Q221" s="49">
        <v>45689</v>
      </c>
      <c r="R221" s="50" t="s">
        <v>94</v>
      </c>
      <c r="S221" s="18" t="s">
        <v>61</v>
      </c>
      <c r="T221" s="178">
        <v>45652</v>
      </c>
      <c r="U221" s="51">
        <v>45694</v>
      </c>
      <c r="V221" s="190">
        <v>45695</v>
      </c>
      <c r="W221" s="51">
        <v>45698</v>
      </c>
      <c r="X221" s="158"/>
    </row>
    <row r="222" spans="2:24" ht="21.95" customHeight="1" x14ac:dyDescent="0.25">
      <c r="B222" s="44">
        <v>195</v>
      </c>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84">
        <v>752440.09410799993</v>
      </c>
      <c r="Q222" s="49">
        <v>45658</v>
      </c>
      <c r="R222" s="50" t="s">
        <v>82</v>
      </c>
      <c r="S222" s="18" t="s">
        <v>61</v>
      </c>
      <c r="T222" s="178">
        <v>45649</v>
      </c>
      <c r="U222" s="51">
        <v>45655</v>
      </c>
      <c r="V222" s="190">
        <v>45670</v>
      </c>
      <c r="W222" s="51">
        <v>45672</v>
      </c>
      <c r="X222" s="158"/>
    </row>
    <row r="223" spans="2:24" ht="15.75" x14ac:dyDescent="0.25">
      <c r="B223" s="44">
        <v>196</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84">
        <v>1761921.9257309998</v>
      </c>
      <c r="Q223" s="49">
        <v>45839</v>
      </c>
      <c r="R223" s="50" t="s">
        <v>60</v>
      </c>
      <c r="S223" s="18" t="s">
        <v>61</v>
      </c>
      <c r="T223" s="141">
        <v>45691</v>
      </c>
      <c r="U223" s="615"/>
      <c r="V223" s="615"/>
      <c r="W223" s="51">
        <v>45853</v>
      </c>
      <c r="X223" s="625" t="s">
        <v>244</v>
      </c>
    </row>
    <row r="224" spans="2:24" ht="15.75" x14ac:dyDescent="0.25">
      <c r="B224" s="44">
        <v>197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84">
        <v>752440.09410799993</v>
      </c>
      <c r="Q224" s="49">
        <v>45689</v>
      </c>
      <c r="R224" s="50" t="s">
        <v>108</v>
      </c>
      <c r="S224" s="18" t="s">
        <v>61</v>
      </c>
      <c r="T224" s="141">
        <v>45666</v>
      </c>
      <c r="U224" s="620">
        <v>45694</v>
      </c>
      <c r="V224" s="615">
        <v>45696</v>
      </c>
      <c r="W224" s="51">
        <v>45700</v>
      </c>
      <c r="X224" s="156"/>
    </row>
    <row r="225" spans="2:24" ht="24.95" customHeight="1" x14ac:dyDescent="0.25">
      <c r="B225" s="44">
        <v>198</v>
      </c>
      <c r="C225" s="48" t="s">
        <v>698</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547</v>
      </c>
      <c r="S225" s="18" t="s">
        <v>61</v>
      </c>
      <c r="T225" s="58"/>
      <c r="U225" s="58"/>
      <c r="V225" s="58"/>
      <c r="W225" s="646">
        <v>46091</v>
      </c>
      <c r="X225" s="156"/>
    </row>
    <row r="226" spans="2:24" ht="15.75" x14ac:dyDescent="0.25">
      <c r="B226" s="44">
        <v>199</v>
      </c>
      <c r="C226" s="652" t="s">
        <v>219</v>
      </c>
      <c r="D226" s="651" t="s">
        <v>65</v>
      </c>
      <c r="E226" s="651" t="s">
        <v>74</v>
      </c>
      <c r="F226" s="651" t="s">
        <v>278</v>
      </c>
      <c r="G226" s="651" t="s">
        <v>75</v>
      </c>
      <c r="H226" s="653">
        <v>221</v>
      </c>
      <c r="I226" s="653">
        <v>12</v>
      </c>
      <c r="J226" s="653">
        <v>233</v>
      </c>
      <c r="K226" s="653">
        <v>27.61</v>
      </c>
      <c r="L226" s="653">
        <v>2.61</v>
      </c>
      <c r="M226" s="653">
        <v>146.96</v>
      </c>
      <c r="N226" s="653">
        <v>1450</v>
      </c>
      <c r="O226" s="653">
        <v>0.86627600000000005</v>
      </c>
      <c r="P226" s="611">
        <v>650458.11210799997</v>
      </c>
      <c r="Q226" s="654">
        <v>45689</v>
      </c>
      <c r="R226" s="655" t="s">
        <v>108</v>
      </c>
      <c r="S226" s="656" t="s">
        <v>61</v>
      </c>
      <c r="T226" s="615">
        <v>45672</v>
      </c>
      <c r="U226" s="615">
        <v>45707</v>
      </c>
      <c r="V226" s="615">
        <v>45707</v>
      </c>
      <c r="W226" s="618">
        <v>45710</v>
      </c>
      <c r="X226" s="156"/>
    </row>
    <row r="227" spans="2:24" ht="15.75" x14ac:dyDescent="0.25">
      <c r="B227" s="44">
        <v>200</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84">
        <v>650458.11210799997</v>
      </c>
      <c r="Q227" s="49">
        <v>45689</v>
      </c>
      <c r="R227" s="50" t="s">
        <v>97</v>
      </c>
      <c r="S227" s="18" t="s">
        <v>61</v>
      </c>
      <c r="T227" s="141">
        <v>45685</v>
      </c>
      <c r="U227" s="46">
        <v>45691</v>
      </c>
      <c r="V227" s="143">
        <v>45693</v>
      </c>
      <c r="W227" s="51">
        <v>45693</v>
      </c>
      <c r="X227" s="156"/>
    </row>
    <row r="228" spans="2:24" ht="23.45" customHeight="1" x14ac:dyDescent="0.25">
      <c r="B228" s="44">
        <v>201</v>
      </c>
      <c r="C228" s="539" t="s">
        <v>700</v>
      </c>
      <c r="D228" s="43" t="s">
        <v>65</v>
      </c>
      <c r="E228" s="43" t="s">
        <v>74</v>
      </c>
      <c r="F228" s="44" t="s">
        <v>873</v>
      </c>
      <c r="G228" s="43"/>
      <c r="H228" s="45">
        <f>K228*8</f>
        <v>220.88</v>
      </c>
      <c r="I228" s="45">
        <f>L228*4.4</f>
        <v>11.484</v>
      </c>
      <c r="J228" s="45">
        <f>SUBTOTAL(9,H228:I228)</f>
        <v>232.364</v>
      </c>
      <c r="K228" s="45">
        <v>27.61</v>
      </c>
      <c r="L228" s="45">
        <v>2.61</v>
      </c>
      <c r="M228" s="45">
        <v>146.96</v>
      </c>
      <c r="N228" s="45">
        <v>1450</v>
      </c>
      <c r="O228" s="45">
        <v>0.86599999999999999</v>
      </c>
      <c r="P228" s="503"/>
      <c r="Q228" s="49">
        <v>46067</v>
      </c>
      <c r="R228" s="50" t="s">
        <v>547</v>
      </c>
      <c r="S228" s="47" t="s">
        <v>61</v>
      </c>
      <c r="T228" s="138">
        <v>46059</v>
      </c>
      <c r="U228" s="133"/>
      <c r="V228" s="144"/>
      <c r="W228" s="133">
        <v>46060</v>
      </c>
      <c r="X228" s="156"/>
    </row>
    <row r="229" spans="2:24" ht="21.6" customHeight="1" x14ac:dyDescent="0.25">
      <c r="B229" s="44">
        <v>202</v>
      </c>
      <c r="C229" s="539" t="s">
        <v>836</v>
      </c>
      <c r="D229" s="43" t="s">
        <v>690</v>
      </c>
      <c r="E229" s="43" t="s">
        <v>74</v>
      </c>
      <c r="F229" s="44" t="s">
        <v>845</v>
      </c>
      <c r="G229" s="43"/>
      <c r="H229" s="19">
        <f>K229*8</f>
        <v>784.48</v>
      </c>
      <c r="I229" s="19">
        <f>L229*4.4</f>
        <v>33.836000000000006</v>
      </c>
      <c r="J229" s="19">
        <f>SUM(H229:I229)</f>
        <v>818.31600000000003</v>
      </c>
      <c r="K229" s="45">
        <v>98.06</v>
      </c>
      <c r="L229" s="45">
        <v>7.69</v>
      </c>
      <c r="M229" s="45">
        <v>475.74</v>
      </c>
      <c r="N229" s="45">
        <v>5381</v>
      </c>
      <c r="O229" s="45">
        <v>2.3860000000000001</v>
      </c>
      <c r="P229" s="503"/>
      <c r="Q229" s="49">
        <v>46005</v>
      </c>
      <c r="R229" s="52" t="s">
        <v>547</v>
      </c>
      <c r="S229" s="51" t="s">
        <v>61</v>
      </c>
      <c r="T229" s="138"/>
      <c r="U229" s="133"/>
      <c r="V229" s="144"/>
      <c r="W229" s="133">
        <v>46022</v>
      </c>
      <c r="X229" s="156"/>
    </row>
    <row r="230" spans="2:24" ht="15.75" x14ac:dyDescent="0.25">
      <c r="B230" s="44">
        <v>203</v>
      </c>
      <c r="C230" s="539" t="s">
        <v>703</v>
      </c>
      <c r="D230" s="43" t="s">
        <v>63</v>
      </c>
      <c r="E230" s="43" t="s">
        <v>74</v>
      </c>
      <c r="F230" s="44" t="s">
        <v>845</v>
      </c>
      <c r="G230" s="43"/>
      <c r="H230" s="19">
        <f>K230*8</f>
        <v>251.2</v>
      </c>
      <c r="I230" s="19">
        <f>L230*4.4</f>
        <v>12.716000000000001</v>
      </c>
      <c r="J230" s="19">
        <f>SUM(H230:I230)</f>
        <v>263.916</v>
      </c>
      <c r="K230" s="45">
        <v>31.4</v>
      </c>
      <c r="L230" s="45">
        <v>2.89</v>
      </c>
      <c r="M230" s="45">
        <v>164.7</v>
      </c>
      <c r="N230" s="45">
        <v>1802</v>
      </c>
      <c r="O230" s="61">
        <v>0.86599999999999999</v>
      </c>
      <c r="P230" s="503"/>
      <c r="Q230" s="49">
        <v>46005</v>
      </c>
      <c r="R230" s="52" t="s">
        <v>547</v>
      </c>
      <c r="S230" s="51" t="s">
        <v>61</v>
      </c>
      <c r="T230" s="58"/>
      <c r="U230" s="58"/>
      <c r="V230" s="58"/>
      <c r="W230" s="133">
        <v>46022</v>
      </c>
      <c r="X230" s="156"/>
    </row>
    <row r="231" spans="2:24" ht="15.75" x14ac:dyDescent="0.25">
      <c r="B231" s="44">
        <v>204</v>
      </c>
      <c r="C231" s="48" t="s">
        <v>482</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84">
        <v>608271.66794800002</v>
      </c>
      <c r="Q231" s="49">
        <v>45789</v>
      </c>
      <c r="R231" s="50" t="s">
        <v>115</v>
      </c>
      <c r="S231" s="51" t="s">
        <v>61</v>
      </c>
      <c r="T231" s="58"/>
      <c r="U231" s="58"/>
      <c r="V231" s="58"/>
      <c r="W231" s="499">
        <v>45793</v>
      </c>
      <c r="X231" s="156"/>
    </row>
    <row r="232" spans="2:24" ht="15.75" x14ac:dyDescent="0.25">
      <c r="B232" s="44">
        <v>205</v>
      </c>
      <c r="C232" s="48" t="s">
        <v>473</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84">
        <v>608271.66794800002</v>
      </c>
      <c r="Q232" s="49">
        <v>45781</v>
      </c>
      <c r="R232" s="50" t="s">
        <v>115</v>
      </c>
      <c r="S232" s="18" t="s">
        <v>61</v>
      </c>
      <c r="T232" s="138"/>
      <c r="U232" s="58"/>
      <c r="V232" s="58"/>
      <c r="W232" s="499">
        <v>45786</v>
      </c>
      <c r="X232" s="156"/>
    </row>
    <row r="233" spans="2:24" ht="15.75" x14ac:dyDescent="0.25">
      <c r="B233" s="44">
        <v>206</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84">
        <v>1662016.3703449999</v>
      </c>
      <c r="Q233" s="49">
        <v>45689</v>
      </c>
      <c r="R233" s="50" t="s">
        <v>97</v>
      </c>
      <c r="S233" s="18" t="s">
        <v>61</v>
      </c>
      <c r="T233" s="141">
        <v>45697</v>
      </c>
      <c r="U233" s="615">
        <v>45704</v>
      </c>
      <c r="V233" s="615">
        <v>45710</v>
      </c>
      <c r="W233" s="51">
        <v>45712</v>
      </c>
      <c r="X233" s="156"/>
    </row>
    <row r="234" spans="2:24" ht="15.75" x14ac:dyDescent="0.25">
      <c r="B234" s="44">
        <v>207</v>
      </c>
      <c r="C234" s="48" t="s">
        <v>358</v>
      </c>
      <c r="D234" s="44" t="s">
        <v>65</v>
      </c>
      <c r="E234" s="137" t="s">
        <v>101</v>
      </c>
      <c r="F234" s="44" t="s">
        <v>279</v>
      </c>
      <c r="G234" s="44" t="s">
        <v>388</v>
      </c>
      <c r="H234" s="19">
        <v>193</v>
      </c>
      <c r="I234" s="19">
        <v>11</v>
      </c>
      <c r="J234" s="19">
        <v>204</v>
      </c>
      <c r="K234" s="19">
        <v>24.04</v>
      </c>
      <c r="L234" s="19">
        <v>2.4500000000000002</v>
      </c>
      <c r="M234" s="19">
        <v>194.78</v>
      </c>
      <c r="N234" s="19">
        <v>1979.14</v>
      </c>
      <c r="O234" s="19">
        <v>0.86627600000000005</v>
      </c>
      <c r="P234" s="484">
        <v>608271.66794800002</v>
      </c>
      <c r="Q234" s="49">
        <v>45717</v>
      </c>
      <c r="R234" s="50" t="s">
        <v>97</v>
      </c>
      <c r="S234" s="51" t="s">
        <v>61</v>
      </c>
      <c r="T234" s="141"/>
      <c r="U234" s="615"/>
      <c r="V234" s="615"/>
      <c r="W234" s="51">
        <v>45735</v>
      </c>
      <c r="X234" s="625"/>
    </row>
    <row r="235" spans="2:24" ht="19.5" customHeight="1" x14ac:dyDescent="0.25">
      <c r="B235" s="44">
        <v>208</v>
      </c>
      <c r="C235" s="48" t="s">
        <v>469</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84">
        <v>608271.66794800002</v>
      </c>
      <c r="Q235" s="49">
        <v>45779</v>
      </c>
      <c r="R235" s="50" t="s">
        <v>115</v>
      </c>
      <c r="S235" s="18" t="s">
        <v>61</v>
      </c>
      <c r="T235" s="138"/>
      <c r="U235" s="58"/>
      <c r="V235" s="58"/>
      <c r="W235" s="499">
        <v>45781</v>
      </c>
      <c r="X235" s="156"/>
    </row>
    <row r="236" spans="2:24" ht="24" customHeight="1" x14ac:dyDescent="0.25">
      <c r="B236" s="44">
        <v>209</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84">
        <v>608271.66794800002</v>
      </c>
      <c r="Q236" s="49">
        <v>45689</v>
      </c>
      <c r="R236" s="50" t="s">
        <v>97</v>
      </c>
      <c r="S236" s="18" t="s">
        <v>61</v>
      </c>
      <c r="T236" s="615">
        <v>45696</v>
      </c>
      <c r="U236" s="615">
        <v>45696</v>
      </c>
      <c r="V236" s="615">
        <v>45704</v>
      </c>
      <c r="W236" s="51">
        <v>45704</v>
      </c>
      <c r="X236" s="156"/>
    </row>
    <row r="237" spans="2:24" ht="22.5" customHeight="1" x14ac:dyDescent="0.25">
      <c r="B237" s="44">
        <v>210</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84">
        <v>1326238.3038650001</v>
      </c>
      <c r="Q237" s="49">
        <v>45689</v>
      </c>
      <c r="R237" s="50" t="s">
        <v>115</v>
      </c>
      <c r="S237" s="18" t="s">
        <v>61</v>
      </c>
      <c r="T237" s="615">
        <v>45704</v>
      </c>
      <c r="U237" s="615">
        <v>45706</v>
      </c>
      <c r="V237" s="615">
        <v>45680</v>
      </c>
      <c r="W237" s="51">
        <v>45713</v>
      </c>
      <c r="X237" s="156"/>
    </row>
    <row r="238" spans="2:24" ht="15.75" x14ac:dyDescent="0.25">
      <c r="B238" s="44">
        <v>211</v>
      </c>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84">
        <v>608271.66794800002</v>
      </c>
      <c r="Q238" s="49">
        <v>45717</v>
      </c>
      <c r="R238" s="50" t="s">
        <v>115</v>
      </c>
      <c r="S238" s="18" t="s">
        <v>61</v>
      </c>
      <c r="T238" s="615">
        <v>45712</v>
      </c>
      <c r="U238" s="615">
        <v>45718</v>
      </c>
      <c r="V238" s="615">
        <v>45720</v>
      </c>
      <c r="W238" s="51">
        <v>45720</v>
      </c>
      <c r="X238" s="156"/>
    </row>
    <row r="239" spans="2:24" ht="15.75" x14ac:dyDescent="0.25">
      <c r="B239" s="44">
        <v>212</v>
      </c>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84">
        <v>608271.66794800002</v>
      </c>
      <c r="Q239" s="49">
        <v>45689</v>
      </c>
      <c r="R239" s="50" t="s">
        <v>115</v>
      </c>
      <c r="S239" s="18" t="s">
        <v>61</v>
      </c>
      <c r="T239" s="615">
        <v>45707</v>
      </c>
      <c r="U239" s="615">
        <v>45709</v>
      </c>
      <c r="V239" s="615">
        <v>45715</v>
      </c>
      <c r="W239" s="51">
        <v>45716</v>
      </c>
      <c r="X239" s="156"/>
    </row>
    <row r="240" spans="2:24" ht="15.75" x14ac:dyDescent="0.25">
      <c r="B240" s="44">
        <v>213</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84">
        <v>608271.66794800002</v>
      </c>
      <c r="Q240" s="49">
        <v>45689</v>
      </c>
      <c r="R240" s="50" t="s">
        <v>115</v>
      </c>
      <c r="S240" s="18" t="s">
        <v>61</v>
      </c>
      <c r="T240" s="615">
        <v>45698</v>
      </c>
      <c r="U240" s="615">
        <v>45699</v>
      </c>
      <c r="V240" s="615">
        <v>45703</v>
      </c>
      <c r="W240" s="51">
        <v>45703</v>
      </c>
      <c r="X240" s="156"/>
    </row>
    <row r="241" spans="2:24" ht="15.75" x14ac:dyDescent="0.25">
      <c r="B241" s="44">
        <v>214</v>
      </c>
      <c r="C241" s="48" t="s">
        <v>268</v>
      </c>
      <c r="D241" s="44" t="s">
        <v>65</v>
      </c>
      <c r="E241" s="137" t="s">
        <v>101</v>
      </c>
      <c r="F241" s="44" t="s">
        <v>279</v>
      </c>
      <c r="G241" s="44" t="s">
        <v>247</v>
      </c>
      <c r="H241" s="19">
        <v>193</v>
      </c>
      <c r="I241" s="19">
        <v>11</v>
      </c>
      <c r="J241" s="19">
        <v>204</v>
      </c>
      <c r="K241" s="44">
        <v>24.04</v>
      </c>
      <c r="L241" s="44">
        <v>2.4500000000000002</v>
      </c>
      <c r="M241" s="44">
        <v>194.78</v>
      </c>
      <c r="N241" s="19">
        <v>1979.14</v>
      </c>
      <c r="O241" s="19">
        <v>0.86627600000000005</v>
      </c>
      <c r="P241" s="484">
        <v>608271.66794800002</v>
      </c>
      <c r="Q241" s="49">
        <v>45717</v>
      </c>
      <c r="R241" s="50" t="s">
        <v>115</v>
      </c>
      <c r="S241" s="51" t="s">
        <v>61</v>
      </c>
      <c r="T241" s="615">
        <v>45718</v>
      </c>
      <c r="U241" s="615">
        <v>45719</v>
      </c>
      <c r="V241" s="615"/>
      <c r="W241" s="51">
        <v>45724</v>
      </c>
      <c r="X241" s="628"/>
    </row>
    <row r="242" spans="2:24" ht="15.75" x14ac:dyDescent="0.25">
      <c r="B242" s="44">
        <v>215</v>
      </c>
      <c r="C242" s="492" t="s">
        <v>269</v>
      </c>
      <c r="D242" s="44" t="s">
        <v>65</v>
      </c>
      <c r="E242" s="137" t="s">
        <v>101</v>
      </c>
      <c r="F242" s="44" t="s">
        <v>279</v>
      </c>
      <c r="G242" s="493" t="s">
        <v>247</v>
      </c>
      <c r="H242" s="19">
        <v>193</v>
      </c>
      <c r="I242" s="19">
        <v>11</v>
      </c>
      <c r="J242" s="19">
        <v>204</v>
      </c>
      <c r="K242" s="44">
        <v>24.04</v>
      </c>
      <c r="L242" s="44">
        <v>2.4500000000000002</v>
      </c>
      <c r="M242" s="44">
        <v>194.78</v>
      </c>
      <c r="N242" s="19">
        <v>1979.14</v>
      </c>
      <c r="O242" s="19">
        <v>0.86627600000000005</v>
      </c>
      <c r="P242" s="484">
        <v>608271.66794800002</v>
      </c>
      <c r="Q242" s="49">
        <v>45717</v>
      </c>
      <c r="R242" s="494" t="s">
        <v>115</v>
      </c>
      <c r="S242" s="51" t="s">
        <v>61</v>
      </c>
      <c r="T242" s="615"/>
      <c r="U242" s="615"/>
      <c r="V242" s="615"/>
      <c r="W242" s="623">
        <v>45747</v>
      </c>
      <c r="X242" s="628" t="s">
        <v>375</v>
      </c>
    </row>
    <row r="243" spans="2:24" ht="15.75" x14ac:dyDescent="0.25">
      <c r="B243" s="44">
        <v>216</v>
      </c>
      <c r="C243" s="48" t="s">
        <v>399</v>
      </c>
      <c r="D243" s="44" t="s">
        <v>400</v>
      </c>
      <c r="E243" s="44" t="s">
        <v>101</v>
      </c>
      <c r="F243" s="44" t="s">
        <v>279</v>
      </c>
      <c r="G243" s="488"/>
      <c r="H243" s="490">
        <f>K243*8</f>
        <v>566.79999999999995</v>
      </c>
      <c r="I243" s="490">
        <f>L243*4.4</f>
        <v>25.872</v>
      </c>
      <c r="J243" s="490">
        <f>SUBTOTAL(9,H243:I243)</f>
        <v>592.67199999999991</v>
      </c>
      <c r="K243" s="490">
        <v>70.849999999999994</v>
      </c>
      <c r="L243" s="490">
        <v>5.88</v>
      </c>
      <c r="M243" s="490">
        <v>454.86</v>
      </c>
      <c r="N243" s="490">
        <v>5149</v>
      </c>
      <c r="O243" s="19">
        <v>1.7680549999999999</v>
      </c>
      <c r="P243" s="484">
        <v>1649958.0770650001</v>
      </c>
      <c r="Q243" s="487" t="s">
        <v>414</v>
      </c>
      <c r="R243" s="485" t="s">
        <v>115</v>
      </c>
      <c r="S243" s="51" t="s">
        <v>61</v>
      </c>
      <c r="T243" s="58"/>
      <c r="U243" s="58"/>
      <c r="V243" s="58"/>
      <c r="W243" s="499">
        <v>45775</v>
      </c>
      <c r="X243" s="162"/>
    </row>
    <row r="244" spans="2:24" ht="15.75" x14ac:dyDescent="0.25">
      <c r="B244" s="44">
        <v>217</v>
      </c>
      <c r="C244" s="489" t="s">
        <v>367</v>
      </c>
      <c r="D244" s="44" t="s">
        <v>77</v>
      </c>
      <c r="E244" s="44" t="s">
        <v>101</v>
      </c>
      <c r="F244" s="44" t="s">
        <v>279</v>
      </c>
      <c r="G244" s="44" t="s">
        <v>408</v>
      </c>
      <c r="H244" s="19">
        <v>214</v>
      </c>
      <c r="I244" s="19">
        <v>12</v>
      </c>
      <c r="J244" s="19">
        <v>226</v>
      </c>
      <c r="K244" s="19">
        <v>26.74</v>
      </c>
      <c r="L244" s="19">
        <v>2.68</v>
      </c>
      <c r="M244" s="19">
        <v>219.54</v>
      </c>
      <c r="N244" s="19">
        <v>2473.94</v>
      </c>
      <c r="O244" s="19">
        <v>0.86627600000000005</v>
      </c>
      <c r="P244" s="484">
        <v>705045.34674800001</v>
      </c>
      <c r="Q244" s="49">
        <v>45717</v>
      </c>
      <c r="R244" s="485" t="s">
        <v>97</v>
      </c>
      <c r="S244" s="51" t="s">
        <v>61</v>
      </c>
      <c r="T244" s="138"/>
      <c r="U244" s="133"/>
      <c r="V244" s="144"/>
      <c r="W244" s="499">
        <v>45742</v>
      </c>
      <c r="X244" s="627" t="s">
        <v>375</v>
      </c>
    </row>
    <row r="245" spans="2:24" ht="15.75" x14ac:dyDescent="0.25">
      <c r="B245" s="44">
        <v>218</v>
      </c>
      <c r="C245" s="48" t="s">
        <v>28</v>
      </c>
      <c r="D245" s="44" t="s">
        <v>77</v>
      </c>
      <c r="E245" s="137" t="s">
        <v>101</v>
      </c>
      <c r="F245" s="44" t="s">
        <v>279</v>
      </c>
      <c r="G245" s="44" t="s">
        <v>386</v>
      </c>
      <c r="H245" s="19">
        <v>214</v>
      </c>
      <c r="I245" s="19">
        <v>12</v>
      </c>
      <c r="J245" s="19">
        <v>226</v>
      </c>
      <c r="K245" s="19">
        <v>26.74</v>
      </c>
      <c r="L245" s="19">
        <v>2.68</v>
      </c>
      <c r="M245" s="19">
        <v>219.54</v>
      </c>
      <c r="N245" s="19">
        <v>2473.94</v>
      </c>
      <c r="O245" s="19">
        <v>0.86627600000000005</v>
      </c>
      <c r="P245" s="484">
        <v>705045.34674800001</v>
      </c>
      <c r="Q245" s="49">
        <v>45717</v>
      </c>
      <c r="R245" s="50" t="s">
        <v>97</v>
      </c>
      <c r="S245" s="18" t="s">
        <v>61</v>
      </c>
      <c r="T245" s="141">
        <v>45718</v>
      </c>
      <c r="U245" s="46">
        <v>45719</v>
      </c>
      <c r="V245" s="143">
        <v>45722</v>
      </c>
      <c r="W245" s="51">
        <v>45722</v>
      </c>
      <c r="X245" s="156"/>
    </row>
    <row r="246" spans="2:24" ht="15.75" x14ac:dyDescent="0.25">
      <c r="B246" s="44">
        <v>219</v>
      </c>
      <c r="C246" s="489" t="s">
        <v>396</v>
      </c>
      <c r="D246" s="44" t="s">
        <v>77</v>
      </c>
      <c r="E246" s="44" t="s">
        <v>101</v>
      </c>
      <c r="F246" s="44" t="s">
        <v>279</v>
      </c>
      <c r="G246" s="44" t="s">
        <v>408</v>
      </c>
      <c r="H246" s="19">
        <v>214</v>
      </c>
      <c r="I246" s="19">
        <v>12</v>
      </c>
      <c r="J246" s="19">
        <v>226</v>
      </c>
      <c r="K246" s="19">
        <v>26.74</v>
      </c>
      <c r="L246" s="19">
        <v>2.68</v>
      </c>
      <c r="M246" s="19">
        <v>219.54</v>
      </c>
      <c r="N246" s="19">
        <v>2473.94</v>
      </c>
      <c r="O246" s="19">
        <v>0.86627600000000005</v>
      </c>
      <c r="P246" s="484">
        <v>705045.34674800001</v>
      </c>
      <c r="Q246" s="49">
        <v>45717</v>
      </c>
      <c r="R246" s="485" t="s">
        <v>97</v>
      </c>
      <c r="S246" s="51" t="s">
        <v>61</v>
      </c>
      <c r="T246" s="58"/>
      <c r="U246" s="58"/>
      <c r="V246" s="58"/>
      <c r="W246" s="499">
        <v>45747</v>
      </c>
      <c r="X246" s="162"/>
    </row>
    <row r="247" spans="2:24" ht="15.75" x14ac:dyDescent="0.25">
      <c r="B247" s="44">
        <v>220</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84">
        <v>608271.66794800002</v>
      </c>
      <c r="Q247" s="49">
        <v>45689</v>
      </c>
      <c r="R247" s="50" t="s">
        <v>97</v>
      </c>
      <c r="S247" s="18" t="s">
        <v>61</v>
      </c>
      <c r="T247" s="615">
        <v>45702</v>
      </c>
      <c r="U247" s="615">
        <v>45706</v>
      </c>
      <c r="V247" s="615">
        <v>45714</v>
      </c>
      <c r="W247" s="51">
        <v>45715</v>
      </c>
      <c r="X247" s="156"/>
    </row>
    <row r="248" spans="2:24" ht="15.75" x14ac:dyDescent="0.25">
      <c r="B248" s="44">
        <v>221</v>
      </c>
      <c r="C248" s="44" t="s">
        <v>266</v>
      </c>
      <c r="D248" s="44" t="s">
        <v>63</v>
      </c>
      <c r="E248" s="137" t="s">
        <v>101</v>
      </c>
      <c r="F248" s="44" t="s">
        <v>279</v>
      </c>
      <c r="G248" s="44" t="s">
        <v>324</v>
      </c>
      <c r="H248" s="19">
        <v>214</v>
      </c>
      <c r="I248" s="19">
        <v>12</v>
      </c>
      <c r="J248" s="19">
        <v>226</v>
      </c>
      <c r="K248" s="19">
        <v>26.74</v>
      </c>
      <c r="L248" s="19">
        <v>2.68</v>
      </c>
      <c r="M248" s="19">
        <v>219.54</v>
      </c>
      <c r="N248" s="19">
        <v>2473.94</v>
      </c>
      <c r="O248" s="19">
        <v>0.86627600000000005</v>
      </c>
      <c r="P248" s="484">
        <v>705045.34674800001</v>
      </c>
      <c r="Q248" s="49">
        <v>45717</v>
      </c>
      <c r="R248" s="50" t="s">
        <v>97</v>
      </c>
      <c r="S248" s="18" t="s">
        <v>61</v>
      </c>
      <c r="T248" s="141">
        <v>45718</v>
      </c>
      <c r="U248" s="46">
        <v>45720</v>
      </c>
      <c r="V248" s="143">
        <v>45725</v>
      </c>
      <c r="W248" s="51">
        <v>45727</v>
      </c>
      <c r="X248" s="628"/>
    </row>
    <row r="249" spans="2:24" ht="33" customHeight="1" x14ac:dyDescent="0.25">
      <c r="B249" s="44">
        <v>222</v>
      </c>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590.13200000000006</v>
      </c>
      <c r="K249" s="45">
        <v>70.56</v>
      </c>
      <c r="L249" s="45">
        <v>5.83</v>
      </c>
      <c r="M249" s="45">
        <v>454.86</v>
      </c>
      <c r="N249" s="45">
        <v>5149.38</v>
      </c>
      <c r="O249" s="61">
        <v>1.768</v>
      </c>
      <c r="P249" s="484"/>
      <c r="Q249" s="49">
        <v>46023</v>
      </c>
      <c r="R249" s="52" t="s">
        <v>97</v>
      </c>
      <c r="S249" s="18" t="s">
        <v>61</v>
      </c>
      <c r="T249" s="141"/>
      <c r="U249" s="46"/>
      <c r="V249" s="143"/>
      <c r="W249" s="46">
        <v>46029</v>
      </c>
      <c r="X249" s="628" t="s">
        <v>321</v>
      </c>
    </row>
    <row r="250" spans="2:24" ht="30" x14ac:dyDescent="0.25">
      <c r="B250" s="44">
        <v>223</v>
      </c>
      <c r="C250" s="539" t="s">
        <v>706</v>
      </c>
      <c r="D250" s="43" t="s">
        <v>65</v>
      </c>
      <c r="E250" s="43" t="s">
        <v>101</v>
      </c>
      <c r="F250" s="44" t="s">
        <v>279</v>
      </c>
      <c r="G250" s="43"/>
      <c r="H250" s="45">
        <f t="shared" si="9"/>
        <v>192.32</v>
      </c>
      <c r="I250" s="45">
        <f t="shared" si="10"/>
        <v>10.340000000000002</v>
      </c>
      <c r="J250" s="45">
        <f t="shared" si="11"/>
        <v>202.66</v>
      </c>
      <c r="K250" s="45">
        <v>24.04</v>
      </c>
      <c r="L250" s="45">
        <v>2.35</v>
      </c>
      <c r="M250" s="45">
        <v>194.78</v>
      </c>
      <c r="N250" s="45">
        <v>1979.14</v>
      </c>
      <c r="O250" s="45">
        <v>0.86599999999999999</v>
      </c>
      <c r="P250" s="503"/>
      <c r="Q250" s="49">
        <v>46036</v>
      </c>
      <c r="R250" s="52" t="s">
        <v>835</v>
      </c>
      <c r="S250" s="51" t="s">
        <v>61</v>
      </c>
      <c r="T250" s="138"/>
      <c r="U250" s="133"/>
      <c r="V250" s="144"/>
      <c r="W250" s="133">
        <v>46046</v>
      </c>
      <c r="X250" s="156"/>
    </row>
    <row r="251" spans="2:24" ht="30" x14ac:dyDescent="0.25">
      <c r="B251" s="44">
        <v>224</v>
      </c>
      <c r="C251" s="539" t="s">
        <v>707</v>
      </c>
      <c r="D251" s="43" t="s">
        <v>65</v>
      </c>
      <c r="E251" s="43" t="s">
        <v>101</v>
      </c>
      <c r="F251" s="44" t="s">
        <v>279</v>
      </c>
      <c r="G251" s="43"/>
      <c r="H251" s="45">
        <f t="shared" si="9"/>
        <v>192.32</v>
      </c>
      <c r="I251" s="45">
        <f t="shared" si="10"/>
        <v>10.340000000000002</v>
      </c>
      <c r="J251" s="45">
        <f t="shared" si="11"/>
        <v>202.66</v>
      </c>
      <c r="K251" s="45">
        <v>24.04</v>
      </c>
      <c r="L251" s="45">
        <v>2.35</v>
      </c>
      <c r="M251" s="45">
        <v>194.78</v>
      </c>
      <c r="N251" s="45">
        <v>1979.14</v>
      </c>
      <c r="O251" s="45">
        <v>0.86599999999999999</v>
      </c>
      <c r="P251" s="503"/>
      <c r="Q251" s="49">
        <v>46036</v>
      </c>
      <c r="R251" s="52" t="s">
        <v>835</v>
      </c>
      <c r="S251" s="51" t="s">
        <v>61</v>
      </c>
      <c r="T251" s="138"/>
      <c r="U251" s="133"/>
      <c r="V251" s="144"/>
      <c r="W251" s="133">
        <v>46030</v>
      </c>
      <c r="X251" s="156"/>
    </row>
    <row r="252" spans="2:24" ht="30" x14ac:dyDescent="0.25">
      <c r="B252" s="44">
        <v>225</v>
      </c>
      <c r="C252" s="539" t="s">
        <v>708</v>
      </c>
      <c r="D252" s="43" t="s">
        <v>711</v>
      </c>
      <c r="E252" s="43" t="s">
        <v>74</v>
      </c>
      <c r="F252" s="44" t="s">
        <v>279</v>
      </c>
      <c r="G252" s="43"/>
      <c r="H252" s="45">
        <f t="shared" si="9"/>
        <v>457.92</v>
      </c>
      <c r="I252" s="45">
        <f t="shared" si="10"/>
        <v>20.856000000000002</v>
      </c>
      <c r="J252" s="45">
        <f t="shared" si="11"/>
        <v>478.77600000000001</v>
      </c>
      <c r="K252" s="45">
        <v>57.24</v>
      </c>
      <c r="L252" s="45">
        <v>4.74</v>
      </c>
      <c r="M252" s="45">
        <v>283.45</v>
      </c>
      <c r="N252" s="45">
        <v>2630</v>
      </c>
      <c r="O252" s="45">
        <v>1.752</v>
      </c>
      <c r="P252" s="503"/>
      <c r="Q252" s="49">
        <v>46036</v>
      </c>
      <c r="R252" s="52" t="s">
        <v>378</v>
      </c>
      <c r="S252" s="51" t="s">
        <v>61</v>
      </c>
      <c r="T252" s="138"/>
      <c r="U252" s="133"/>
      <c r="V252" s="144"/>
      <c r="W252" s="133">
        <v>46045</v>
      </c>
      <c r="X252" s="156"/>
    </row>
    <row r="253" spans="2:24" ht="30" x14ac:dyDescent="0.25">
      <c r="B253" s="44">
        <v>226</v>
      </c>
      <c r="C253" s="539" t="s">
        <v>709</v>
      </c>
      <c r="D253" s="43" t="s">
        <v>690</v>
      </c>
      <c r="E253" s="43" t="s">
        <v>74</v>
      </c>
      <c r="F253" s="44" t="s">
        <v>279</v>
      </c>
      <c r="G253" s="43"/>
      <c r="H253" s="45">
        <f t="shared" si="9"/>
        <v>784.48</v>
      </c>
      <c r="I253" s="45">
        <f t="shared" si="10"/>
        <v>33.836000000000006</v>
      </c>
      <c r="J253" s="45">
        <f t="shared" si="11"/>
        <v>818.31600000000003</v>
      </c>
      <c r="K253" s="45">
        <v>98.06</v>
      </c>
      <c r="L253" s="45">
        <v>7.69</v>
      </c>
      <c r="M253" s="45">
        <v>475.74</v>
      </c>
      <c r="N253" s="45">
        <v>5381</v>
      </c>
      <c r="O253" s="45">
        <v>2.3860000000000001</v>
      </c>
      <c r="P253" s="503"/>
      <c r="Q253" s="49">
        <v>46036</v>
      </c>
      <c r="R253" s="52" t="s">
        <v>378</v>
      </c>
      <c r="S253" s="51" t="s">
        <v>61</v>
      </c>
      <c r="T253" s="138"/>
      <c r="U253" s="133"/>
      <c r="V253" s="144"/>
      <c r="W253" s="133">
        <v>46041</v>
      </c>
      <c r="X253" s="156"/>
    </row>
    <row r="254" spans="2:24" ht="30" x14ac:dyDescent="0.25">
      <c r="B254" s="44">
        <v>227</v>
      </c>
      <c r="C254" s="539" t="s">
        <v>710</v>
      </c>
      <c r="D254" s="43" t="s">
        <v>57</v>
      </c>
      <c r="E254" s="43" t="s">
        <v>74</v>
      </c>
      <c r="F254" s="44" t="s">
        <v>279</v>
      </c>
      <c r="G254" s="43"/>
      <c r="H254" s="45">
        <f t="shared" si="9"/>
        <v>251.2</v>
      </c>
      <c r="I254" s="45">
        <f t="shared" si="10"/>
        <v>12.716000000000001</v>
      </c>
      <c r="J254" s="45">
        <f t="shared" si="11"/>
        <v>263.916</v>
      </c>
      <c r="K254" s="45">
        <v>31.4</v>
      </c>
      <c r="L254" s="45">
        <v>2.89</v>
      </c>
      <c r="M254" s="45">
        <v>164.7</v>
      </c>
      <c r="N254" s="45">
        <v>1802</v>
      </c>
      <c r="O254" s="45">
        <v>0.86599999999999999</v>
      </c>
      <c r="P254" s="503"/>
      <c r="Q254" s="49">
        <v>46036</v>
      </c>
      <c r="R254" s="52" t="s">
        <v>378</v>
      </c>
      <c r="S254" s="51" t="s">
        <v>61</v>
      </c>
      <c r="T254" s="138"/>
      <c r="U254" s="133"/>
      <c r="V254" s="144"/>
      <c r="W254" s="133">
        <v>46047</v>
      </c>
      <c r="X254" s="156"/>
    </row>
    <row r="255" spans="2:24" ht="15.75" x14ac:dyDescent="0.25">
      <c r="B255" s="44">
        <v>228</v>
      </c>
      <c r="C255" s="489" t="s">
        <v>363</v>
      </c>
      <c r="D255" s="44" t="s">
        <v>65</v>
      </c>
      <c r="E255" s="44" t="s">
        <v>101</v>
      </c>
      <c r="F255" s="44" t="s">
        <v>279</v>
      </c>
      <c r="G255" s="44" t="s">
        <v>388</v>
      </c>
      <c r="H255" s="19">
        <v>193</v>
      </c>
      <c r="I255" s="19">
        <v>11</v>
      </c>
      <c r="J255" s="19">
        <v>204</v>
      </c>
      <c r="K255" s="19">
        <v>24.04</v>
      </c>
      <c r="L255" s="19">
        <v>2.4500000000000002</v>
      </c>
      <c r="M255" s="19">
        <v>194.78</v>
      </c>
      <c r="N255" s="19">
        <v>1979.14</v>
      </c>
      <c r="O255" s="19">
        <v>0.86627600000000005</v>
      </c>
      <c r="P255" s="484">
        <v>608271.66794800002</v>
      </c>
      <c r="Q255" s="49">
        <v>45717</v>
      </c>
      <c r="R255" s="50" t="s">
        <v>261</v>
      </c>
      <c r="S255" s="51" t="s">
        <v>61</v>
      </c>
      <c r="T255" s="138"/>
      <c r="U255" s="133"/>
      <c r="V255" s="144"/>
      <c r="W255" s="499">
        <v>45747</v>
      </c>
      <c r="X255" s="625" t="s">
        <v>288</v>
      </c>
    </row>
    <row r="256" spans="2:24" ht="15.75" x14ac:dyDescent="0.25">
      <c r="B256" s="44">
        <v>229</v>
      </c>
      <c r="C256" s="48" t="s">
        <v>260</v>
      </c>
      <c r="D256" s="44" t="s">
        <v>77</v>
      </c>
      <c r="E256" s="44" t="s">
        <v>101</v>
      </c>
      <c r="F256" s="44" t="s">
        <v>279</v>
      </c>
      <c r="G256" s="44" t="s">
        <v>408</v>
      </c>
      <c r="H256" s="19">
        <v>214</v>
      </c>
      <c r="I256" s="19">
        <v>12</v>
      </c>
      <c r="J256" s="19">
        <v>226</v>
      </c>
      <c r="K256" s="19">
        <v>26.74</v>
      </c>
      <c r="L256" s="19">
        <v>2.68</v>
      </c>
      <c r="M256" s="19">
        <v>219.54</v>
      </c>
      <c r="N256" s="19">
        <v>2473.94</v>
      </c>
      <c r="O256" s="19">
        <v>0.86627600000000005</v>
      </c>
      <c r="P256" s="484">
        <v>705045.34674800001</v>
      </c>
      <c r="Q256" s="49">
        <v>45717</v>
      </c>
      <c r="R256" s="50" t="s">
        <v>261</v>
      </c>
      <c r="S256" s="18" t="s">
        <v>61</v>
      </c>
      <c r="T256" s="615"/>
      <c r="U256" s="615"/>
      <c r="V256" s="615"/>
      <c r="W256" s="51">
        <v>45379</v>
      </c>
      <c r="X256" s="625" t="s">
        <v>376</v>
      </c>
    </row>
    <row r="257" spans="2:24" ht="15.75" x14ac:dyDescent="0.25">
      <c r="B257" s="44">
        <v>230</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84">
        <v>608271.66794800002</v>
      </c>
      <c r="Q257" s="49">
        <v>45717</v>
      </c>
      <c r="R257" s="50" t="s">
        <v>261</v>
      </c>
      <c r="S257" s="18" t="s">
        <v>61</v>
      </c>
      <c r="T257" s="141">
        <v>45714</v>
      </c>
      <c r="U257" s="46">
        <v>45722</v>
      </c>
      <c r="V257" s="143"/>
      <c r="W257" s="51">
        <v>45732</v>
      </c>
      <c r="X257" s="625"/>
    </row>
    <row r="258" spans="2:24" ht="15.75" x14ac:dyDescent="0.25">
      <c r="B258" s="44">
        <v>231</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84">
        <v>705045.34674800001</v>
      </c>
      <c r="Q258" s="49">
        <v>45689</v>
      </c>
      <c r="R258" s="50" t="s">
        <v>284</v>
      </c>
      <c r="S258" s="18" t="s">
        <v>61</v>
      </c>
      <c r="T258" s="141">
        <v>45702</v>
      </c>
      <c r="U258" s="46">
        <v>45704</v>
      </c>
      <c r="V258" s="143">
        <v>45712</v>
      </c>
      <c r="W258" s="51">
        <v>45714</v>
      </c>
      <c r="X258" s="156"/>
    </row>
    <row r="259" spans="2:24" ht="15.75" x14ac:dyDescent="0.25">
      <c r="B259" s="44">
        <v>232</v>
      </c>
      <c r="C259" s="48" t="s">
        <v>263</v>
      </c>
      <c r="D259" s="44" t="s">
        <v>77</v>
      </c>
      <c r="E259" s="44" t="s">
        <v>101</v>
      </c>
      <c r="F259" s="44" t="s">
        <v>279</v>
      </c>
      <c r="G259" s="44" t="s">
        <v>386</v>
      </c>
      <c r="H259" s="19">
        <v>214</v>
      </c>
      <c r="I259" s="19">
        <v>12</v>
      </c>
      <c r="J259" s="19">
        <v>226</v>
      </c>
      <c r="K259" s="19">
        <v>26.74</v>
      </c>
      <c r="L259" s="19">
        <v>2.68</v>
      </c>
      <c r="M259" s="19">
        <v>219.54</v>
      </c>
      <c r="N259" s="19">
        <v>2473.94</v>
      </c>
      <c r="O259" s="19">
        <v>0.86627600000000005</v>
      </c>
      <c r="P259" s="484">
        <v>705045.34674800001</v>
      </c>
      <c r="Q259" s="49">
        <v>45717</v>
      </c>
      <c r="R259" s="50" t="s">
        <v>194</v>
      </c>
      <c r="S259" s="18" t="s">
        <v>61</v>
      </c>
      <c r="T259" s="615">
        <v>45710</v>
      </c>
      <c r="U259" s="615">
        <v>45714</v>
      </c>
      <c r="V259" s="615"/>
      <c r="W259" s="51">
        <v>45723</v>
      </c>
      <c r="X259" s="156"/>
    </row>
    <row r="260" spans="2:24" ht="15.75" x14ac:dyDescent="0.25">
      <c r="B260" s="44">
        <v>233</v>
      </c>
      <c r="C260" s="48" t="s">
        <v>276</v>
      </c>
      <c r="D260" s="44" t="s">
        <v>77</v>
      </c>
      <c r="E260" s="44" t="s">
        <v>101</v>
      </c>
      <c r="F260" s="44" t="s">
        <v>279</v>
      </c>
      <c r="G260" s="44" t="s">
        <v>386</v>
      </c>
      <c r="H260" s="19">
        <v>214</v>
      </c>
      <c r="I260" s="19">
        <v>12</v>
      </c>
      <c r="J260" s="19">
        <v>226</v>
      </c>
      <c r="K260" s="19">
        <v>26.74</v>
      </c>
      <c r="L260" s="19">
        <v>2.68</v>
      </c>
      <c r="M260" s="19">
        <v>219.54</v>
      </c>
      <c r="N260" s="19">
        <v>2473.94</v>
      </c>
      <c r="O260" s="19">
        <v>0.86627600000000005</v>
      </c>
      <c r="P260" s="484">
        <v>705045.34674800001</v>
      </c>
      <c r="Q260" s="486" t="s">
        <v>414</v>
      </c>
      <c r="R260" s="50" t="s">
        <v>284</v>
      </c>
      <c r="S260" s="51" t="s">
        <v>61</v>
      </c>
      <c r="T260" s="615"/>
      <c r="U260" s="615"/>
      <c r="V260" s="615"/>
      <c r="W260" s="51">
        <v>45755</v>
      </c>
      <c r="X260" s="625" t="s">
        <v>288</v>
      </c>
    </row>
    <row r="261" spans="2:24" ht="46.5" customHeight="1" x14ac:dyDescent="0.25">
      <c r="B261" s="44">
        <v>234</v>
      </c>
      <c r="C261" s="48" t="s">
        <v>425</v>
      </c>
      <c r="D261" s="44" t="s">
        <v>77</v>
      </c>
      <c r="E261" s="44" t="s">
        <v>101</v>
      </c>
      <c r="F261" s="44" t="s">
        <v>279</v>
      </c>
      <c r="G261" s="44"/>
      <c r="H261" s="19">
        <v>214</v>
      </c>
      <c r="I261" s="19">
        <v>12</v>
      </c>
      <c r="J261" s="19">
        <v>226</v>
      </c>
      <c r="K261" s="19">
        <v>26.74</v>
      </c>
      <c r="L261" s="19">
        <v>2.68</v>
      </c>
      <c r="M261" s="19">
        <v>219.54</v>
      </c>
      <c r="N261" s="19">
        <v>2473.94</v>
      </c>
      <c r="O261" s="19">
        <v>0.86627600000000005</v>
      </c>
      <c r="P261" s="484">
        <v>705045.34674800001</v>
      </c>
      <c r="Q261" s="486" t="s">
        <v>414</v>
      </c>
      <c r="R261" s="50" t="s">
        <v>284</v>
      </c>
      <c r="S261" s="18" t="s">
        <v>61</v>
      </c>
      <c r="T261" s="615"/>
      <c r="U261" s="615"/>
      <c r="V261" s="615"/>
      <c r="W261" s="51">
        <v>45762</v>
      </c>
      <c r="X261" s="156"/>
    </row>
    <row r="262" spans="2:24" ht="15.75" x14ac:dyDescent="0.25">
      <c r="B262" s="44">
        <v>235</v>
      </c>
      <c r="C262" s="48" t="s">
        <v>712</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16"/>
      <c r="U262" s="616"/>
      <c r="V262" s="616"/>
      <c r="W262" s="499">
        <v>45952</v>
      </c>
      <c r="X262" s="156"/>
    </row>
    <row r="263" spans="2:24" ht="15.75" x14ac:dyDescent="0.25">
      <c r="B263" s="44">
        <v>236</v>
      </c>
      <c r="C263" s="48" t="s">
        <v>419</v>
      </c>
      <c r="D263" s="44" t="s">
        <v>63</v>
      </c>
      <c r="E263" s="44" t="s">
        <v>74</v>
      </c>
      <c r="F263" s="488" t="s">
        <v>279</v>
      </c>
      <c r="G263" s="44"/>
      <c r="H263" s="19">
        <f>K263*8</f>
        <v>251.2</v>
      </c>
      <c r="I263" s="19">
        <f>L263*4.4</f>
        <v>12.716000000000001</v>
      </c>
      <c r="J263" s="19">
        <f>SUBTOTAL(9,H263:I263)</f>
        <v>263.916</v>
      </c>
      <c r="K263" s="19">
        <v>31.4</v>
      </c>
      <c r="L263" s="19">
        <v>2.89</v>
      </c>
      <c r="M263" s="19">
        <v>164.7</v>
      </c>
      <c r="N263" s="19">
        <v>1802</v>
      </c>
      <c r="O263" s="19">
        <v>0.86627600000000005</v>
      </c>
      <c r="P263" s="484">
        <v>752440.09410799993</v>
      </c>
      <c r="Q263" s="487" t="s">
        <v>414</v>
      </c>
      <c r="R263" s="50" t="s">
        <v>261</v>
      </c>
      <c r="S263" s="51" t="s">
        <v>61</v>
      </c>
      <c r="T263" s="138"/>
      <c r="U263" s="133"/>
      <c r="V263" s="144"/>
      <c r="W263" s="499">
        <v>45777</v>
      </c>
      <c r="X263" s="156"/>
    </row>
    <row r="264" spans="2:24" ht="20.100000000000001" customHeight="1" x14ac:dyDescent="0.25">
      <c r="B264" s="44">
        <v>237</v>
      </c>
      <c r="C264" s="48" t="s">
        <v>713</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38"/>
      <c r="U264" s="133"/>
      <c r="V264" s="144"/>
      <c r="W264" s="133">
        <v>45968</v>
      </c>
      <c r="X264" s="156"/>
    </row>
    <row r="265" spans="2:24" ht="15.75" x14ac:dyDescent="0.25">
      <c r="B265" s="44">
        <v>238</v>
      </c>
      <c r="C265" s="48" t="s">
        <v>420</v>
      </c>
      <c r="D265" s="44" t="s">
        <v>65</v>
      </c>
      <c r="E265" s="44" t="s">
        <v>101</v>
      </c>
      <c r="F265" s="488" t="s">
        <v>279</v>
      </c>
      <c r="G265" s="44"/>
      <c r="H265" s="19">
        <v>193</v>
      </c>
      <c r="I265" s="19">
        <v>11</v>
      </c>
      <c r="J265" s="19">
        <v>204</v>
      </c>
      <c r="K265" s="19">
        <v>24.04</v>
      </c>
      <c r="L265" s="19">
        <v>2.4500000000000002</v>
      </c>
      <c r="M265" s="19">
        <v>194.78</v>
      </c>
      <c r="N265" s="19">
        <v>1979.14</v>
      </c>
      <c r="O265" s="19">
        <v>0.86627600000000005</v>
      </c>
      <c r="P265" s="484">
        <v>608271.66794800002</v>
      </c>
      <c r="Q265" s="487" t="s">
        <v>414</v>
      </c>
      <c r="R265" s="50" t="s">
        <v>261</v>
      </c>
      <c r="S265" s="51" t="s">
        <v>61</v>
      </c>
      <c r="T265" s="138"/>
      <c r="U265" s="133"/>
      <c r="V265" s="144"/>
      <c r="W265" s="499">
        <v>45765</v>
      </c>
      <c r="X265" s="156"/>
    </row>
    <row r="266" spans="2:24" ht="15.75" x14ac:dyDescent="0.25">
      <c r="B266" s="44">
        <v>239</v>
      </c>
      <c r="C266" s="48" t="s">
        <v>412</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84">
        <v>608271.66794800002</v>
      </c>
      <c r="Q266" s="486" t="s">
        <v>414</v>
      </c>
      <c r="R266" s="50" t="s">
        <v>97</v>
      </c>
      <c r="S266" s="51" t="s">
        <v>61</v>
      </c>
      <c r="T266" s="138"/>
      <c r="U266" s="133"/>
      <c r="V266" s="144"/>
      <c r="W266" s="499">
        <v>45760</v>
      </c>
      <c r="X266" s="156"/>
    </row>
    <row r="267" spans="2:24" ht="15.75" x14ac:dyDescent="0.25">
      <c r="B267" s="44">
        <v>240</v>
      </c>
      <c r="C267" s="48" t="s">
        <v>413</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84">
        <v>608271.66794800002</v>
      </c>
      <c r="Q267" s="486" t="s">
        <v>414</v>
      </c>
      <c r="R267" s="50" t="s">
        <v>97</v>
      </c>
      <c r="S267" s="51" t="s">
        <v>61</v>
      </c>
      <c r="T267" s="138"/>
      <c r="U267" s="133"/>
      <c r="V267" s="144"/>
      <c r="W267" s="499">
        <v>45776</v>
      </c>
      <c r="X267" s="156"/>
    </row>
    <row r="268" spans="2:24" ht="15.75" x14ac:dyDescent="0.25">
      <c r="B268" s="44">
        <v>241</v>
      </c>
      <c r="C268" s="48" t="s">
        <v>432</v>
      </c>
      <c r="D268" s="44" t="s">
        <v>79</v>
      </c>
      <c r="E268" s="44" t="s">
        <v>101</v>
      </c>
      <c r="F268" s="44" t="s">
        <v>279</v>
      </c>
      <c r="G268" s="44" t="s">
        <v>436</v>
      </c>
      <c r="H268" s="19">
        <v>193</v>
      </c>
      <c r="I268" s="19">
        <v>11</v>
      </c>
      <c r="J268" s="19">
        <v>204</v>
      </c>
      <c r="K268" s="19">
        <v>24.04</v>
      </c>
      <c r="L268" s="19">
        <v>2.4500000000000002</v>
      </c>
      <c r="M268" s="19">
        <v>194.78</v>
      </c>
      <c r="N268" s="19">
        <v>1979.14</v>
      </c>
      <c r="O268" s="19">
        <v>0.86627600000000005</v>
      </c>
      <c r="P268" s="484">
        <v>608271.66794800002</v>
      </c>
      <c r="Q268" s="487" t="s">
        <v>414</v>
      </c>
      <c r="R268" s="50" t="s">
        <v>97</v>
      </c>
      <c r="S268" s="51" t="s">
        <v>61</v>
      </c>
      <c r="T268" s="138"/>
      <c r="U268" s="133"/>
      <c r="V268" s="144"/>
      <c r="W268" s="499">
        <v>45756</v>
      </c>
      <c r="X268" s="156"/>
    </row>
    <row r="269" spans="2:24" ht="18" customHeight="1" x14ac:dyDescent="0.25">
      <c r="B269" s="44">
        <v>242</v>
      </c>
      <c r="C269" s="48" t="s">
        <v>411</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84">
        <v>1761921.9257309998</v>
      </c>
      <c r="Q269" s="486" t="s">
        <v>414</v>
      </c>
      <c r="R269" s="50" t="s">
        <v>97</v>
      </c>
      <c r="S269" s="51" t="s">
        <v>61</v>
      </c>
      <c r="T269" s="138"/>
      <c r="U269" s="133"/>
      <c r="V269" s="144"/>
      <c r="W269" s="499">
        <v>45771</v>
      </c>
      <c r="X269" s="156"/>
    </row>
    <row r="270" spans="2:24" ht="15.75" x14ac:dyDescent="0.25">
      <c r="B270" s="44">
        <v>243</v>
      </c>
      <c r="C270" s="48" t="s">
        <v>479</v>
      </c>
      <c r="D270" s="44" t="s">
        <v>79</v>
      </c>
      <c r="E270" s="44" t="s">
        <v>74</v>
      </c>
      <c r="F270" s="44" t="s">
        <v>279</v>
      </c>
      <c r="G270" s="44"/>
      <c r="H270" s="19">
        <v>221</v>
      </c>
      <c r="I270" s="19">
        <v>12</v>
      </c>
      <c r="J270" s="19">
        <v>233</v>
      </c>
      <c r="K270" s="19">
        <v>27.61</v>
      </c>
      <c r="L270" s="19">
        <v>2.61</v>
      </c>
      <c r="M270" s="19">
        <v>146.96</v>
      </c>
      <c r="N270" s="19">
        <v>1450</v>
      </c>
      <c r="O270" s="19">
        <v>0.86627600000000005</v>
      </c>
      <c r="P270" s="484">
        <v>650458.11210799997</v>
      </c>
      <c r="Q270" s="49">
        <v>45786</v>
      </c>
      <c r="R270" s="50" t="s">
        <v>94</v>
      </c>
      <c r="S270" s="51" t="s">
        <v>61</v>
      </c>
      <c r="T270" s="58"/>
      <c r="U270" s="58"/>
      <c r="V270" s="58"/>
      <c r="W270" s="499">
        <v>45790</v>
      </c>
      <c r="X270" s="156"/>
    </row>
    <row r="271" spans="2:24" ht="15.75" x14ac:dyDescent="0.25">
      <c r="B271" s="44">
        <v>244</v>
      </c>
      <c r="C271" s="48" t="s">
        <v>451</v>
      </c>
      <c r="D271" s="44" t="s">
        <v>65</v>
      </c>
      <c r="E271" s="44" t="s">
        <v>74</v>
      </c>
      <c r="F271" s="44" t="s">
        <v>279</v>
      </c>
      <c r="G271" s="44"/>
      <c r="H271" s="19">
        <v>221</v>
      </c>
      <c r="I271" s="19">
        <v>12</v>
      </c>
      <c r="J271" s="19">
        <v>233</v>
      </c>
      <c r="K271" s="19">
        <v>27.61</v>
      </c>
      <c r="L271" s="19">
        <v>2.61</v>
      </c>
      <c r="M271" s="19">
        <v>146.96</v>
      </c>
      <c r="N271" s="19">
        <v>1450</v>
      </c>
      <c r="O271" s="19">
        <v>0.86627600000000005</v>
      </c>
      <c r="P271" s="484">
        <v>650458.11210799997</v>
      </c>
      <c r="Q271" s="487" t="s">
        <v>414</v>
      </c>
      <c r="R271" s="485" t="s">
        <v>94</v>
      </c>
      <c r="S271" s="51" t="s">
        <v>61</v>
      </c>
      <c r="T271" s="138"/>
      <c r="U271" s="133"/>
      <c r="V271" s="144"/>
      <c r="W271" s="499">
        <v>45775</v>
      </c>
      <c r="X271" s="156"/>
    </row>
    <row r="272" spans="2:24" ht="15.75" x14ac:dyDescent="0.25">
      <c r="B272" s="44">
        <v>245</v>
      </c>
      <c r="C272" s="48" t="s">
        <v>430</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84">
        <v>608271.66794800002</v>
      </c>
      <c r="Q272" s="487" t="s">
        <v>414</v>
      </c>
      <c r="R272" s="50" t="s">
        <v>94</v>
      </c>
      <c r="S272" s="51" t="s">
        <v>61</v>
      </c>
      <c r="T272" s="138"/>
      <c r="U272" s="133"/>
      <c r="V272" s="144"/>
      <c r="W272" s="499">
        <v>45767</v>
      </c>
      <c r="X272" s="156"/>
    </row>
    <row r="273" spans="2:24" ht="15.75" x14ac:dyDescent="0.25">
      <c r="B273" s="44">
        <v>246</v>
      </c>
      <c r="C273" s="48" t="s">
        <v>361</v>
      </c>
      <c r="D273" s="44" t="s">
        <v>77</v>
      </c>
      <c r="E273" s="137" t="s">
        <v>101</v>
      </c>
      <c r="F273" s="44" t="s">
        <v>279</v>
      </c>
      <c r="G273" s="44" t="s">
        <v>408</v>
      </c>
      <c r="H273" s="19">
        <v>214</v>
      </c>
      <c r="I273" s="19">
        <v>12</v>
      </c>
      <c r="J273" s="19">
        <v>226</v>
      </c>
      <c r="K273" s="19">
        <v>26.74</v>
      </c>
      <c r="L273" s="19">
        <v>2.68</v>
      </c>
      <c r="M273" s="19">
        <v>219.54</v>
      </c>
      <c r="N273" s="19">
        <v>2473.94</v>
      </c>
      <c r="O273" s="19">
        <v>0.86627600000000005</v>
      </c>
      <c r="P273" s="484">
        <v>705045.34674800001</v>
      </c>
      <c r="Q273" s="49">
        <v>45717</v>
      </c>
      <c r="R273" s="50" t="s">
        <v>94</v>
      </c>
      <c r="S273" s="51" t="s">
        <v>61</v>
      </c>
      <c r="T273" s="141"/>
      <c r="U273" s="46"/>
      <c r="V273" s="143"/>
      <c r="W273" s="499">
        <v>45744</v>
      </c>
      <c r="X273" s="156" t="s">
        <v>393</v>
      </c>
    </row>
    <row r="274" spans="2:24" ht="17.45" customHeight="1" x14ac:dyDescent="0.25">
      <c r="B274" s="44">
        <v>247</v>
      </c>
      <c r="C274" s="489" t="s">
        <v>394</v>
      </c>
      <c r="D274" s="488" t="s">
        <v>65</v>
      </c>
      <c r="E274" s="488" t="s">
        <v>101</v>
      </c>
      <c r="F274" s="488" t="s">
        <v>279</v>
      </c>
      <c r="G274" s="44" t="s">
        <v>388</v>
      </c>
      <c r="H274" s="19">
        <v>193</v>
      </c>
      <c r="I274" s="19">
        <v>11</v>
      </c>
      <c r="J274" s="19">
        <v>204</v>
      </c>
      <c r="K274" s="19">
        <v>24.04</v>
      </c>
      <c r="L274" s="19">
        <v>2.4500000000000002</v>
      </c>
      <c r="M274" s="19">
        <v>194.78</v>
      </c>
      <c r="N274" s="19">
        <v>1979.14</v>
      </c>
      <c r="O274" s="19">
        <v>0.86627600000000005</v>
      </c>
      <c r="P274" s="484">
        <v>608271.66794800002</v>
      </c>
      <c r="Q274" s="49">
        <v>45717</v>
      </c>
      <c r="R274" s="485" t="s">
        <v>94</v>
      </c>
      <c r="S274" s="51" t="s">
        <v>61</v>
      </c>
      <c r="T274" s="58"/>
      <c r="U274" s="58"/>
      <c r="V274" s="58"/>
      <c r="W274" s="499">
        <v>45747</v>
      </c>
      <c r="X274" s="627" t="s">
        <v>384</v>
      </c>
    </row>
    <row r="275" spans="2:24" ht="15.75" x14ac:dyDescent="0.25">
      <c r="B275" s="44">
        <v>248</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84">
        <v>608271.66794800002</v>
      </c>
      <c r="Q275" s="486" t="s">
        <v>414</v>
      </c>
      <c r="R275" s="50" t="s">
        <v>94</v>
      </c>
      <c r="S275" s="51" t="s">
        <v>61</v>
      </c>
      <c r="T275" s="615"/>
      <c r="U275" s="615"/>
      <c r="V275" s="615"/>
      <c r="W275" s="51">
        <v>45760</v>
      </c>
      <c r="X275" s="625" t="s">
        <v>280</v>
      </c>
    </row>
    <row r="276" spans="2:24" ht="15.75" x14ac:dyDescent="0.25">
      <c r="B276" s="44">
        <v>249</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84">
        <v>608271.66794800002</v>
      </c>
      <c r="Q276" s="487" t="s">
        <v>414</v>
      </c>
      <c r="R276" s="50" t="s">
        <v>359</v>
      </c>
      <c r="S276" s="18" t="s">
        <v>61</v>
      </c>
      <c r="T276" s="615"/>
      <c r="U276" s="615"/>
      <c r="V276" s="615"/>
      <c r="W276" s="51"/>
      <c r="X276" s="625" t="s">
        <v>280</v>
      </c>
    </row>
    <row r="277" spans="2:24" ht="15.75" x14ac:dyDescent="0.25">
      <c r="B277" s="44">
        <v>250</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84">
        <v>608271.66794800002</v>
      </c>
      <c r="Q277" s="486" t="s">
        <v>414</v>
      </c>
      <c r="R277" s="50" t="s">
        <v>359</v>
      </c>
      <c r="S277" s="51" t="s">
        <v>61</v>
      </c>
      <c r="T277" s="615"/>
      <c r="U277" s="615"/>
      <c r="V277" s="615"/>
      <c r="W277" s="51">
        <v>45755</v>
      </c>
      <c r="X277" s="625" t="s">
        <v>368</v>
      </c>
    </row>
    <row r="278" spans="2:24" ht="15" customHeight="1" x14ac:dyDescent="0.25">
      <c r="B278" s="44">
        <v>251</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84">
        <v>752440.09410799993</v>
      </c>
      <c r="Q278" s="486" t="s">
        <v>414</v>
      </c>
      <c r="R278" s="50" t="s">
        <v>359</v>
      </c>
      <c r="S278" s="51" t="s">
        <v>61</v>
      </c>
      <c r="T278" s="141"/>
      <c r="U278" s="615"/>
      <c r="V278" s="615"/>
      <c r="W278" s="51">
        <v>45767</v>
      </c>
      <c r="X278" s="625" t="s">
        <v>280</v>
      </c>
    </row>
    <row r="279" spans="2:24" ht="15.75" x14ac:dyDescent="0.25">
      <c r="B279" s="44">
        <v>252</v>
      </c>
      <c r="C279" s="48" t="s">
        <v>468</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84">
        <v>1326238.3038650001</v>
      </c>
      <c r="Q279" s="49">
        <v>45778</v>
      </c>
      <c r="R279" s="50" t="s">
        <v>359</v>
      </c>
      <c r="S279" s="18" t="s">
        <v>61</v>
      </c>
      <c r="T279" s="58"/>
      <c r="U279" s="58"/>
      <c r="V279" s="58"/>
      <c r="W279" s="499">
        <v>45780</v>
      </c>
      <c r="X279" s="156"/>
    </row>
    <row r="280" spans="2:24" ht="15.75" x14ac:dyDescent="0.25">
      <c r="B280" s="44">
        <v>253</v>
      </c>
      <c r="C280" s="48" t="s">
        <v>453</v>
      </c>
      <c r="D280" s="44" t="s">
        <v>65</v>
      </c>
      <c r="E280" s="44" t="s">
        <v>74</v>
      </c>
      <c r="F280" s="44" t="s">
        <v>279</v>
      </c>
      <c r="G280" s="44"/>
      <c r="H280" s="19">
        <v>221</v>
      </c>
      <c r="I280" s="19">
        <v>12</v>
      </c>
      <c r="J280" s="19">
        <v>233</v>
      </c>
      <c r="K280" s="19">
        <v>27.61</v>
      </c>
      <c r="L280" s="19">
        <v>2.61</v>
      </c>
      <c r="M280" s="19">
        <v>146.96</v>
      </c>
      <c r="N280" s="19">
        <v>1450</v>
      </c>
      <c r="O280" s="19">
        <v>0.86627600000000005</v>
      </c>
      <c r="P280" s="484">
        <v>650458.11210799997</v>
      </c>
      <c r="Q280" s="49">
        <v>45780</v>
      </c>
      <c r="R280" s="50" t="s">
        <v>359</v>
      </c>
      <c r="S280" s="51" t="s">
        <v>61</v>
      </c>
      <c r="T280" s="188"/>
      <c r="U280" s="58"/>
      <c r="V280" s="58"/>
      <c r="W280" s="499">
        <v>45786</v>
      </c>
      <c r="X280" s="156"/>
    </row>
    <row r="281" spans="2:24" ht="15.75" x14ac:dyDescent="0.25">
      <c r="B281" s="44">
        <v>254</v>
      </c>
      <c r="C281" s="48" t="s">
        <v>495</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84">
        <v>608271.66794800002</v>
      </c>
      <c r="Q281" s="49">
        <v>45789</v>
      </c>
      <c r="R281" s="50" t="s">
        <v>284</v>
      </c>
      <c r="S281" s="51" t="s">
        <v>61</v>
      </c>
      <c r="T281" s="138"/>
      <c r="U281" s="133"/>
      <c r="V281" s="144"/>
      <c r="W281" s="499">
        <v>45804</v>
      </c>
      <c r="X281" s="156"/>
    </row>
    <row r="282" spans="2:24" ht="15.75" x14ac:dyDescent="0.25">
      <c r="B282" s="44">
        <v>255</v>
      </c>
      <c r="C282" s="48" t="s">
        <v>464</v>
      </c>
      <c r="D282" s="44" t="s">
        <v>65</v>
      </c>
      <c r="E282" s="44" t="s">
        <v>74</v>
      </c>
      <c r="F282" s="44" t="s">
        <v>279</v>
      </c>
      <c r="G282" s="44"/>
      <c r="H282" s="19">
        <v>221</v>
      </c>
      <c r="I282" s="19">
        <v>12</v>
      </c>
      <c r="J282" s="19">
        <v>233</v>
      </c>
      <c r="K282" s="19">
        <v>27.61</v>
      </c>
      <c r="L282" s="19">
        <v>2.61</v>
      </c>
      <c r="M282" s="19">
        <v>146.96</v>
      </c>
      <c r="N282" s="19">
        <v>1450</v>
      </c>
      <c r="O282" s="19">
        <v>0.86627600000000005</v>
      </c>
      <c r="P282" s="484">
        <v>650458.11210799997</v>
      </c>
      <c r="Q282" s="49">
        <v>45778</v>
      </c>
      <c r="R282" s="50" t="s">
        <v>284</v>
      </c>
      <c r="S282" s="18" t="s">
        <v>61</v>
      </c>
      <c r="T282" s="138"/>
      <c r="U282" s="133"/>
      <c r="V282" s="144"/>
      <c r="W282" s="499">
        <v>45806</v>
      </c>
      <c r="X282" s="156"/>
    </row>
    <row r="283" spans="2:24" ht="15.75" x14ac:dyDescent="0.25">
      <c r="B283" s="44">
        <v>256</v>
      </c>
      <c r="C283" s="48" t="s">
        <v>433</v>
      </c>
      <c r="D283" s="44" t="s">
        <v>65</v>
      </c>
      <c r="E283" s="44" t="s">
        <v>74</v>
      </c>
      <c r="F283" s="44" t="s">
        <v>279</v>
      </c>
      <c r="G283" s="44"/>
      <c r="H283" s="19">
        <v>221</v>
      </c>
      <c r="I283" s="19">
        <v>12</v>
      </c>
      <c r="J283" s="19">
        <v>233</v>
      </c>
      <c r="K283" s="19">
        <v>27.61</v>
      </c>
      <c r="L283" s="19">
        <v>2.61</v>
      </c>
      <c r="M283" s="19">
        <v>146.96</v>
      </c>
      <c r="N283" s="19">
        <v>1450</v>
      </c>
      <c r="O283" s="19">
        <v>0.86627600000000005</v>
      </c>
      <c r="P283" s="484">
        <v>650458.11210799997</v>
      </c>
      <c r="Q283" s="487" t="s">
        <v>414</v>
      </c>
      <c r="R283" s="50" t="s">
        <v>284</v>
      </c>
      <c r="S283" s="51" t="s">
        <v>61</v>
      </c>
      <c r="T283" s="138"/>
      <c r="U283" s="133"/>
      <c r="V283" s="144"/>
      <c r="W283" s="499">
        <v>45773</v>
      </c>
      <c r="X283" s="156"/>
    </row>
    <row r="284" spans="2:24" ht="15.75" x14ac:dyDescent="0.25">
      <c r="B284" s="44">
        <v>257</v>
      </c>
      <c r="C284" s="48" t="s">
        <v>434</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84">
        <v>650458.11210799997</v>
      </c>
      <c r="Q284" s="487" t="s">
        <v>414</v>
      </c>
      <c r="R284" s="50" t="s">
        <v>284</v>
      </c>
      <c r="S284" s="51" t="s">
        <v>61</v>
      </c>
      <c r="T284" s="138"/>
      <c r="U284" s="133"/>
      <c r="V284" s="144"/>
      <c r="W284" s="499">
        <v>45777</v>
      </c>
      <c r="X284" s="156"/>
    </row>
    <row r="285" spans="2:24" ht="15.75" x14ac:dyDescent="0.25">
      <c r="B285" s="44">
        <v>258</v>
      </c>
      <c r="C285" s="48" t="s">
        <v>714</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07"/>
      <c r="U285" s="499"/>
      <c r="V285" s="621"/>
      <c r="W285" s="499">
        <v>45955</v>
      </c>
      <c r="X285" s="156"/>
    </row>
    <row r="286" spans="2:24" ht="15.75" x14ac:dyDescent="0.25">
      <c r="B286" s="44">
        <v>259</v>
      </c>
      <c r="C286" s="48" t="s">
        <v>715</v>
      </c>
      <c r="D286" s="44" t="s">
        <v>474</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38"/>
      <c r="U286" s="133"/>
      <c r="V286" s="144"/>
      <c r="W286" s="133">
        <v>45981</v>
      </c>
      <c r="X286" s="156"/>
    </row>
    <row r="287" spans="2:24" ht="49.5" customHeight="1" x14ac:dyDescent="0.25">
      <c r="B287" s="44">
        <v>260</v>
      </c>
      <c r="C287" s="547" t="s">
        <v>382</v>
      </c>
      <c r="D287" s="550" t="s">
        <v>68</v>
      </c>
      <c r="E287" s="550" t="s">
        <v>74</v>
      </c>
      <c r="F287" s="488" t="s">
        <v>279</v>
      </c>
      <c r="G287" s="488"/>
      <c r="H287" s="19">
        <v>221</v>
      </c>
      <c r="I287" s="19">
        <v>12</v>
      </c>
      <c r="J287" s="19">
        <v>233</v>
      </c>
      <c r="K287" s="19">
        <v>27.61</v>
      </c>
      <c r="L287" s="19">
        <v>2.61</v>
      </c>
      <c r="M287" s="19">
        <v>146.96</v>
      </c>
      <c r="N287" s="19">
        <v>1450</v>
      </c>
      <c r="O287" s="19">
        <v>0.86627600000000005</v>
      </c>
      <c r="P287" s="484">
        <v>650458.11210799997</v>
      </c>
      <c r="Q287" s="486" t="s">
        <v>414</v>
      </c>
      <c r="R287" s="549" t="s">
        <v>360</v>
      </c>
      <c r="S287" s="51" t="s">
        <v>61</v>
      </c>
      <c r="T287" s="138"/>
      <c r="U287" s="133"/>
      <c r="V287" s="144"/>
      <c r="W287" s="499">
        <v>45771</v>
      </c>
      <c r="X287" s="627" t="s">
        <v>280</v>
      </c>
    </row>
    <row r="288" spans="2:24" ht="15.75" x14ac:dyDescent="0.25">
      <c r="B288" s="44">
        <v>261</v>
      </c>
      <c r="C288" s="48" t="s">
        <v>322</v>
      </c>
      <c r="D288" s="44" t="s">
        <v>65</v>
      </c>
      <c r="E288" s="44" t="s">
        <v>74</v>
      </c>
      <c r="F288" s="44" t="s">
        <v>279</v>
      </c>
      <c r="G288" s="44"/>
      <c r="H288" s="19">
        <v>221</v>
      </c>
      <c r="I288" s="19">
        <v>12</v>
      </c>
      <c r="J288" s="19">
        <v>233</v>
      </c>
      <c r="K288" s="19">
        <v>27.61</v>
      </c>
      <c r="L288" s="19">
        <v>2.61</v>
      </c>
      <c r="M288" s="19">
        <v>146.96</v>
      </c>
      <c r="N288" s="19">
        <v>1450</v>
      </c>
      <c r="O288" s="19">
        <v>0.86627600000000005</v>
      </c>
      <c r="P288" s="484">
        <v>650458.11210799997</v>
      </c>
      <c r="Q288" s="486" t="s">
        <v>414</v>
      </c>
      <c r="R288" s="50" t="s">
        <v>360</v>
      </c>
      <c r="S288" s="51" t="s">
        <v>61</v>
      </c>
      <c r="T288" s="141"/>
      <c r="U288" s="46"/>
      <c r="V288" s="143"/>
      <c r="W288" s="51">
        <v>45761</v>
      </c>
      <c r="X288" s="156" t="s">
        <v>374</v>
      </c>
    </row>
    <row r="289" spans="2:24" ht="30" x14ac:dyDescent="0.25">
      <c r="B289" s="44">
        <v>262</v>
      </c>
      <c r="C289" s="48" t="s">
        <v>362</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84">
        <v>608271.66794800002</v>
      </c>
      <c r="Q289" s="486" t="s">
        <v>414</v>
      </c>
      <c r="R289" s="50" t="s">
        <v>360</v>
      </c>
      <c r="S289" s="51" t="s">
        <v>61</v>
      </c>
      <c r="T289" s="141"/>
      <c r="U289" s="46"/>
      <c r="V289" s="143"/>
      <c r="W289" s="51">
        <v>45754</v>
      </c>
      <c r="X289" s="156" t="s">
        <v>370</v>
      </c>
    </row>
    <row r="290" spans="2:24" ht="15.75" x14ac:dyDescent="0.25">
      <c r="B290" s="44">
        <v>263</v>
      </c>
      <c r="C290" s="48" t="s">
        <v>435</v>
      </c>
      <c r="D290" s="44" t="s">
        <v>65</v>
      </c>
      <c r="E290" s="44" t="s">
        <v>74</v>
      </c>
      <c r="F290" s="44" t="s">
        <v>279</v>
      </c>
      <c r="G290" s="44"/>
      <c r="H290" s="19">
        <v>221</v>
      </c>
      <c r="I290" s="19">
        <v>12</v>
      </c>
      <c r="J290" s="19">
        <v>233</v>
      </c>
      <c r="K290" s="19">
        <v>27.61</v>
      </c>
      <c r="L290" s="19">
        <v>2.61</v>
      </c>
      <c r="M290" s="19">
        <v>146.96</v>
      </c>
      <c r="N290" s="19">
        <v>1450</v>
      </c>
      <c r="O290" s="19">
        <v>0.86627600000000005</v>
      </c>
      <c r="P290" s="484">
        <v>650458.11210799997</v>
      </c>
      <c r="Q290" s="49">
        <v>45780</v>
      </c>
      <c r="R290" s="549" t="s">
        <v>360</v>
      </c>
      <c r="S290" s="51" t="s">
        <v>61</v>
      </c>
      <c r="T290" s="138"/>
      <c r="U290" s="133"/>
      <c r="V290" s="144"/>
      <c r="W290" s="499">
        <v>45781</v>
      </c>
      <c r="X290" s="156"/>
    </row>
    <row r="291" spans="2:24" ht="16.5" thickBot="1" x14ac:dyDescent="0.3">
      <c r="B291" s="44">
        <v>264</v>
      </c>
      <c r="C291" s="48" t="s">
        <v>463</v>
      </c>
      <c r="D291" s="44" t="s">
        <v>65</v>
      </c>
      <c r="E291" s="44" t="s">
        <v>74</v>
      </c>
      <c r="F291" s="44" t="s">
        <v>279</v>
      </c>
      <c r="G291" s="44"/>
      <c r="H291" s="19">
        <v>221</v>
      </c>
      <c r="I291" s="19">
        <v>12</v>
      </c>
      <c r="J291" s="19">
        <v>233</v>
      </c>
      <c r="K291" s="19">
        <v>27.61</v>
      </c>
      <c r="L291" s="19">
        <v>2.61</v>
      </c>
      <c r="M291" s="19">
        <v>146.96</v>
      </c>
      <c r="N291" s="19">
        <v>1450</v>
      </c>
      <c r="O291" s="19">
        <v>0.86627600000000005</v>
      </c>
      <c r="P291" s="484">
        <v>650458.11210799997</v>
      </c>
      <c r="Q291" s="49">
        <v>45778</v>
      </c>
      <c r="R291" s="50" t="s">
        <v>360</v>
      </c>
      <c r="S291" s="18" t="s">
        <v>61</v>
      </c>
      <c r="T291" s="138"/>
      <c r="U291" s="133"/>
      <c r="V291" s="144"/>
      <c r="W291" s="499">
        <v>45788</v>
      </c>
      <c r="X291" s="163"/>
    </row>
    <row r="292" spans="2:24" ht="15.75" x14ac:dyDescent="0.25">
      <c r="B292" s="44">
        <v>265</v>
      </c>
      <c r="C292" s="48" t="s">
        <v>493</v>
      </c>
      <c r="D292" s="44" t="s">
        <v>65</v>
      </c>
      <c r="E292" s="44" t="s">
        <v>74</v>
      </c>
      <c r="F292" s="44" t="s">
        <v>279</v>
      </c>
      <c r="G292" s="44"/>
      <c r="H292" s="19">
        <v>221</v>
      </c>
      <c r="I292" s="19">
        <v>12</v>
      </c>
      <c r="J292" s="19">
        <v>233</v>
      </c>
      <c r="K292" s="19">
        <v>27.61</v>
      </c>
      <c r="L292" s="19">
        <v>2.61</v>
      </c>
      <c r="M292" s="19">
        <v>146.96</v>
      </c>
      <c r="N292" s="19">
        <v>1450</v>
      </c>
      <c r="O292" s="19">
        <v>0.86627600000000005</v>
      </c>
      <c r="P292" s="484">
        <v>650458.11210799997</v>
      </c>
      <c r="Q292" s="49">
        <v>45789</v>
      </c>
      <c r="R292" s="50" t="s">
        <v>360</v>
      </c>
      <c r="S292" s="51" t="s">
        <v>61</v>
      </c>
      <c r="T292" s="138"/>
      <c r="U292" s="133"/>
      <c r="V292" s="144"/>
      <c r="W292" s="499">
        <v>45802</v>
      </c>
      <c r="X292" s="156"/>
    </row>
    <row r="293" spans="2:24" ht="18.600000000000001" customHeight="1" thickBot="1" x14ac:dyDescent="0.3">
      <c r="B293" s="44">
        <v>266</v>
      </c>
      <c r="C293" s="48" t="s">
        <v>520</v>
      </c>
      <c r="D293" s="44" t="s">
        <v>68</v>
      </c>
      <c r="E293" s="44" t="s">
        <v>74</v>
      </c>
      <c r="F293" s="44" t="s">
        <v>279</v>
      </c>
      <c r="G293" s="44"/>
      <c r="H293" s="19">
        <v>221</v>
      </c>
      <c r="I293" s="19">
        <v>12</v>
      </c>
      <c r="J293" s="19">
        <v>233</v>
      </c>
      <c r="K293" s="19">
        <v>27.61</v>
      </c>
      <c r="L293" s="19">
        <v>2.61</v>
      </c>
      <c r="M293" s="19">
        <v>146.96</v>
      </c>
      <c r="N293" s="19">
        <v>1450</v>
      </c>
      <c r="O293" s="19">
        <v>0.86627600000000005</v>
      </c>
      <c r="P293" s="484">
        <v>650458.11210799997</v>
      </c>
      <c r="Q293" s="49">
        <v>45852</v>
      </c>
      <c r="R293" s="50" t="s">
        <v>94</v>
      </c>
      <c r="S293" s="51" t="s">
        <v>61</v>
      </c>
      <c r="T293" s="138"/>
      <c r="U293" s="133"/>
      <c r="V293" s="144"/>
      <c r="W293" s="499">
        <v>45855</v>
      </c>
      <c r="X293" s="163"/>
    </row>
    <row r="294" spans="2:24" ht="16.5" thickBot="1" x14ac:dyDescent="0.3">
      <c r="B294" s="44">
        <v>267</v>
      </c>
      <c r="C294" s="48" t="s">
        <v>818</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590">
        <v>0.86599999999999999</v>
      </c>
      <c r="P294" s="19"/>
      <c r="Q294" s="49">
        <v>46005</v>
      </c>
      <c r="R294" s="50" t="s">
        <v>284</v>
      </c>
      <c r="S294" s="51" t="s">
        <v>61</v>
      </c>
      <c r="T294" s="138"/>
      <c r="U294" s="133"/>
      <c r="V294" s="144"/>
      <c r="W294" s="133">
        <v>45999</v>
      </c>
      <c r="X294" s="163"/>
    </row>
    <row r="295" spans="2:24" ht="15.75" x14ac:dyDescent="0.25">
      <c r="B295" s="44">
        <v>268</v>
      </c>
      <c r="C295" s="48" t="s">
        <v>415</v>
      </c>
      <c r="D295" s="44" t="s">
        <v>203</v>
      </c>
      <c r="E295" s="44" t="s">
        <v>74</v>
      </c>
      <c r="F295" s="488" t="s">
        <v>279</v>
      </c>
      <c r="G295" s="44"/>
      <c r="H295" s="19">
        <f>K295*8</f>
        <v>466.88</v>
      </c>
      <c r="I295" s="19">
        <f>L295*4.4</f>
        <v>21.472000000000001</v>
      </c>
      <c r="J295" s="19">
        <f>SUBTOTAL(9,H295:I295)</f>
        <v>488.35199999999998</v>
      </c>
      <c r="K295" s="19">
        <v>58.36</v>
      </c>
      <c r="L295" s="19">
        <v>4.88</v>
      </c>
      <c r="M295" s="19">
        <v>292.33</v>
      </c>
      <c r="N295" s="19">
        <v>2716</v>
      </c>
      <c r="O295" s="19">
        <v>1.768</v>
      </c>
      <c r="P295" s="484">
        <v>1317205.2180649999</v>
      </c>
      <c r="Q295" s="49">
        <v>45780</v>
      </c>
      <c r="R295" s="485" t="s">
        <v>365</v>
      </c>
      <c r="S295" s="51" t="s">
        <v>61</v>
      </c>
      <c r="T295" s="138"/>
      <c r="U295" s="133"/>
      <c r="V295" s="144"/>
      <c r="W295" s="499">
        <v>45793</v>
      </c>
    </row>
    <row r="296" spans="2:24" ht="15.75" x14ac:dyDescent="0.25">
      <c r="B296" s="44">
        <v>269</v>
      </c>
      <c r="C296" s="489" t="s">
        <v>404</v>
      </c>
      <c r="D296" s="488" t="s">
        <v>65</v>
      </c>
      <c r="E296" s="488" t="s">
        <v>74</v>
      </c>
      <c r="F296" s="488" t="s">
        <v>279</v>
      </c>
      <c r="G296" s="488"/>
      <c r="H296" s="19">
        <v>221</v>
      </c>
      <c r="I296" s="19">
        <v>12</v>
      </c>
      <c r="J296" s="19">
        <v>233</v>
      </c>
      <c r="K296" s="19">
        <v>27.61</v>
      </c>
      <c r="L296" s="19">
        <v>2.61</v>
      </c>
      <c r="M296" s="19">
        <v>146.96</v>
      </c>
      <c r="N296" s="19">
        <v>1450</v>
      </c>
      <c r="O296" s="19">
        <v>0.86627600000000005</v>
      </c>
      <c r="P296" s="484">
        <v>650458.11210799997</v>
      </c>
      <c r="Q296" s="487" t="s">
        <v>414</v>
      </c>
      <c r="R296" s="485" t="s">
        <v>365</v>
      </c>
      <c r="S296" s="51" t="s">
        <v>61</v>
      </c>
      <c r="T296" s="138"/>
      <c r="U296" s="133"/>
      <c r="V296" s="144"/>
      <c r="W296" s="499">
        <v>45758</v>
      </c>
      <c r="X296" s="624"/>
    </row>
    <row r="297" spans="2:24" ht="15.75" x14ac:dyDescent="0.25">
      <c r="B297" s="44">
        <v>270</v>
      </c>
      <c r="C297" s="547" t="s">
        <v>403</v>
      </c>
      <c r="D297" s="548" t="s">
        <v>65</v>
      </c>
      <c r="E297" s="548" t="s">
        <v>101</v>
      </c>
      <c r="F297" s="488" t="s">
        <v>279</v>
      </c>
      <c r="G297" s="488"/>
      <c r="H297" s="19">
        <v>193</v>
      </c>
      <c r="I297" s="19">
        <v>11</v>
      </c>
      <c r="J297" s="19">
        <v>204</v>
      </c>
      <c r="K297" s="19">
        <v>24.04</v>
      </c>
      <c r="L297" s="19">
        <v>2.4500000000000002</v>
      </c>
      <c r="M297" s="19">
        <v>194.78</v>
      </c>
      <c r="N297" s="19">
        <v>1979.14</v>
      </c>
      <c r="O297" s="19">
        <v>0.86627600000000005</v>
      </c>
      <c r="P297" s="484">
        <v>608271.66794800002</v>
      </c>
      <c r="Q297" s="487" t="s">
        <v>414</v>
      </c>
      <c r="R297" s="485" t="s">
        <v>373</v>
      </c>
      <c r="S297" s="51" t="s">
        <v>61</v>
      </c>
      <c r="T297" s="138"/>
      <c r="U297" s="133"/>
      <c r="V297" s="144"/>
      <c r="W297" s="499">
        <v>45759</v>
      </c>
      <c r="X297" s="59"/>
    </row>
    <row r="298" spans="2:24" ht="15.75" x14ac:dyDescent="0.25">
      <c r="B298" s="44">
        <v>271</v>
      </c>
      <c r="C298" s="489" t="s">
        <v>366</v>
      </c>
      <c r="D298" s="44" t="s">
        <v>65</v>
      </c>
      <c r="E298" s="44" t="s">
        <v>74</v>
      </c>
      <c r="F298" s="44" t="s">
        <v>279</v>
      </c>
      <c r="G298" s="44" t="s">
        <v>409</v>
      </c>
      <c r="H298" s="19">
        <v>221</v>
      </c>
      <c r="I298" s="19">
        <v>12</v>
      </c>
      <c r="J298" s="19">
        <v>233</v>
      </c>
      <c r="K298" s="19">
        <v>27.61</v>
      </c>
      <c r="L298" s="19">
        <v>2.61</v>
      </c>
      <c r="M298" s="19">
        <v>146.96</v>
      </c>
      <c r="N298" s="19">
        <v>1450</v>
      </c>
      <c r="O298" s="19">
        <v>0.86627600000000005</v>
      </c>
      <c r="P298" s="484">
        <v>650458.11210799997</v>
      </c>
      <c r="Q298" s="49">
        <v>45717</v>
      </c>
      <c r="R298" s="485" t="s">
        <v>365</v>
      </c>
      <c r="S298" s="51" t="s">
        <v>61</v>
      </c>
      <c r="T298" s="138"/>
      <c r="U298" s="133"/>
      <c r="V298" s="144"/>
      <c r="W298" s="499">
        <v>45746</v>
      </c>
      <c r="X298" s="630" t="s">
        <v>280</v>
      </c>
    </row>
    <row r="299" spans="2:24" ht="15.75" x14ac:dyDescent="0.25">
      <c r="B299" s="44">
        <v>272</v>
      </c>
      <c r="C299" s="489" t="s">
        <v>364</v>
      </c>
      <c r="D299" s="44" t="s">
        <v>65</v>
      </c>
      <c r="E299" s="44" t="s">
        <v>101</v>
      </c>
      <c r="F299" s="44" t="s">
        <v>279</v>
      </c>
      <c r="G299" s="44" t="s">
        <v>388</v>
      </c>
      <c r="H299" s="19">
        <v>193</v>
      </c>
      <c r="I299" s="19">
        <v>11</v>
      </c>
      <c r="J299" s="19">
        <v>204</v>
      </c>
      <c r="K299" s="19">
        <v>24.04</v>
      </c>
      <c r="L299" s="19">
        <v>2.4500000000000002</v>
      </c>
      <c r="M299" s="19">
        <v>194.78</v>
      </c>
      <c r="N299" s="19">
        <v>1979.14</v>
      </c>
      <c r="O299" s="19">
        <v>0.86627600000000005</v>
      </c>
      <c r="P299" s="484">
        <v>608271.66794800002</v>
      </c>
      <c r="Q299" s="49">
        <v>45717</v>
      </c>
      <c r="R299" s="485" t="s">
        <v>365</v>
      </c>
      <c r="S299" s="51" t="s">
        <v>61</v>
      </c>
      <c r="T299" s="138"/>
      <c r="U299" s="133"/>
      <c r="V299" s="144"/>
      <c r="W299" s="499">
        <v>45745</v>
      </c>
      <c r="X299" s="629" t="s">
        <v>377</v>
      </c>
    </row>
    <row r="300" spans="2:24" ht="15.75" x14ac:dyDescent="0.25">
      <c r="B300" s="44">
        <v>273</v>
      </c>
      <c r="C300" s="489" t="s">
        <v>395</v>
      </c>
      <c r="D300" s="44" t="s">
        <v>79</v>
      </c>
      <c r="E300" s="44" t="s">
        <v>74</v>
      </c>
      <c r="F300" s="44" t="s">
        <v>279</v>
      </c>
      <c r="G300" s="44" t="s">
        <v>438</v>
      </c>
      <c r="H300" s="19">
        <v>221</v>
      </c>
      <c r="I300" s="19">
        <v>12</v>
      </c>
      <c r="J300" s="19">
        <v>233</v>
      </c>
      <c r="K300" s="19">
        <v>27.61</v>
      </c>
      <c r="L300" s="19">
        <v>2.61</v>
      </c>
      <c r="M300" s="19">
        <v>146.96</v>
      </c>
      <c r="N300" s="19">
        <v>1450</v>
      </c>
      <c r="O300" s="19">
        <v>0.86627600000000005</v>
      </c>
      <c r="P300" s="484">
        <v>650458.11210799997</v>
      </c>
      <c r="Q300" s="487" t="s">
        <v>414</v>
      </c>
      <c r="R300" s="485" t="s">
        <v>365</v>
      </c>
      <c r="S300" s="51" t="s">
        <v>61</v>
      </c>
      <c r="T300" s="133"/>
      <c r="U300" s="133"/>
      <c r="V300" s="133"/>
      <c r="W300" s="499">
        <v>45386</v>
      </c>
      <c r="X300" s="624"/>
    </row>
    <row r="301" spans="2:24" ht="15.75" x14ac:dyDescent="0.25">
      <c r="B301" s="44">
        <v>274</v>
      </c>
      <c r="C301" s="489" t="s">
        <v>426</v>
      </c>
      <c r="D301" s="488" t="s">
        <v>65</v>
      </c>
      <c r="E301" s="44" t="s">
        <v>74</v>
      </c>
      <c r="F301" s="488" t="s">
        <v>279</v>
      </c>
      <c r="G301" s="488"/>
      <c r="H301" s="19">
        <v>221</v>
      </c>
      <c r="I301" s="19">
        <v>12</v>
      </c>
      <c r="J301" s="19">
        <v>233</v>
      </c>
      <c r="K301" s="19">
        <v>27.61</v>
      </c>
      <c r="L301" s="19">
        <v>2.61</v>
      </c>
      <c r="M301" s="19">
        <v>146.96</v>
      </c>
      <c r="N301" s="19">
        <v>1450</v>
      </c>
      <c r="O301" s="19">
        <v>0.86627600000000005</v>
      </c>
      <c r="P301" s="484">
        <v>650458.11210799997</v>
      </c>
      <c r="Q301" s="487" t="s">
        <v>414</v>
      </c>
      <c r="R301" s="485" t="s">
        <v>365</v>
      </c>
      <c r="S301" s="18" t="s">
        <v>61</v>
      </c>
      <c r="T301" s="133"/>
      <c r="U301" s="133"/>
      <c r="V301" s="133"/>
      <c r="W301" s="499">
        <v>45769</v>
      </c>
    </row>
    <row r="302" spans="2:24" ht="15.75" x14ac:dyDescent="0.25">
      <c r="B302" s="44">
        <v>275</v>
      </c>
      <c r="C302" s="48" t="s">
        <v>466</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84">
        <v>608271.66794800002</v>
      </c>
      <c r="Q302" s="49" t="s">
        <v>414</v>
      </c>
      <c r="R302" s="485" t="s">
        <v>365</v>
      </c>
      <c r="S302" s="18" t="s">
        <v>61</v>
      </c>
      <c r="T302" s="133"/>
      <c r="U302" s="133"/>
      <c r="V302" s="133"/>
      <c r="W302" s="499">
        <v>45775</v>
      </c>
    </row>
    <row r="303" spans="2:24" ht="15.75" x14ac:dyDescent="0.25">
      <c r="B303" s="44">
        <v>276</v>
      </c>
      <c r="C303" s="489" t="s">
        <v>371</v>
      </c>
      <c r="D303" s="44" t="s">
        <v>65</v>
      </c>
      <c r="E303" s="44" t="s">
        <v>101</v>
      </c>
      <c r="F303" s="44" t="s">
        <v>279</v>
      </c>
      <c r="G303" s="488"/>
      <c r="H303" s="19">
        <v>193</v>
      </c>
      <c r="I303" s="19">
        <v>11</v>
      </c>
      <c r="J303" s="19">
        <v>204</v>
      </c>
      <c r="K303" s="19">
        <v>24.04</v>
      </c>
      <c r="L303" s="19">
        <v>2.4500000000000002</v>
      </c>
      <c r="M303" s="19">
        <v>194.78</v>
      </c>
      <c r="N303" s="19">
        <v>1979.14</v>
      </c>
      <c r="O303" s="19">
        <v>0.86627600000000005</v>
      </c>
      <c r="P303" s="484">
        <v>608271.66794800002</v>
      </c>
      <c r="Q303" s="487" t="s">
        <v>414</v>
      </c>
      <c r="R303" s="485" t="s">
        <v>373</v>
      </c>
      <c r="S303" s="51" t="s">
        <v>61</v>
      </c>
      <c r="T303" s="133"/>
      <c r="U303" s="133"/>
      <c r="V303" s="133"/>
      <c r="W303" s="499">
        <v>45764</v>
      </c>
      <c r="X303" s="630" t="s">
        <v>280</v>
      </c>
    </row>
    <row r="304" spans="2:24" ht="15.75" x14ac:dyDescent="0.25">
      <c r="B304" s="44">
        <v>277</v>
      </c>
      <c r="C304" s="609" t="s">
        <v>372</v>
      </c>
      <c r="D304" s="495" t="s">
        <v>65</v>
      </c>
      <c r="E304" s="495" t="s">
        <v>101</v>
      </c>
      <c r="F304" s="495" t="s">
        <v>279</v>
      </c>
      <c r="G304" s="495" t="s">
        <v>388</v>
      </c>
      <c r="H304" s="203">
        <v>193</v>
      </c>
      <c r="I304" s="203">
        <v>11</v>
      </c>
      <c r="J304" s="203">
        <v>204</v>
      </c>
      <c r="K304" s="203">
        <v>24.04</v>
      </c>
      <c r="L304" s="203">
        <v>2.4500000000000002</v>
      </c>
      <c r="M304" s="203">
        <v>194.78</v>
      </c>
      <c r="N304" s="203">
        <v>1979.14</v>
      </c>
      <c r="O304" s="203">
        <v>0.86627600000000005</v>
      </c>
      <c r="P304" s="484">
        <v>608271.66794800002</v>
      </c>
      <c r="Q304" s="201">
        <v>45717</v>
      </c>
      <c r="R304" s="614" t="s">
        <v>373</v>
      </c>
      <c r="S304" s="498" t="s">
        <v>61</v>
      </c>
      <c r="T304" s="58"/>
      <c r="U304" s="58"/>
      <c r="V304" s="58"/>
      <c r="W304" s="500">
        <v>45747</v>
      </c>
      <c r="X304" s="630" t="s">
        <v>280</v>
      </c>
    </row>
    <row r="305" spans="2:24" ht="15.75" x14ac:dyDescent="0.25">
      <c r="B305" s="44">
        <v>278</v>
      </c>
      <c r="C305" s="547" t="s">
        <v>383</v>
      </c>
      <c r="D305" s="548" t="s">
        <v>65</v>
      </c>
      <c r="E305" s="548" t="s">
        <v>101</v>
      </c>
      <c r="F305" s="488" t="s">
        <v>279</v>
      </c>
      <c r="G305" s="44" t="s">
        <v>388</v>
      </c>
      <c r="H305" s="19">
        <v>193</v>
      </c>
      <c r="I305" s="19">
        <v>11</v>
      </c>
      <c r="J305" s="19">
        <v>204</v>
      </c>
      <c r="K305" s="19">
        <v>24.04</v>
      </c>
      <c r="L305" s="19">
        <v>2.4500000000000002</v>
      </c>
      <c r="M305" s="19">
        <v>194.78</v>
      </c>
      <c r="N305" s="19">
        <v>1979.14</v>
      </c>
      <c r="O305" s="19">
        <v>0.86627600000000005</v>
      </c>
      <c r="P305" s="484">
        <v>608271.66794800002</v>
      </c>
      <c r="Q305" s="487" t="s">
        <v>414</v>
      </c>
      <c r="R305" s="485" t="s">
        <v>373</v>
      </c>
      <c r="S305" s="498" t="s">
        <v>61</v>
      </c>
      <c r="T305" s="133"/>
      <c r="U305" s="133"/>
      <c r="V305" s="133"/>
      <c r="W305" s="499">
        <v>45754</v>
      </c>
      <c r="X305" s="59"/>
    </row>
    <row r="306" spans="2:24" ht="15.75" x14ac:dyDescent="0.25">
      <c r="B306" s="44">
        <v>279</v>
      </c>
      <c r="C306" s="48" t="s">
        <v>429</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84">
        <v>1317205.2180649999</v>
      </c>
      <c r="Q306" s="49">
        <v>45822</v>
      </c>
      <c r="R306" s="549" t="s">
        <v>360</v>
      </c>
      <c r="S306" s="18" t="s">
        <v>61</v>
      </c>
      <c r="T306" s="133"/>
      <c r="U306" s="133"/>
      <c r="V306" s="133"/>
      <c r="W306" s="499">
        <v>45816</v>
      </c>
    </row>
    <row r="307" spans="2:24" ht="15.75" x14ac:dyDescent="0.25">
      <c r="B307" s="44">
        <v>280</v>
      </c>
      <c r="C307" s="48" t="s">
        <v>440</v>
      </c>
      <c r="D307" s="44" t="s">
        <v>79</v>
      </c>
      <c r="E307" s="44" t="s">
        <v>101</v>
      </c>
      <c r="F307" s="488" t="s">
        <v>279</v>
      </c>
      <c r="G307" s="44"/>
      <c r="H307" s="19">
        <v>193</v>
      </c>
      <c r="I307" s="19">
        <v>11</v>
      </c>
      <c r="J307" s="19">
        <v>204</v>
      </c>
      <c r="K307" s="19">
        <v>24.04</v>
      </c>
      <c r="L307" s="19">
        <v>2.4500000000000002</v>
      </c>
      <c r="M307" s="19">
        <v>194.78</v>
      </c>
      <c r="N307" s="19">
        <v>1979.14</v>
      </c>
      <c r="O307" s="19">
        <v>0.86627600000000005</v>
      </c>
      <c r="P307" s="484">
        <v>608271.66794800002</v>
      </c>
      <c r="Q307" s="487" t="s">
        <v>414</v>
      </c>
      <c r="R307" s="485" t="s">
        <v>373</v>
      </c>
      <c r="S307" s="51" t="s">
        <v>61</v>
      </c>
      <c r="T307" s="133"/>
      <c r="U307" s="133"/>
      <c r="V307" s="133"/>
      <c r="W307" s="499">
        <v>45769</v>
      </c>
    </row>
    <row r="308" spans="2:24" ht="15.75" x14ac:dyDescent="0.25">
      <c r="B308" s="44">
        <v>281</v>
      </c>
      <c r="C308" s="48" t="s">
        <v>449</v>
      </c>
      <c r="D308" s="44" t="s">
        <v>65</v>
      </c>
      <c r="E308" s="44" t="s">
        <v>74</v>
      </c>
      <c r="F308" s="44" t="s">
        <v>279</v>
      </c>
      <c r="G308" s="44"/>
      <c r="H308" s="19">
        <v>221</v>
      </c>
      <c r="I308" s="19">
        <v>12</v>
      </c>
      <c r="J308" s="19">
        <v>233</v>
      </c>
      <c r="K308" s="19">
        <v>27.61</v>
      </c>
      <c r="L308" s="19">
        <v>2.61</v>
      </c>
      <c r="M308" s="19">
        <v>146.96</v>
      </c>
      <c r="N308" s="19">
        <v>1450</v>
      </c>
      <c r="O308" s="19">
        <v>0.86627600000000005</v>
      </c>
      <c r="P308" s="484">
        <v>650458.11210799997</v>
      </c>
      <c r="Q308" s="49">
        <v>45975</v>
      </c>
      <c r="R308" s="50" t="s">
        <v>452</v>
      </c>
      <c r="S308" s="51" t="s">
        <v>61</v>
      </c>
      <c r="T308" s="133"/>
      <c r="U308" s="133"/>
      <c r="V308" s="133"/>
      <c r="W308" s="499">
        <v>42335</v>
      </c>
    </row>
    <row r="309" spans="2:24" ht="15.75" x14ac:dyDescent="0.25">
      <c r="B309" s="44">
        <v>282</v>
      </c>
      <c r="C309" s="48" t="s">
        <v>441</v>
      </c>
      <c r="D309" s="44" t="s">
        <v>65</v>
      </c>
      <c r="E309" s="44" t="s">
        <v>101</v>
      </c>
      <c r="F309" s="488" t="s">
        <v>279</v>
      </c>
      <c r="G309" s="44"/>
      <c r="H309" s="19">
        <v>193</v>
      </c>
      <c r="I309" s="19">
        <v>11</v>
      </c>
      <c r="J309" s="19">
        <v>204</v>
      </c>
      <c r="K309" s="19">
        <v>24.04</v>
      </c>
      <c r="L309" s="19">
        <v>2.4500000000000002</v>
      </c>
      <c r="M309" s="19">
        <v>194.78</v>
      </c>
      <c r="N309" s="19">
        <v>1979.14</v>
      </c>
      <c r="O309" s="19">
        <v>0.86627600000000005</v>
      </c>
      <c r="P309" s="484">
        <v>608271.66794800002</v>
      </c>
      <c r="Q309" s="487" t="s">
        <v>414</v>
      </c>
      <c r="R309" s="485" t="s">
        <v>373</v>
      </c>
      <c r="S309" s="51" t="s">
        <v>61</v>
      </c>
      <c r="T309" s="133"/>
      <c r="U309" s="133"/>
      <c r="V309" s="133"/>
      <c r="W309" s="499">
        <v>45773</v>
      </c>
    </row>
    <row r="310" spans="2:24" ht="15.75" x14ac:dyDescent="0.25">
      <c r="B310" s="44">
        <v>283</v>
      </c>
      <c r="C310" s="48" t="s">
        <v>460</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84">
        <v>608271.66794800002</v>
      </c>
      <c r="Q310" s="49">
        <v>45822</v>
      </c>
      <c r="R310" s="50" t="s">
        <v>261</v>
      </c>
      <c r="S310" s="51" t="s">
        <v>61</v>
      </c>
      <c r="T310" s="133"/>
      <c r="U310" s="133"/>
      <c r="V310" s="133"/>
      <c r="W310" s="499">
        <v>45816</v>
      </c>
    </row>
    <row r="311" spans="2:24" ht="15.75" x14ac:dyDescent="0.25">
      <c r="B311" s="44">
        <v>284</v>
      </c>
      <c r="C311" s="48" t="s">
        <v>487</v>
      </c>
      <c r="D311" s="44" t="s">
        <v>65</v>
      </c>
      <c r="E311" s="44" t="s">
        <v>74</v>
      </c>
      <c r="F311" s="44" t="s">
        <v>279</v>
      </c>
      <c r="G311" s="44"/>
      <c r="H311" s="19">
        <v>221</v>
      </c>
      <c r="I311" s="19">
        <v>12</v>
      </c>
      <c r="J311" s="19">
        <v>233</v>
      </c>
      <c r="K311" s="19">
        <v>27.61</v>
      </c>
      <c r="L311" s="19">
        <v>2.61</v>
      </c>
      <c r="M311" s="19">
        <v>146.96</v>
      </c>
      <c r="N311" s="19">
        <v>1450</v>
      </c>
      <c r="O311" s="19">
        <v>0.86627600000000005</v>
      </c>
      <c r="P311" s="484">
        <v>650458.11210799997</v>
      </c>
      <c r="Q311" s="49">
        <v>45789</v>
      </c>
      <c r="R311" s="50" t="s">
        <v>261</v>
      </c>
      <c r="S311" s="51" t="s">
        <v>61</v>
      </c>
      <c r="T311" s="133"/>
      <c r="U311" s="133"/>
      <c r="V311" s="133"/>
      <c r="W311" s="499">
        <v>45798</v>
      </c>
    </row>
    <row r="312" spans="2:24" ht="15.75" x14ac:dyDescent="0.25">
      <c r="B312" s="44">
        <v>285</v>
      </c>
      <c r="C312" s="48" t="s">
        <v>518</v>
      </c>
      <c r="D312" s="44" t="s">
        <v>65</v>
      </c>
      <c r="E312" s="44" t="s">
        <v>74</v>
      </c>
      <c r="F312" s="44" t="s">
        <v>279</v>
      </c>
      <c r="G312" s="44"/>
      <c r="H312" s="19">
        <v>221</v>
      </c>
      <c r="I312" s="19">
        <v>12</v>
      </c>
      <c r="J312" s="19">
        <v>233</v>
      </c>
      <c r="K312" s="19">
        <v>27.61</v>
      </c>
      <c r="L312" s="19">
        <v>2.61</v>
      </c>
      <c r="M312" s="19">
        <v>146.96</v>
      </c>
      <c r="N312" s="19">
        <v>1450</v>
      </c>
      <c r="O312" s="19">
        <v>0.86627600000000005</v>
      </c>
      <c r="P312" s="484">
        <v>650458.11210799997</v>
      </c>
      <c r="Q312" s="49">
        <v>45822</v>
      </c>
      <c r="R312" s="50" t="s">
        <v>452</v>
      </c>
      <c r="S312" s="51" t="s">
        <v>61</v>
      </c>
      <c r="T312" s="133"/>
      <c r="U312" s="133"/>
      <c r="V312" s="133"/>
      <c r="W312" s="499">
        <v>45837</v>
      </c>
    </row>
    <row r="313" spans="2:24" ht="15.75" x14ac:dyDescent="0.25">
      <c r="B313" s="44">
        <v>286</v>
      </c>
      <c r="C313" s="48" t="s">
        <v>461</v>
      </c>
      <c r="D313" s="44" t="s">
        <v>65</v>
      </c>
      <c r="E313" s="44" t="s">
        <v>74</v>
      </c>
      <c r="F313" s="44" t="s">
        <v>279</v>
      </c>
      <c r="G313" s="44"/>
      <c r="H313" s="19">
        <v>221</v>
      </c>
      <c r="I313" s="19">
        <v>12</v>
      </c>
      <c r="J313" s="19">
        <v>233</v>
      </c>
      <c r="K313" s="19">
        <v>27.61</v>
      </c>
      <c r="L313" s="19">
        <v>2.61</v>
      </c>
      <c r="M313" s="19">
        <v>146.96</v>
      </c>
      <c r="N313" s="19">
        <v>1450</v>
      </c>
      <c r="O313" s="19">
        <v>0.86627600000000005</v>
      </c>
      <c r="P313" s="484">
        <v>650458.11210799997</v>
      </c>
      <c r="Q313" s="49">
        <v>45822</v>
      </c>
      <c r="R313" s="50" t="s">
        <v>452</v>
      </c>
      <c r="S313" s="51" t="s">
        <v>61</v>
      </c>
      <c r="T313" s="133"/>
      <c r="U313" s="133"/>
      <c r="V313" s="133"/>
      <c r="W313" s="499">
        <v>45811</v>
      </c>
    </row>
    <row r="314" spans="2:24" ht="15.75" x14ac:dyDescent="0.25">
      <c r="B314" s="44">
        <v>287</v>
      </c>
      <c r="C314" s="48" t="s">
        <v>462</v>
      </c>
      <c r="D314" s="44" t="s">
        <v>79</v>
      </c>
      <c r="E314" s="44" t="s">
        <v>74</v>
      </c>
      <c r="F314" s="44" t="s">
        <v>279</v>
      </c>
      <c r="G314" s="44"/>
      <c r="H314" s="19">
        <v>221</v>
      </c>
      <c r="I314" s="19">
        <v>12</v>
      </c>
      <c r="J314" s="19">
        <v>233</v>
      </c>
      <c r="K314" s="19">
        <v>27.61</v>
      </c>
      <c r="L314" s="19">
        <v>2.61</v>
      </c>
      <c r="M314" s="19">
        <v>146.96</v>
      </c>
      <c r="N314" s="19">
        <v>1450</v>
      </c>
      <c r="O314" s="19">
        <v>0.86627600000000005</v>
      </c>
      <c r="P314" s="484">
        <v>650458.11210799997</v>
      </c>
      <c r="Q314" s="49">
        <v>45778</v>
      </c>
      <c r="R314" s="50" t="s">
        <v>452</v>
      </c>
      <c r="S314" s="51" t="s">
        <v>61</v>
      </c>
      <c r="T314" s="133"/>
      <c r="U314" s="133"/>
      <c r="V314" s="133"/>
      <c r="W314" s="499">
        <v>45794</v>
      </c>
    </row>
    <row r="315" spans="2:24" ht="15.75" x14ac:dyDescent="0.25">
      <c r="B315" s="44">
        <v>288</v>
      </c>
      <c r="C315" s="48" t="s">
        <v>450</v>
      </c>
      <c r="D315" s="44" t="s">
        <v>65</v>
      </c>
      <c r="E315" s="44" t="s">
        <v>74</v>
      </c>
      <c r="F315" s="44" t="s">
        <v>279</v>
      </c>
      <c r="G315" s="44"/>
      <c r="H315" s="19">
        <v>221</v>
      </c>
      <c r="I315" s="19">
        <v>12</v>
      </c>
      <c r="J315" s="19">
        <v>233</v>
      </c>
      <c r="K315" s="19">
        <v>27.61</v>
      </c>
      <c r="L315" s="19">
        <v>2.61</v>
      </c>
      <c r="M315" s="19">
        <v>146.96</v>
      </c>
      <c r="N315" s="19">
        <v>1450</v>
      </c>
      <c r="O315" s="19">
        <v>0.86627600000000005</v>
      </c>
      <c r="P315" s="484">
        <v>650458.11210799997</v>
      </c>
      <c r="Q315" s="49">
        <v>45780</v>
      </c>
      <c r="R315" s="50" t="s">
        <v>452</v>
      </c>
      <c r="S315" s="51" t="s">
        <v>61</v>
      </c>
      <c r="T315" s="133"/>
      <c r="U315" s="133"/>
      <c r="V315" s="133"/>
      <c r="W315" s="499">
        <v>45781</v>
      </c>
    </row>
    <row r="316" spans="2:24" ht="15.75" x14ac:dyDescent="0.25">
      <c r="B316" s="44">
        <v>289</v>
      </c>
      <c r="C316" s="48" t="s">
        <v>512</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84">
        <v>1317205.2180649999</v>
      </c>
      <c r="Q316" s="49">
        <v>45822</v>
      </c>
      <c r="R316" s="50" t="s">
        <v>448</v>
      </c>
      <c r="S316" s="51" t="s">
        <v>61</v>
      </c>
      <c r="T316" s="133"/>
      <c r="U316" s="133"/>
      <c r="V316" s="133"/>
      <c r="W316" s="499">
        <v>45817</v>
      </c>
    </row>
    <row r="317" spans="2:24" ht="30" x14ac:dyDescent="0.25">
      <c r="B317" s="44">
        <v>290</v>
      </c>
      <c r="C317" s="489" t="s">
        <v>401</v>
      </c>
      <c r="D317" s="488" t="s">
        <v>79</v>
      </c>
      <c r="E317" s="488" t="s">
        <v>74</v>
      </c>
      <c r="F317" s="44" t="s">
        <v>279</v>
      </c>
      <c r="G317" s="488"/>
      <c r="H317" s="19">
        <v>221</v>
      </c>
      <c r="I317" s="19">
        <v>12</v>
      </c>
      <c r="J317" s="19">
        <v>233</v>
      </c>
      <c r="K317" s="19">
        <v>27.61</v>
      </c>
      <c r="L317" s="19">
        <v>2.61</v>
      </c>
      <c r="M317" s="19">
        <v>146.96</v>
      </c>
      <c r="N317" s="19">
        <v>1450</v>
      </c>
      <c r="O317" s="19">
        <v>0.86627600000000005</v>
      </c>
      <c r="P317" s="484">
        <v>650458.11210799997</v>
      </c>
      <c r="Q317" s="487" t="s">
        <v>414</v>
      </c>
      <c r="R317" s="485" t="s">
        <v>534</v>
      </c>
      <c r="S317" s="51" t="s">
        <v>61</v>
      </c>
      <c r="T317" s="133"/>
      <c r="U317" s="133"/>
      <c r="V317" s="133"/>
      <c r="W317" s="499">
        <v>45773</v>
      </c>
      <c r="X317" s="624"/>
    </row>
    <row r="318" spans="2:24" ht="30" x14ac:dyDescent="0.25">
      <c r="B318" s="44">
        <v>291</v>
      </c>
      <c r="C318" s="489" t="s">
        <v>402</v>
      </c>
      <c r="D318" s="488" t="s">
        <v>65</v>
      </c>
      <c r="E318" s="488" t="s">
        <v>74</v>
      </c>
      <c r="F318" s="44" t="s">
        <v>279</v>
      </c>
      <c r="G318" s="44" t="s">
        <v>409</v>
      </c>
      <c r="H318" s="19">
        <v>221</v>
      </c>
      <c r="I318" s="19">
        <v>12</v>
      </c>
      <c r="J318" s="19">
        <v>233</v>
      </c>
      <c r="K318" s="19">
        <v>27.61</v>
      </c>
      <c r="L318" s="19">
        <v>2.61</v>
      </c>
      <c r="M318" s="19">
        <v>146.96</v>
      </c>
      <c r="N318" s="19">
        <v>1450</v>
      </c>
      <c r="O318" s="19">
        <v>0.86627600000000005</v>
      </c>
      <c r="P318" s="484">
        <v>650458.11210799997</v>
      </c>
      <c r="Q318" s="487" t="s">
        <v>414</v>
      </c>
      <c r="R318" s="485" t="s">
        <v>534</v>
      </c>
      <c r="S318" s="51" t="s">
        <v>61</v>
      </c>
      <c r="T318" s="133"/>
      <c r="U318" s="133"/>
      <c r="V318" s="133"/>
      <c r="W318" s="499">
        <v>45757</v>
      </c>
      <c r="X318" s="624"/>
    </row>
    <row r="319" spans="2:24" ht="30" x14ac:dyDescent="0.25">
      <c r="B319" s="44">
        <v>292</v>
      </c>
      <c r="C319" s="48" t="s">
        <v>439</v>
      </c>
      <c r="D319" s="44" t="s">
        <v>65</v>
      </c>
      <c r="E319" s="44" t="s">
        <v>74</v>
      </c>
      <c r="F319" s="44" t="s">
        <v>279</v>
      </c>
      <c r="G319" s="44"/>
      <c r="H319" s="19">
        <v>221</v>
      </c>
      <c r="I319" s="19">
        <v>12</v>
      </c>
      <c r="J319" s="19">
        <v>233</v>
      </c>
      <c r="K319" s="19">
        <v>27.61</v>
      </c>
      <c r="L319" s="19">
        <v>2.61</v>
      </c>
      <c r="M319" s="19">
        <v>146.96</v>
      </c>
      <c r="N319" s="19">
        <v>1450</v>
      </c>
      <c r="O319" s="19">
        <v>0.86627600000000005</v>
      </c>
      <c r="P319" s="484">
        <v>650458.11210799997</v>
      </c>
      <c r="Q319" s="487" t="s">
        <v>414</v>
      </c>
      <c r="R319" s="485" t="s">
        <v>534</v>
      </c>
      <c r="S319" s="51" t="s">
        <v>61</v>
      </c>
      <c r="T319" s="133"/>
      <c r="U319" s="133"/>
      <c r="V319" s="133"/>
      <c r="W319" s="499">
        <v>45765</v>
      </c>
    </row>
    <row r="320" spans="2:24" ht="30" x14ac:dyDescent="0.25">
      <c r="B320" s="44">
        <v>293</v>
      </c>
      <c r="C320" s="48" t="s">
        <v>417</v>
      </c>
      <c r="D320" s="44" t="s">
        <v>65</v>
      </c>
      <c r="E320" s="44" t="s">
        <v>74</v>
      </c>
      <c r="F320" s="44" t="s">
        <v>279</v>
      </c>
      <c r="G320" s="44"/>
      <c r="H320" s="19">
        <v>221</v>
      </c>
      <c r="I320" s="19">
        <v>12</v>
      </c>
      <c r="J320" s="19">
        <v>233</v>
      </c>
      <c r="K320" s="19">
        <v>27.61</v>
      </c>
      <c r="L320" s="19">
        <v>2.61</v>
      </c>
      <c r="M320" s="19">
        <v>146.96</v>
      </c>
      <c r="N320" s="19">
        <v>1450</v>
      </c>
      <c r="O320" s="19">
        <v>0.86627600000000005</v>
      </c>
      <c r="P320" s="484">
        <v>650458.11210799997</v>
      </c>
      <c r="Q320" s="49">
        <v>45789</v>
      </c>
      <c r="R320" s="485" t="s">
        <v>534</v>
      </c>
      <c r="S320" s="51" t="s">
        <v>61</v>
      </c>
      <c r="T320" s="133"/>
      <c r="U320" s="133"/>
      <c r="V320" s="133"/>
      <c r="W320" s="499">
        <v>45798</v>
      </c>
    </row>
    <row r="321" spans="2:23" ht="30" x14ac:dyDescent="0.25">
      <c r="B321" s="44">
        <v>294</v>
      </c>
      <c r="C321" s="48" t="s">
        <v>501</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84">
        <v>752440.09410799993</v>
      </c>
      <c r="Q321" s="49">
        <v>45791</v>
      </c>
      <c r="R321" s="485" t="s">
        <v>534</v>
      </c>
      <c r="S321" s="51" t="s">
        <v>61</v>
      </c>
      <c r="T321" s="133"/>
      <c r="U321" s="133"/>
      <c r="V321" s="133"/>
      <c r="W321" s="499">
        <v>45807</v>
      </c>
    </row>
    <row r="322" spans="2:23" ht="15.75" x14ac:dyDescent="0.25">
      <c r="B322" s="44">
        <v>295</v>
      </c>
      <c r="C322" s="48" t="s">
        <v>489</v>
      </c>
      <c r="D322" s="44" t="s">
        <v>65</v>
      </c>
      <c r="E322" s="44" t="s">
        <v>74</v>
      </c>
      <c r="F322" s="44" t="s">
        <v>279</v>
      </c>
      <c r="G322" s="44"/>
      <c r="H322" s="19">
        <v>221</v>
      </c>
      <c r="I322" s="19">
        <v>12</v>
      </c>
      <c r="J322" s="19">
        <v>233</v>
      </c>
      <c r="K322" s="19">
        <v>27.61</v>
      </c>
      <c r="L322" s="19">
        <v>2.61</v>
      </c>
      <c r="M322" s="19">
        <v>146.96</v>
      </c>
      <c r="N322" s="19">
        <v>1450</v>
      </c>
      <c r="O322" s="19">
        <v>0.86627600000000005</v>
      </c>
      <c r="P322" s="484">
        <v>650458.11210799997</v>
      </c>
      <c r="Q322" s="49">
        <v>45789</v>
      </c>
      <c r="R322" s="50" t="s">
        <v>359</v>
      </c>
      <c r="S322" s="51" t="s">
        <v>61</v>
      </c>
      <c r="T322" s="138"/>
      <c r="U322" s="133"/>
      <c r="V322" s="133"/>
      <c r="W322" s="499">
        <v>45800</v>
      </c>
    </row>
    <row r="323" spans="2:23" ht="15.75" x14ac:dyDescent="0.25">
      <c r="B323" s="44">
        <v>296</v>
      </c>
      <c r="C323" s="48" t="s">
        <v>509</v>
      </c>
      <c r="D323" s="44" t="s">
        <v>126</v>
      </c>
      <c r="E323" s="44" t="s">
        <v>74</v>
      </c>
      <c r="F323" s="44" t="s">
        <v>279</v>
      </c>
      <c r="G323" s="44"/>
      <c r="H323" s="19">
        <v>562</v>
      </c>
      <c r="I323" s="19">
        <v>26</v>
      </c>
      <c r="J323" s="19">
        <v>588</v>
      </c>
      <c r="K323" s="19">
        <v>70.22</v>
      </c>
      <c r="L323" s="19">
        <v>5.81</v>
      </c>
      <c r="M323" s="19">
        <v>352.73</v>
      </c>
      <c r="N323" s="19">
        <v>3400</v>
      </c>
      <c r="O323" s="19">
        <v>1.7680549999999999</v>
      </c>
      <c r="P323" s="484">
        <v>1595805.5120649999</v>
      </c>
      <c r="Q323" s="49">
        <v>45822</v>
      </c>
      <c r="R323" s="50" t="s">
        <v>359</v>
      </c>
      <c r="S323" s="51" t="s">
        <v>61</v>
      </c>
      <c r="T323" s="138"/>
      <c r="U323" s="133"/>
      <c r="V323" s="133"/>
      <c r="W323" s="499">
        <v>45813</v>
      </c>
    </row>
    <row r="324" spans="2:23" ht="31.5" x14ac:dyDescent="0.25">
      <c r="B324" s="44">
        <v>297</v>
      </c>
      <c r="C324" s="48" t="s">
        <v>427</v>
      </c>
      <c r="D324" s="44" t="s">
        <v>79</v>
      </c>
      <c r="E324" s="44" t="s">
        <v>74</v>
      </c>
      <c r="F324" s="488" t="s">
        <v>279</v>
      </c>
      <c r="G324" s="44"/>
      <c r="H324" s="19">
        <v>221</v>
      </c>
      <c r="I324" s="19">
        <v>12</v>
      </c>
      <c r="J324" s="19">
        <v>233</v>
      </c>
      <c r="K324" s="19">
        <v>27.61</v>
      </c>
      <c r="L324" s="19">
        <v>2.61</v>
      </c>
      <c r="M324" s="19">
        <v>146.96</v>
      </c>
      <c r="N324" s="19">
        <v>1450</v>
      </c>
      <c r="O324" s="19">
        <v>0.86627600000000005</v>
      </c>
      <c r="P324" s="484">
        <v>650458.11210799997</v>
      </c>
      <c r="Q324" s="487" t="s">
        <v>414</v>
      </c>
      <c r="R324" s="50" t="s">
        <v>536</v>
      </c>
      <c r="S324" s="18" t="s">
        <v>61</v>
      </c>
      <c r="T324" s="58"/>
      <c r="U324" s="58"/>
      <c r="V324" s="58"/>
      <c r="W324" s="499">
        <v>45773</v>
      </c>
    </row>
    <row r="325" spans="2:23" ht="31.5" x14ac:dyDescent="0.25">
      <c r="B325" s="44">
        <v>298</v>
      </c>
      <c r="C325" s="48" t="s">
        <v>422</v>
      </c>
      <c r="D325" s="44" t="s">
        <v>77</v>
      </c>
      <c r="E325" s="44" t="s">
        <v>74</v>
      </c>
      <c r="F325" s="488" t="s">
        <v>279</v>
      </c>
      <c r="G325" s="44"/>
      <c r="H325" s="19">
        <f>K325*8</f>
        <v>251.2</v>
      </c>
      <c r="I325" s="19">
        <f>L325*4.4</f>
        <v>12.716000000000001</v>
      </c>
      <c r="J325" s="19">
        <f>SUBTOTAL(9,H325:I325)</f>
        <v>263.916</v>
      </c>
      <c r="K325" s="19">
        <v>31.4</v>
      </c>
      <c r="L325" s="19">
        <v>2.89</v>
      </c>
      <c r="M325" s="19">
        <v>164.7</v>
      </c>
      <c r="N325" s="19">
        <v>1802</v>
      </c>
      <c r="O325" s="19">
        <v>0.86627600000000005</v>
      </c>
      <c r="P325" s="484">
        <v>752440.09410799993</v>
      </c>
      <c r="Q325" s="487" t="s">
        <v>414</v>
      </c>
      <c r="R325" s="50" t="s">
        <v>536</v>
      </c>
      <c r="S325" s="51" t="s">
        <v>61</v>
      </c>
      <c r="T325" s="58"/>
      <c r="U325" s="58"/>
      <c r="V325" s="58"/>
      <c r="W325" s="499">
        <v>45767</v>
      </c>
    </row>
    <row r="326" spans="2:23" ht="31.5" x14ac:dyDescent="0.25">
      <c r="B326" s="44">
        <v>299</v>
      </c>
      <c r="C326" s="496" t="s">
        <v>423</v>
      </c>
      <c r="D326" s="495" t="s">
        <v>77</v>
      </c>
      <c r="E326" s="495" t="s">
        <v>101</v>
      </c>
      <c r="F326" s="608" t="s">
        <v>279</v>
      </c>
      <c r="G326" s="44"/>
      <c r="H326" s="19">
        <v>214</v>
      </c>
      <c r="I326" s="19">
        <v>12</v>
      </c>
      <c r="J326" s="19">
        <v>226</v>
      </c>
      <c r="K326" s="19">
        <v>26.74</v>
      </c>
      <c r="L326" s="19">
        <v>2.68</v>
      </c>
      <c r="M326" s="19">
        <v>219.54</v>
      </c>
      <c r="N326" s="19">
        <v>2473.94</v>
      </c>
      <c r="O326" s="19">
        <v>0.86627600000000005</v>
      </c>
      <c r="P326" s="484">
        <v>705045.34674800001</v>
      </c>
      <c r="Q326" s="613" t="s">
        <v>414</v>
      </c>
      <c r="R326" s="497" t="s">
        <v>536</v>
      </c>
      <c r="S326" s="498" t="s">
        <v>61</v>
      </c>
      <c r="T326" s="58"/>
      <c r="U326" s="58"/>
      <c r="V326" s="58"/>
      <c r="W326" s="500">
        <v>45759</v>
      </c>
    </row>
    <row r="327" spans="2:23" ht="31.5" x14ac:dyDescent="0.25">
      <c r="B327" s="44">
        <v>300</v>
      </c>
      <c r="C327" s="48" t="s">
        <v>424</v>
      </c>
      <c r="D327" s="44" t="s">
        <v>77</v>
      </c>
      <c r="E327" s="44" t="s">
        <v>101</v>
      </c>
      <c r="F327" s="488" t="s">
        <v>279</v>
      </c>
      <c r="G327" s="44"/>
      <c r="H327" s="19">
        <v>214</v>
      </c>
      <c r="I327" s="19">
        <v>12</v>
      </c>
      <c r="J327" s="19">
        <v>226</v>
      </c>
      <c r="K327" s="19">
        <v>26.74</v>
      </c>
      <c r="L327" s="19">
        <v>2.68</v>
      </c>
      <c r="M327" s="19">
        <v>219.54</v>
      </c>
      <c r="N327" s="19">
        <v>2473.94</v>
      </c>
      <c r="O327" s="19">
        <v>0.86627600000000005</v>
      </c>
      <c r="P327" s="484">
        <v>705045.34674800001</v>
      </c>
      <c r="Q327" s="487" t="s">
        <v>414</v>
      </c>
      <c r="R327" s="50" t="s">
        <v>536</v>
      </c>
      <c r="S327" s="51" t="s">
        <v>61</v>
      </c>
      <c r="T327" s="133"/>
      <c r="U327" s="133"/>
      <c r="V327" s="133"/>
      <c r="W327" s="499">
        <v>45763</v>
      </c>
    </row>
    <row r="328" spans="2:23" ht="15.75" x14ac:dyDescent="0.25">
      <c r="B328" s="44">
        <v>301</v>
      </c>
      <c r="C328" s="48" t="s">
        <v>515</v>
      </c>
      <c r="D328" s="44" t="s">
        <v>474</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84">
        <v>1817219.908731</v>
      </c>
      <c r="Q328" s="49">
        <v>45822</v>
      </c>
      <c r="R328" s="50" t="s">
        <v>94</v>
      </c>
      <c r="S328" s="51" t="s">
        <v>61</v>
      </c>
      <c r="T328" s="133"/>
      <c r="U328" s="133"/>
      <c r="V328" s="133"/>
      <c r="W328" s="499">
        <v>45821</v>
      </c>
    </row>
    <row r="329" spans="2:23" ht="15.75" x14ac:dyDescent="0.25">
      <c r="B329" s="44">
        <v>302</v>
      </c>
      <c r="C329" s="48" t="s">
        <v>507</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84">
        <v>608271.66794800002</v>
      </c>
      <c r="Q329" s="49">
        <v>45822</v>
      </c>
      <c r="R329" s="50" t="s">
        <v>94</v>
      </c>
      <c r="S329" s="51" t="s">
        <v>61</v>
      </c>
      <c r="T329" s="133"/>
      <c r="U329" s="133"/>
      <c r="V329" s="133"/>
      <c r="W329" s="499">
        <v>45812</v>
      </c>
    </row>
    <row r="330" spans="2:23" ht="15.75" x14ac:dyDescent="0.25">
      <c r="B330" s="44">
        <v>303</v>
      </c>
      <c r="C330" s="48" t="s">
        <v>517</v>
      </c>
      <c r="D330" s="44" t="s">
        <v>65</v>
      </c>
      <c r="E330" s="44" t="s">
        <v>74</v>
      </c>
      <c r="F330" s="44" t="s">
        <v>279</v>
      </c>
      <c r="G330" s="44"/>
      <c r="H330" s="19">
        <v>221</v>
      </c>
      <c r="I330" s="19">
        <v>12</v>
      </c>
      <c r="J330" s="19">
        <v>233</v>
      </c>
      <c r="K330" s="19">
        <v>27.61</v>
      </c>
      <c r="L330" s="19">
        <v>2.61</v>
      </c>
      <c r="M330" s="19">
        <v>146.96</v>
      </c>
      <c r="N330" s="19">
        <v>1450</v>
      </c>
      <c r="O330" s="19">
        <v>0.86627600000000005</v>
      </c>
      <c r="P330" s="484">
        <v>650458.11210799997</v>
      </c>
      <c r="Q330" s="49">
        <v>45822</v>
      </c>
      <c r="R330" s="50" t="s">
        <v>94</v>
      </c>
      <c r="S330" s="51" t="s">
        <v>61</v>
      </c>
      <c r="T330" s="133"/>
      <c r="U330" s="133"/>
      <c r="V330" s="133"/>
      <c r="W330" s="499">
        <v>45836</v>
      </c>
    </row>
    <row r="331" spans="2:23" ht="31.5" x14ac:dyDescent="0.25">
      <c r="B331" s="44">
        <v>304</v>
      </c>
      <c r="C331" s="48" t="s">
        <v>475</v>
      </c>
      <c r="D331" s="44" t="s">
        <v>65</v>
      </c>
      <c r="E331" s="44" t="s">
        <v>74</v>
      </c>
      <c r="F331" s="44" t="s">
        <v>279</v>
      </c>
      <c r="G331" s="44"/>
      <c r="H331" s="19">
        <v>221</v>
      </c>
      <c r="I331" s="19">
        <v>12</v>
      </c>
      <c r="J331" s="19">
        <v>233</v>
      </c>
      <c r="K331" s="19">
        <v>27.61</v>
      </c>
      <c r="L331" s="19">
        <v>2.61</v>
      </c>
      <c r="M331" s="19">
        <v>146.96</v>
      </c>
      <c r="N331" s="19">
        <v>1450</v>
      </c>
      <c r="O331" s="19">
        <v>0.86627600000000005</v>
      </c>
      <c r="P331" s="484">
        <v>650458.11210799997</v>
      </c>
      <c r="Q331" s="49">
        <v>45781</v>
      </c>
      <c r="R331" s="50" t="s">
        <v>536</v>
      </c>
      <c r="S331" s="18" t="s">
        <v>61</v>
      </c>
      <c r="T331" s="133"/>
      <c r="U331" s="133"/>
      <c r="V331" s="133"/>
      <c r="W331" s="499">
        <v>45787</v>
      </c>
    </row>
    <row r="332" spans="2:23" ht="15.75" x14ac:dyDescent="0.25">
      <c r="B332" s="44">
        <v>305</v>
      </c>
      <c r="C332" s="48" t="s">
        <v>490</v>
      </c>
      <c r="D332" s="44" t="s">
        <v>79</v>
      </c>
      <c r="E332" s="44" t="s">
        <v>74</v>
      </c>
      <c r="F332" s="44" t="s">
        <v>279</v>
      </c>
      <c r="G332" s="44"/>
      <c r="H332" s="19">
        <v>221</v>
      </c>
      <c r="I332" s="19">
        <v>12</v>
      </c>
      <c r="J332" s="19">
        <v>233</v>
      </c>
      <c r="K332" s="19">
        <v>27.61</v>
      </c>
      <c r="L332" s="19">
        <v>2.61</v>
      </c>
      <c r="M332" s="19">
        <v>146.96</v>
      </c>
      <c r="N332" s="19">
        <v>1450</v>
      </c>
      <c r="O332" s="19">
        <v>0.86627600000000005</v>
      </c>
      <c r="P332" s="484">
        <v>650458.11210799997</v>
      </c>
      <c r="Q332" s="49">
        <v>45789</v>
      </c>
      <c r="R332" s="50" t="s">
        <v>94</v>
      </c>
      <c r="S332" s="51" t="s">
        <v>61</v>
      </c>
      <c r="T332" s="133"/>
      <c r="U332" s="133"/>
      <c r="V332" s="133"/>
      <c r="W332" s="499">
        <v>45800</v>
      </c>
    </row>
    <row r="333" spans="2:23" ht="15.75" x14ac:dyDescent="0.25">
      <c r="B333" s="44">
        <v>306</v>
      </c>
      <c r="C333" s="48" t="s">
        <v>498</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84">
        <v>608271.66794800002</v>
      </c>
      <c r="Q333" s="49">
        <v>45790</v>
      </c>
      <c r="R333" s="50" t="s">
        <v>94</v>
      </c>
      <c r="S333" s="51" t="s">
        <v>61</v>
      </c>
      <c r="T333" s="133"/>
      <c r="U333" s="133"/>
      <c r="V333" s="133"/>
      <c r="W333" s="499">
        <v>45806</v>
      </c>
    </row>
    <row r="334" spans="2:23" ht="24.95" customHeight="1" x14ac:dyDescent="0.25">
      <c r="B334" s="44">
        <v>307</v>
      </c>
      <c r="C334" s="539" t="s">
        <v>721</v>
      </c>
      <c r="D334" s="43" t="s">
        <v>126</v>
      </c>
      <c r="E334" s="43" t="s">
        <v>91</v>
      </c>
      <c r="F334" s="44" t="s">
        <v>279</v>
      </c>
      <c r="G334" s="43"/>
      <c r="H334" s="45">
        <f>K334*8</f>
        <v>752.56</v>
      </c>
      <c r="I334" s="45">
        <f>L334*4.4</f>
        <v>42.636000000000003</v>
      </c>
      <c r="J334" s="45">
        <f>SUBTOTAL(9,H334:I334)</f>
        <v>795.19599999999991</v>
      </c>
      <c r="K334" s="45">
        <v>94.07</v>
      </c>
      <c r="L334" s="45">
        <v>9.69</v>
      </c>
      <c r="M334" s="45">
        <v>737.91</v>
      </c>
      <c r="N334" s="45">
        <v>7470.29</v>
      </c>
      <c r="O334" s="45">
        <v>1.768</v>
      </c>
      <c r="P334" s="503"/>
      <c r="Q334" s="49">
        <v>46036</v>
      </c>
      <c r="R334" s="50" t="s">
        <v>94</v>
      </c>
      <c r="S334" s="51" t="s">
        <v>61</v>
      </c>
      <c r="T334" s="58"/>
      <c r="U334" s="58"/>
      <c r="V334" s="58"/>
      <c r="W334" s="133">
        <v>46044</v>
      </c>
    </row>
    <row r="335" spans="2:23" ht="24.95" customHeight="1" x14ac:dyDescent="0.25">
      <c r="B335" s="44">
        <v>308</v>
      </c>
      <c r="C335" s="539" t="s">
        <v>722</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03"/>
      <c r="Q335" s="49">
        <v>46005</v>
      </c>
      <c r="R335" s="50" t="s">
        <v>94</v>
      </c>
      <c r="S335" s="51" t="s">
        <v>61</v>
      </c>
      <c r="T335" s="58"/>
      <c r="U335" s="58"/>
      <c r="V335" s="58"/>
      <c r="W335" s="133">
        <v>46021</v>
      </c>
    </row>
    <row r="336" spans="2:23" ht="24.95" customHeight="1" x14ac:dyDescent="0.25">
      <c r="B336" s="44">
        <v>309</v>
      </c>
      <c r="C336" s="48" t="s">
        <v>723</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03"/>
      <c r="Q336" s="49">
        <v>46005</v>
      </c>
      <c r="R336" s="50" t="s">
        <v>94</v>
      </c>
      <c r="S336" s="51" t="s">
        <v>61</v>
      </c>
      <c r="T336" s="58"/>
      <c r="U336" s="58"/>
      <c r="V336" s="58"/>
      <c r="W336" s="133">
        <v>46006</v>
      </c>
    </row>
    <row r="337" spans="2:23" ht="24.95" customHeight="1" x14ac:dyDescent="0.25">
      <c r="B337" s="44">
        <v>310</v>
      </c>
      <c r="C337" s="48" t="s">
        <v>724</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3">
        <v>45987</v>
      </c>
    </row>
    <row r="338" spans="2:23" ht="24.95" customHeight="1" x14ac:dyDescent="0.25">
      <c r="B338" s="44">
        <v>311</v>
      </c>
      <c r="C338" s="48" t="s">
        <v>446</v>
      </c>
      <c r="D338" s="44" t="s">
        <v>65</v>
      </c>
      <c r="E338" s="44" t="s">
        <v>74</v>
      </c>
      <c r="F338" s="44" t="s">
        <v>279</v>
      </c>
      <c r="G338" s="44"/>
      <c r="H338" s="19">
        <v>221</v>
      </c>
      <c r="I338" s="19">
        <v>12</v>
      </c>
      <c r="J338" s="19">
        <v>233</v>
      </c>
      <c r="K338" s="19">
        <v>27.61</v>
      </c>
      <c r="L338" s="19">
        <v>2.61</v>
      </c>
      <c r="M338" s="19">
        <v>146.96</v>
      </c>
      <c r="N338" s="19">
        <v>1450</v>
      </c>
      <c r="O338" s="19">
        <v>0.86627600000000005</v>
      </c>
      <c r="P338" s="484">
        <v>650458.11210799997</v>
      </c>
      <c r="Q338" s="487" t="s">
        <v>414</v>
      </c>
      <c r="R338" s="50" t="s">
        <v>448</v>
      </c>
      <c r="S338" s="51" t="s">
        <v>61</v>
      </c>
      <c r="T338" s="58"/>
      <c r="U338" s="58"/>
      <c r="V338" s="58"/>
      <c r="W338" s="499">
        <v>45773</v>
      </c>
    </row>
    <row r="339" spans="2:23" ht="24.95" customHeight="1" x14ac:dyDescent="0.25">
      <c r="B339" s="44">
        <v>312</v>
      </c>
      <c r="C339" s="48" t="s">
        <v>447</v>
      </c>
      <c r="D339" s="44" t="s">
        <v>79</v>
      </c>
      <c r="E339" s="44" t="s">
        <v>74</v>
      </c>
      <c r="F339" s="44" t="s">
        <v>279</v>
      </c>
      <c r="G339" s="44"/>
      <c r="H339" s="19">
        <v>221</v>
      </c>
      <c r="I339" s="19">
        <v>12</v>
      </c>
      <c r="J339" s="19">
        <v>233</v>
      </c>
      <c r="K339" s="19">
        <v>27.61</v>
      </c>
      <c r="L339" s="19">
        <v>2.61</v>
      </c>
      <c r="M339" s="19">
        <v>146.96</v>
      </c>
      <c r="N339" s="19">
        <v>1450</v>
      </c>
      <c r="O339" s="19">
        <v>0.86627600000000005</v>
      </c>
      <c r="P339" s="484">
        <v>650458.11210799997</v>
      </c>
      <c r="Q339" s="487" t="s">
        <v>414</v>
      </c>
      <c r="R339" s="50" t="s">
        <v>448</v>
      </c>
      <c r="S339" s="51" t="s">
        <v>61</v>
      </c>
      <c r="T339" s="58"/>
      <c r="U339" s="58"/>
      <c r="V339" s="58"/>
      <c r="W339" s="499">
        <v>45771</v>
      </c>
    </row>
    <row r="340" spans="2:23" ht="24.95" customHeight="1" x14ac:dyDescent="0.25">
      <c r="B340" s="44">
        <v>313</v>
      </c>
      <c r="C340" s="48" t="s">
        <v>465</v>
      </c>
      <c r="D340" s="44" t="s">
        <v>474</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84">
        <v>1765261</v>
      </c>
      <c r="Q340" s="49">
        <v>45778</v>
      </c>
      <c r="R340" s="50" t="s">
        <v>448</v>
      </c>
      <c r="S340" s="18" t="s">
        <v>61</v>
      </c>
      <c r="T340" s="58"/>
      <c r="U340" s="58"/>
      <c r="V340" s="58"/>
      <c r="W340" s="499">
        <v>45781</v>
      </c>
    </row>
    <row r="341" spans="2:23" ht="24.95" customHeight="1" x14ac:dyDescent="0.25">
      <c r="B341" s="44">
        <v>314</v>
      </c>
      <c r="C341" s="48" t="s">
        <v>458</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84">
        <v>752440.09410799993</v>
      </c>
      <c r="Q341" s="487" t="s">
        <v>414</v>
      </c>
      <c r="R341" s="50" t="s">
        <v>448</v>
      </c>
      <c r="S341" s="51" t="s">
        <v>61</v>
      </c>
      <c r="T341" s="58"/>
      <c r="U341" s="58"/>
      <c r="V341" s="58"/>
      <c r="W341" s="499">
        <v>45777</v>
      </c>
    </row>
    <row r="342" spans="2:23" ht="24.95" customHeight="1" x14ac:dyDescent="0.25">
      <c r="B342" s="44">
        <v>315</v>
      </c>
      <c r="C342" s="48" t="s">
        <v>459</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84">
        <v>752440.09410799993</v>
      </c>
      <c r="Q342" s="49">
        <v>45780</v>
      </c>
      <c r="R342" s="50" t="s">
        <v>448</v>
      </c>
      <c r="S342" s="51" t="s">
        <v>61</v>
      </c>
      <c r="T342" s="58"/>
      <c r="U342" s="58"/>
      <c r="V342" s="58"/>
      <c r="W342" s="499">
        <v>45783</v>
      </c>
    </row>
    <row r="343" spans="2:23" ht="24.95" customHeight="1" x14ac:dyDescent="0.25">
      <c r="B343" s="44">
        <v>316</v>
      </c>
      <c r="C343" s="48" t="s">
        <v>476</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84">
        <v>608271.66794800002</v>
      </c>
      <c r="Q343" s="49">
        <v>45781</v>
      </c>
      <c r="R343" s="50" t="s">
        <v>448</v>
      </c>
      <c r="S343" s="18" t="s">
        <v>61</v>
      </c>
      <c r="T343" s="58"/>
      <c r="U343" s="58"/>
      <c r="V343" s="58"/>
      <c r="W343" s="499">
        <v>45787</v>
      </c>
    </row>
    <row r="344" spans="2:23" ht="24.95" customHeight="1" x14ac:dyDescent="0.25">
      <c r="B344" s="44">
        <v>317</v>
      </c>
      <c r="C344" s="48" t="s">
        <v>480</v>
      </c>
      <c r="D344" s="44" t="s">
        <v>126</v>
      </c>
      <c r="E344" s="44" t="s">
        <v>74</v>
      </c>
      <c r="F344" s="44" t="s">
        <v>279</v>
      </c>
      <c r="G344" s="44"/>
      <c r="H344" s="19">
        <v>562</v>
      </c>
      <c r="I344" s="19">
        <v>26</v>
      </c>
      <c r="J344" s="19">
        <v>588</v>
      </c>
      <c r="K344" s="19">
        <v>70.22</v>
      </c>
      <c r="L344" s="19">
        <v>5.81</v>
      </c>
      <c r="M344" s="19">
        <v>352.73</v>
      </c>
      <c r="N344" s="19">
        <v>3400</v>
      </c>
      <c r="O344" s="19">
        <v>1.7680549999999999</v>
      </c>
      <c r="P344" s="484">
        <v>1595805.5120649999</v>
      </c>
      <c r="Q344" s="49">
        <v>45787</v>
      </c>
      <c r="R344" s="50" t="s">
        <v>448</v>
      </c>
      <c r="S344" s="51" t="s">
        <v>61</v>
      </c>
      <c r="T344" s="58"/>
      <c r="U344" s="58"/>
      <c r="V344" s="58"/>
      <c r="W344" s="499">
        <v>46157</v>
      </c>
    </row>
    <row r="345" spans="2:23" ht="24.95" customHeight="1" x14ac:dyDescent="0.25">
      <c r="B345" s="44">
        <v>318</v>
      </c>
      <c r="C345" s="48" t="s">
        <v>483</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84">
        <v>752440.09410799993</v>
      </c>
      <c r="Q345" s="49">
        <v>45789</v>
      </c>
      <c r="R345" s="50" t="s">
        <v>448</v>
      </c>
      <c r="S345" s="51" t="s">
        <v>61</v>
      </c>
      <c r="T345" s="58"/>
      <c r="U345" s="58"/>
      <c r="V345" s="58"/>
      <c r="W345" s="499">
        <v>45794</v>
      </c>
    </row>
    <row r="346" spans="2:23" ht="24.95" customHeight="1" x14ac:dyDescent="0.25">
      <c r="B346" s="44">
        <v>319</v>
      </c>
      <c r="C346" s="48" t="s">
        <v>486</v>
      </c>
      <c r="D346" s="44" t="s">
        <v>65</v>
      </c>
      <c r="E346" s="44" t="s">
        <v>74</v>
      </c>
      <c r="F346" s="44" t="s">
        <v>279</v>
      </c>
      <c r="G346" s="44"/>
      <c r="H346" s="19">
        <v>221</v>
      </c>
      <c r="I346" s="19">
        <v>12</v>
      </c>
      <c r="J346" s="19">
        <v>233</v>
      </c>
      <c r="K346" s="19">
        <v>27.61</v>
      </c>
      <c r="L346" s="19">
        <v>2.61</v>
      </c>
      <c r="M346" s="19">
        <v>146.96</v>
      </c>
      <c r="N346" s="19">
        <v>1450</v>
      </c>
      <c r="O346" s="19">
        <v>0.86627600000000005</v>
      </c>
      <c r="P346" s="484">
        <v>650458.11210799997</v>
      </c>
      <c r="Q346" s="49">
        <v>45789</v>
      </c>
      <c r="R346" s="50" t="s">
        <v>448</v>
      </c>
      <c r="S346" s="51" t="s">
        <v>61</v>
      </c>
      <c r="T346" s="58"/>
      <c r="U346" s="58"/>
      <c r="V346" s="58"/>
      <c r="W346" s="499">
        <v>45798</v>
      </c>
    </row>
    <row r="347" spans="2:23" ht="24.95" customHeight="1" x14ac:dyDescent="0.25">
      <c r="B347" s="44">
        <v>320</v>
      </c>
      <c r="C347" s="496" t="s">
        <v>491</v>
      </c>
      <c r="D347" s="495" t="s">
        <v>65</v>
      </c>
      <c r="E347" s="495" t="s">
        <v>101</v>
      </c>
      <c r="F347" s="495" t="s">
        <v>279</v>
      </c>
      <c r="G347" s="44"/>
      <c r="H347" s="19">
        <v>193</v>
      </c>
      <c r="I347" s="19">
        <v>11</v>
      </c>
      <c r="J347" s="19">
        <v>204</v>
      </c>
      <c r="K347" s="19">
        <v>24.04</v>
      </c>
      <c r="L347" s="19">
        <v>2.4500000000000002</v>
      </c>
      <c r="M347" s="19">
        <v>194.78</v>
      </c>
      <c r="N347" s="19">
        <v>1979.14</v>
      </c>
      <c r="O347" s="19">
        <v>0.86627600000000005</v>
      </c>
      <c r="P347" s="484">
        <v>608271.66794800002</v>
      </c>
      <c r="Q347" s="201">
        <v>45789</v>
      </c>
      <c r="R347" s="497" t="s">
        <v>448</v>
      </c>
      <c r="S347" s="498" t="s">
        <v>61</v>
      </c>
      <c r="T347" s="58"/>
      <c r="U347" s="58"/>
      <c r="V347" s="58"/>
      <c r="W347" s="500">
        <v>45800</v>
      </c>
    </row>
    <row r="348" spans="2:23" ht="28.5" customHeight="1" x14ac:dyDescent="0.25">
      <c r="B348" s="44">
        <v>321</v>
      </c>
      <c r="C348" s="48" t="s">
        <v>496</v>
      </c>
      <c r="D348" s="44" t="s">
        <v>77</v>
      </c>
      <c r="E348" s="44" t="s">
        <v>101</v>
      </c>
      <c r="F348" s="44" t="s">
        <v>279</v>
      </c>
      <c r="G348" s="44"/>
      <c r="H348" s="19">
        <v>214</v>
      </c>
      <c r="I348" s="19">
        <v>12</v>
      </c>
      <c r="J348" s="19">
        <v>226</v>
      </c>
      <c r="K348" s="19">
        <v>26.74</v>
      </c>
      <c r="L348" s="19">
        <v>2.68</v>
      </c>
      <c r="M348" s="19">
        <v>219.54</v>
      </c>
      <c r="N348" s="19">
        <v>2473.94</v>
      </c>
      <c r="O348" s="19">
        <v>0.86627600000000005</v>
      </c>
      <c r="P348" s="484">
        <v>705045.34674800001</v>
      </c>
      <c r="Q348" s="49">
        <v>45789</v>
      </c>
      <c r="R348" s="50" t="s">
        <v>448</v>
      </c>
      <c r="S348" s="51" t="s">
        <v>61</v>
      </c>
      <c r="T348" s="133"/>
      <c r="U348" s="133"/>
      <c r="V348" s="133"/>
      <c r="W348" s="499">
        <v>45804</v>
      </c>
    </row>
    <row r="349" spans="2:23" ht="25.5" customHeight="1" x14ac:dyDescent="0.25">
      <c r="B349" s="44">
        <v>322</v>
      </c>
      <c r="C349" s="48" t="s">
        <v>499</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84">
        <v>608271.66794800002</v>
      </c>
      <c r="Q349" s="49">
        <v>45789</v>
      </c>
      <c r="R349" s="50" t="s">
        <v>448</v>
      </c>
      <c r="S349" s="51" t="s">
        <v>61</v>
      </c>
      <c r="T349" s="133"/>
      <c r="U349" s="133"/>
      <c r="V349" s="133"/>
      <c r="W349" s="499">
        <v>45806</v>
      </c>
    </row>
    <row r="350" spans="2:23" ht="26.45" customHeight="1" x14ac:dyDescent="0.25">
      <c r="B350" s="44">
        <v>323</v>
      </c>
      <c r="C350" s="48" t="s">
        <v>502</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84">
        <v>608271.66794800002</v>
      </c>
      <c r="Q350" s="49">
        <v>45791</v>
      </c>
      <c r="R350" s="50" t="s">
        <v>448</v>
      </c>
      <c r="S350" s="51" t="s">
        <v>61</v>
      </c>
      <c r="T350" s="133"/>
      <c r="U350" s="133"/>
      <c r="V350" s="133"/>
      <c r="W350" s="499">
        <v>45808</v>
      </c>
    </row>
    <row r="351" spans="2:23" ht="27.6" customHeight="1" x14ac:dyDescent="0.25">
      <c r="B351" s="44">
        <v>324</v>
      </c>
      <c r="C351" s="48" t="s">
        <v>506</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84">
        <v>608271.66794800002</v>
      </c>
      <c r="Q351" s="49">
        <v>45822</v>
      </c>
      <c r="R351" s="50" t="s">
        <v>448</v>
      </c>
      <c r="S351" s="51" t="s">
        <v>61</v>
      </c>
      <c r="T351" s="133"/>
      <c r="U351" s="133"/>
      <c r="V351" s="133"/>
      <c r="W351" s="499">
        <v>45811</v>
      </c>
    </row>
    <row r="352" spans="2:23" ht="28.5" customHeight="1" x14ac:dyDescent="0.25">
      <c r="B352" s="44">
        <v>325</v>
      </c>
      <c r="C352" s="48" t="s">
        <v>494</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84">
        <v>608271.66794800002</v>
      </c>
      <c r="Q352" s="49">
        <v>45789</v>
      </c>
      <c r="R352" s="50" t="s">
        <v>97</v>
      </c>
      <c r="S352" s="51" t="s">
        <v>61</v>
      </c>
      <c r="T352" s="133">
        <v>45802</v>
      </c>
      <c r="U352" s="133"/>
      <c r="V352" s="133"/>
      <c r="W352" s="499">
        <v>45802</v>
      </c>
    </row>
    <row r="353" spans="2:23" ht="24.6" customHeight="1" x14ac:dyDescent="0.25">
      <c r="B353" s="44">
        <v>326</v>
      </c>
      <c r="C353" s="48" t="s">
        <v>481</v>
      </c>
      <c r="D353" s="44" t="s">
        <v>126</v>
      </c>
      <c r="E353" s="44" t="s">
        <v>101</v>
      </c>
      <c r="F353" s="44" t="s">
        <v>279</v>
      </c>
      <c r="G353" s="44"/>
      <c r="H353" s="19">
        <v>565</v>
      </c>
      <c r="I353" s="19">
        <v>26</v>
      </c>
      <c r="J353" s="19">
        <v>591</v>
      </c>
      <c r="K353" s="19">
        <v>70.56</v>
      </c>
      <c r="L353" s="19">
        <v>5.83</v>
      </c>
      <c r="M353" s="19">
        <v>454.86</v>
      </c>
      <c r="N353" s="19">
        <v>5149</v>
      </c>
      <c r="O353" s="19">
        <v>1.7680549999999999</v>
      </c>
      <c r="P353" s="484">
        <v>1662016.3703449999</v>
      </c>
      <c r="Q353" s="49">
        <v>45788</v>
      </c>
      <c r="R353" s="50" t="s">
        <v>97</v>
      </c>
      <c r="S353" s="51" t="s">
        <v>61</v>
      </c>
      <c r="T353" s="133"/>
      <c r="U353" s="133"/>
      <c r="V353" s="133"/>
      <c r="W353" s="499">
        <v>45795</v>
      </c>
    </row>
    <row r="354" spans="2:23" ht="24.6" customHeight="1" x14ac:dyDescent="0.25">
      <c r="B354" s="44">
        <v>327</v>
      </c>
      <c r="C354" s="48" t="s">
        <v>472</v>
      </c>
      <c r="D354" s="44" t="s">
        <v>65</v>
      </c>
      <c r="E354" s="44" t="s">
        <v>74</v>
      </c>
      <c r="F354" s="44" t="s">
        <v>279</v>
      </c>
      <c r="G354" s="44"/>
      <c r="H354" s="19">
        <v>221</v>
      </c>
      <c r="I354" s="19">
        <v>12</v>
      </c>
      <c r="J354" s="19">
        <v>233</v>
      </c>
      <c r="K354" s="19">
        <v>27.61</v>
      </c>
      <c r="L354" s="19">
        <v>2.61</v>
      </c>
      <c r="M354" s="19">
        <v>146.96</v>
      </c>
      <c r="N354" s="19">
        <v>1450</v>
      </c>
      <c r="O354" s="19">
        <v>0.86627600000000005</v>
      </c>
      <c r="P354" s="484">
        <v>650458.11210799997</v>
      </c>
      <c r="Q354" s="49">
        <v>45780</v>
      </c>
      <c r="R354" s="50" t="s">
        <v>97</v>
      </c>
      <c r="S354" s="18" t="s">
        <v>61</v>
      </c>
      <c r="T354" s="133"/>
      <c r="U354" s="133"/>
      <c r="V354" s="133"/>
      <c r="W354" s="499">
        <v>45785</v>
      </c>
    </row>
    <row r="355" spans="2:23" ht="26.45" customHeight="1" x14ac:dyDescent="0.25">
      <c r="B355" s="44">
        <v>328</v>
      </c>
      <c r="C355" s="48" t="s">
        <v>727</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3"/>
      <c r="U355" s="133"/>
      <c r="V355" s="133"/>
      <c r="W355" s="499">
        <v>45946</v>
      </c>
    </row>
    <row r="356" spans="2:23" ht="24.6" customHeight="1" x14ac:dyDescent="0.25">
      <c r="B356" s="44">
        <v>329</v>
      </c>
      <c r="C356" s="48" t="s">
        <v>500</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10">
        <v>752440.09410799993</v>
      </c>
      <c r="Q356" s="49">
        <v>45790</v>
      </c>
      <c r="R356" s="50" t="s">
        <v>97</v>
      </c>
      <c r="S356" s="51" t="s">
        <v>61</v>
      </c>
      <c r="T356" s="133"/>
      <c r="U356" s="133"/>
      <c r="V356" s="133"/>
      <c r="W356" s="499">
        <v>45807</v>
      </c>
    </row>
    <row r="357" spans="2:23" ht="24.6" customHeight="1" x14ac:dyDescent="0.25">
      <c r="B357" s="44">
        <v>330</v>
      </c>
      <c r="C357" s="496" t="s">
        <v>531</v>
      </c>
      <c r="D357" s="495" t="s">
        <v>79</v>
      </c>
      <c r="E357" s="495" t="s">
        <v>74</v>
      </c>
      <c r="F357" s="495" t="s">
        <v>279</v>
      </c>
      <c r="G357" s="495"/>
      <c r="H357" s="19">
        <v>221</v>
      </c>
      <c r="I357" s="19">
        <v>12</v>
      </c>
      <c r="J357" s="19">
        <v>233</v>
      </c>
      <c r="K357" s="203">
        <v>27.61</v>
      </c>
      <c r="L357" s="203">
        <v>2.61</v>
      </c>
      <c r="M357" s="203">
        <v>146.96</v>
      </c>
      <c r="N357" s="203">
        <v>1450</v>
      </c>
      <c r="O357" s="203">
        <v>0.86627600000000005</v>
      </c>
      <c r="P357" s="484">
        <v>650458.11210799997</v>
      </c>
      <c r="Q357" s="201">
        <v>45914</v>
      </c>
      <c r="R357" s="497" t="s">
        <v>97</v>
      </c>
      <c r="S357" s="498" t="s">
        <v>61</v>
      </c>
      <c r="T357" s="58"/>
      <c r="U357" s="58"/>
      <c r="V357" s="58"/>
      <c r="W357" s="500">
        <v>45904</v>
      </c>
    </row>
    <row r="358" spans="2:23" ht="26.1" customHeight="1" x14ac:dyDescent="0.25">
      <c r="B358" s="44">
        <v>331</v>
      </c>
      <c r="C358" s="48" t="s">
        <v>540</v>
      </c>
      <c r="D358" s="44" t="s">
        <v>65</v>
      </c>
      <c r="E358" s="44" t="s">
        <v>74</v>
      </c>
      <c r="F358" s="44" t="s">
        <v>279</v>
      </c>
      <c r="G358" s="44"/>
      <c r="H358" s="19">
        <v>221</v>
      </c>
      <c r="I358" s="19">
        <v>12</v>
      </c>
      <c r="J358" s="19">
        <v>233</v>
      </c>
      <c r="K358" s="19">
        <v>27.61</v>
      </c>
      <c r="L358" s="19">
        <v>2.61</v>
      </c>
      <c r="M358" s="19">
        <v>146.96</v>
      </c>
      <c r="N358" s="19">
        <v>1450</v>
      </c>
      <c r="O358" s="19">
        <v>0.86627600000000005</v>
      </c>
      <c r="P358" s="611">
        <v>650458.11210799997</v>
      </c>
      <c r="Q358" s="49">
        <v>45914</v>
      </c>
      <c r="R358" s="50" t="s">
        <v>97</v>
      </c>
      <c r="S358" s="51" t="s">
        <v>61</v>
      </c>
      <c r="T358" s="133"/>
      <c r="U358" s="133"/>
      <c r="V358" s="133"/>
      <c r="W358" s="499">
        <v>45912</v>
      </c>
    </row>
    <row r="359" spans="2:23" ht="27.95" customHeight="1" x14ac:dyDescent="0.25">
      <c r="B359" s="44">
        <v>332</v>
      </c>
      <c r="C359" s="48" t="s">
        <v>541</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84">
        <v>752440.09410799993</v>
      </c>
      <c r="Q359" s="49">
        <v>45914</v>
      </c>
      <c r="R359" s="50" t="s">
        <v>97</v>
      </c>
      <c r="S359" s="51" t="s">
        <v>61</v>
      </c>
      <c r="T359" s="133"/>
      <c r="U359" s="133"/>
      <c r="V359" s="133"/>
      <c r="W359" s="499">
        <v>45923</v>
      </c>
    </row>
    <row r="360" spans="2:23" ht="29.45" customHeight="1" x14ac:dyDescent="0.25">
      <c r="B360" s="44">
        <v>333</v>
      </c>
      <c r="C360" s="48" t="s">
        <v>552</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84">
        <v>752440.09410799993</v>
      </c>
      <c r="Q360" s="49">
        <v>45914</v>
      </c>
      <c r="R360" s="50" t="s">
        <v>97</v>
      </c>
      <c r="S360" s="51" t="s">
        <v>61</v>
      </c>
      <c r="T360" s="133"/>
      <c r="U360" s="133"/>
      <c r="V360" s="133"/>
      <c r="W360" s="499">
        <v>45929</v>
      </c>
    </row>
    <row r="361" spans="2:23" ht="27.6" customHeight="1" x14ac:dyDescent="0.25">
      <c r="B361" s="44">
        <v>334</v>
      </c>
      <c r="C361" s="48" t="s">
        <v>550</v>
      </c>
      <c r="D361" s="44" t="s">
        <v>79</v>
      </c>
      <c r="E361" s="44" t="s">
        <v>74</v>
      </c>
      <c r="F361" s="44" t="s">
        <v>279</v>
      </c>
      <c r="G361" s="44"/>
      <c r="H361" s="19">
        <v>221</v>
      </c>
      <c r="I361" s="19">
        <v>12</v>
      </c>
      <c r="J361" s="19">
        <v>233</v>
      </c>
      <c r="K361" s="19">
        <v>27.61</v>
      </c>
      <c r="L361" s="19">
        <v>2.61</v>
      </c>
      <c r="M361" s="19">
        <v>146.96</v>
      </c>
      <c r="N361" s="19">
        <v>1450</v>
      </c>
      <c r="O361" s="19">
        <v>0.86627600000000005</v>
      </c>
      <c r="P361" s="484">
        <v>650458.11210799997</v>
      </c>
      <c r="Q361" s="49">
        <v>45914</v>
      </c>
      <c r="R361" s="50" t="s">
        <v>530</v>
      </c>
      <c r="S361" s="51" t="s">
        <v>61</v>
      </c>
      <c r="T361" s="58"/>
      <c r="U361" s="58"/>
      <c r="V361" s="58"/>
      <c r="W361" s="499">
        <v>45926</v>
      </c>
    </row>
    <row r="362" spans="2:23" ht="30" x14ac:dyDescent="0.25">
      <c r="B362" s="44">
        <v>335</v>
      </c>
      <c r="C362" s="48" t="s">
        <v>730</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835</v>
      </c>
      <c r="S362" s="51" t="s">
        <v>61</v>
      </c>
      <c r="T362" s="58"/>
      <c r="U362" s="58"/>
      <c r="V362" s="58"/>
      <c r="W362" s="133">
        <v>46001</v>
      </c>
    </row>
    <row r="363" spans="2:23" ht="28.5" customHeight="1" x14ac:dyDescent="0.25">
      <c r="B363" s="44">
        <v>336</v>
      </c>
      <c r="C363" s="496" t="s">
        <v>542</v>
      </c>
      <c r="D363" s="495" t="s">
        <v>65</v>
      </c>
      <c r="E363" s="495" t="s">
        <v>74</v>
      </c>
      <c r="F363" s="495" t="s">
        <v>279</v>
      </c>
      <c r="G363" s="495"/>
      <c r="H363" s="203">
        <v>221</v>
      </c>
      <c r="I363" s="203">
        <v>12</v>
      </c>
      <c r="J363" s="203">
        <v>233</v>
      </c>
      <c r="K363" s="203">
        <v>27.61</v>
      </c>
      <c r="L363" s="203">
        <v>2.61</v>
      </c>
      <c r="M363" s="203">
        <v>146.96</v>
      </c>
      <c r="N363" s="203">
        <v>1450</v>
      </c>
      <c r="O363" s="203">
        <v>0.86627600000000005</v>
      </c>
      <c r="P363" s="484">
        <v>650458.11210799997</v>
      </c>
      <c r="Q363" s="201">
        <v>45914</v>
      </c>
      <c r="R363" s="497" t="s">
        <v>530</v>
      </c>
      <c r="S363" s="498" t="s">
        <v>61</v>
      </c>
      <c r="T363" s="58"/>
      <c r="U363" s="58"/>
      <c r="V363" s="58"/>
      <c r="W363" s="500">
        <v>45912</v>
      </c>
    </row>
    <row r="364" spans="2:23" ht="26.1" customHeight="1" x14ac:dyDescent="0.25">
      <c r="B364" s="44">
        <v>337</v>
      </c>
      <c r="C364" s="48" t="s">
        <v>529</v>
      </c>
      <c r="D364" s="44" t="s">
        <v>65</v>
      </c>
      <c r="E364" s="44" t="s">
        <v>74</v>
      </c>
      <c r="F364" s="44" t="s">
        <v>279</v>
      </c>
      <c r="G364" s="44"/>
      <c r="H364" s="19">
        <v>221</v>
      </c>
      <c r="I364" s="19">
        <v>12</v>
      </c>
      <c r="J364" s="19">
        <v>233</v>
      </c>
      <c r="K364" s="19">
        <v>27.61</v>
      </c>
      <c r="L364" s="19">
        <v>2.61</v>
      </c>
      <c r="M364" s="19">
        <v>146.96</v>
      </c>
      <c r="N364" s="19">
        <v>1450</v>
      </c>
      <c r="O364" s="19">
        <v>0.86627600000000005</v>
      </c>
      <c r="P364" s="611">
        <v>650458.11210799997</v>
      </c>
      <c r="Q364" s="49">
        <v>45883</v>
      </c>
      <c r="R364" s="50" t="s">
        <v>530</v>
      </c>
      <c r="S364" s="51" t="s">
        <v>61</v>
      </c>
      <c r="T364" s="133"/>
      <c r="U364" s="133"/>
      <c r="V364" s="133"/>
      <c r="W364" s="499">
        <v>45898</v>
      </c>
    </row>
    <row r="365" spans="2:23" ht="27.6" customHeight="1" x14ac:dyDescent="0.25">
      <c r="B365" s="44">
        <v>338</v>
      </c>
      <c r="C365" s="48" t="s">
        <v>819</v>
      </c>
      <c r="D365" s="44" t="s">
        <v>77</v>
      </c>
      <c r="E365" s="43" t="s">
        <v>74</v>
      </c>
      <c r="F365" s="44" t="s">
        <v>279</v>
      </c>
      <c r="G365" s="19"/>
      <c r="H365" s="45">
        <f>K365*8</f>
        <v>251.2</v>
      </c>
      <c r="I365" s="45">
        <f>L365*4.4</f>
        <v>12.716000000000001</v>
      </c>
      <c r="J365" s="45">
        <f>SUBTOTAL(9,H365:I365)</f>
        <v>263.916</v>
      </c>
      <c r="K365" s="19">
        <v>31.4</v>
      </c>
      <c r="L365" s="19">
        <v>2.89</v>
      </c>
      <c r="M365" s="19">
        <v>164.7</v>
      </c>
      <c r="N365" s="19">
        <v>1802</v>
      </c>
      <c r="O365" s="19">
        <v>0.86599999999999999</v>
      </c>
      <c r="P365" s="19"/>
      <c r="Q365" s="49">
        <v>46036</v>
      </c>
      <c r="R365" s="52" t="s">
        <v>530</v>
      </c>
      <c r="S365" s="51" t="s">
        <v>61</v>
      </c>
      <c r="T365" s="133"/>
      <c r="U365" s="133"/>
      <c r="V365" s="133"/>
      <c r="W365" s="133">
        <v>46033</v>
      </c>
    </row>
    <row r="366" spans="2:23" ht="25.5" customHeight="1" x14ac:dyDescent="0.25">
      <c r="B366" s="44">
        <v>339</v>
      </c>
      <c r="C366" s="48" t="s">
        <v>733</v>
      </c>
      <c r="D366" s="44" t="s">
        <v>734</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3"/>
      <c r="U366" s="133"/>
      <c r="V366" s="133"/>
      <c r="W366" s="499">
        <v>45960</v>
      </c>
    </row>
    <row r="367" spans="2:23" ht="26.1" customHeight="1" x14ac:dyDescent="0.25">
      <c r="B367" s="44">
        <v>340</v>
      </c>
      <c r="C367" s="48" t="s">
        <v>735</v>
      </c>
      <c r="D367" s="44" t="s">
        <v>634</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590">
        <v>3.1589999999999998</v>
      </c>
      <c r="P367" s="612"/>
      <c r="Q367" s="49">
        <v>46005</v>
      </c>
      <c r="R367" s="50" t="s">
        <v>97</v>
      </c>
      <c r="S367" s="51" t="s">
        <v>61</v>
      </c>
      <c r="T367" s="507"/>
      <c r="U367" s="499"/>
      <c r="V367" s="499"/>
      <c r="W367" s="133">
        <v>46015</v>
      </c>
    </row>
    <row r="368" spans="2:23" ht="28.5" customHeight="1" x14ac:dyDescent="0.25">
      <c r="B368" s="44">
        <v>341</v>
      </c>
      <c r="C368" s="48" t="s">
        <v>736</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3">
        <v>45979</v>
      </c>
    </row>
    <row r="369" spans="2:23" ht="27.95" customHeight="1" x14ac:dyDescent="0.25">
      <c r="B369" s="44">
        <v>342</v>
      </c>
      <c r="C369" s="48" t="s">
        <v>737</v>
      </c>
      <c r="D369" s="44" t="s">
        <v>79</v>
      </c>
      <c r="E369" s="44" t="s">
        <v>74</v>
      </c>
      <c r="F369" s="44" t="s">
        <v>279</v>
      </c>
      <c r="G369" s="19"/>
      <c r="H369" s="19">
        <v>221</v>
      </c>
      <c r="I369" s="19">
        <v>12</v>
      </c>
      <c r="J369" s="19">
        <v>233</v>
      </c>
      <c r="K369" s="19">
        <v>27.61</v>
      </c>
      <c r="L369" s="19">
        <v>2.61</v>
      </c>
      <c r="M369" s="19">
        <v>146.96</v>
      </c>
      <c r="N369" s="19">
        <v>1450</v>
      </c>
      <c r="O369" s="19">
        <v>0.86627600000000005</v>
      </c>
      <c r="P369" s="19"/>
      <c r="Q369" s="49">
        <v>46156</v>
      </c>
      <c r="R369" s="52" t="s">
        <v>927</v>
      </c>
      <c r="S369" s="51" t="s">
        <v>61</v>
      </c>
      <c r="T369" s="58"/>
      <c r="U369" s="58"/>
      <c r="V369" s="58"/>
      <c r="W369" s="133">
        <v>46160</v>
      </c>
    </row>
    <row r="370" spans="2:23" ht="27.6" customHeight="1" x14ac:dyDescent="0.25">
      <c r="B370" s="44">
        <v>343</v>
      </c>
      <c r="C370" s="48" t="s">
        <v>739</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3">
        <v>45988</v>
      </c>
    </row>
    <row r="371" spans="2:23" ht="27" customHeight="1" x14ac:dyDescent="0.25">
      <c r="B371" s="44">
        <v>344</v>
      </c>
      <c r="C371" s="48" t="s">
        <v>740</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590">
        <v>0.86599999999999999</v>
      </c>
      <c r="P371" s="19"/>
      <c r="Q371" s="49">
        <v>46005</v>
      </c>
      <c r="R371" s="50" t="s">
        <v>97</v>
      </c>
      <c r="S371" s="51" t="s">
        <v>61</v>
      </c>
      <c r="T371" s="58"/>
      <c r="U371" s="58"/>
      <c r="V371" s="58"/>
      <c r="W371" s="133">
        <v>45997</v>
      </c>
    </row>
    <row r="372" spans="2:23" ht="29.1" customHeight="1" x14ac:dyDescent="0.25">
      <c r="B372" s="44">
        <v>345</v>
      </c>
      <c r="C372" s="48" t="s">
        <v>741</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3">
        <v>45971</v>
      </c>
    </row>
    <row r="373" spans="2:23" ht="29.1" customHeight="1" x14ac:dyDescent="0.25">
      <c r="B373" s="44">
        <v>346</v>
      </c>
      <c r="C373" s="539" t="s">
        <v>742</v>
      </c>
      <c r="D373" s="43" t="s">
        <v>197</v>
      </c>
      <c r="E373" s="43" t="s">
        <v>74</v>
      </c>
      <c r="F373" s="44" t="s">
        <v>279</v>
      </c>
      <c r="G373" s="43"/>
      <c r="H373" s="45">
        <f>K373*8</f>
        <v>964.28</v>
      </c>
      <c r="I373" s="45">
        <f>L373*4.4</f>
        <v>49.786000000000001</v>
      </c>
      <c r="J373" s="45">
        <f>SUBTOTAL(9,H373:I373)</f>
        <v>1014.066</v>
      </c>
      <c r="K373" s="45">
        <v>120.535</v>
      </c>
      <c r="L373" s="45">
        <v>11.315</v>
      </c>
      <c r="M373" s="45">
        <v>715.78</v>
      </c>
      <c r="N373" s="45">
        <v>12590.96</v>
      </c>
      <c r="O373" s="45">
        <v>3.4590000000000001</v>
      </c>
      <c r="P373" s="503"/>
      <c r="Q373" s="49">
        <v>46023</v>
      </c>
      <c r="R373" s="52" t="s">
        <v>97</v>
      </c>
      <c r="S373" s="18" t="s">
        <v>61</v>
      </c>
      <c r="T373" s="58"/>
      <c r="U373" s="58"/>
      <c r="V373" s="58"/>
      <c r="W373" s="133">
        <v>46047</v>
      </c>
    </row>
    <row r="374" spans="2:23" ht="26.45" customHeight="1" x14ac:dyDescent="0.25">
      <c r="B374" s="44">
        <v>347</v>
      </c>
      <c r="C374" s="48" t="s">
        <v>614</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378</v>
      </c>
      <c r="S374" s="51" t="s">
        <v>61</v>
      </c>
      <c r="T374" s="58"/>
      <c r="U374" s="58"/>
      <c r="V374" s="58"/>
      <c r="W374" s="133">
        <v>45972</v>
      </c>
    </row>
    <row r="375" spans="2:23" ht="27" customHeight="1" x14ac:dyDescent="0.25">
      <c r="B375" s="44">
        <v>348</v>
      </c>
      <c r="C375" s="48" t="s">
        <v>615</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378</v>
      </c>
      <c r="S375" s="51" t="s">
        <v>61</v>
      </c>
      <c r="T375" s="58"/>
      <c r="U375" s="58"/>
      <c r="V375" s="58"/>
      <c r="W375" s="133">
        <v>45970</v>
      </c>
    </row>
    <row r="376" spans="2:23" ht="28.5" customHeight="1" x14ac:dyDescent="0.25">
      <c r="B376" s="44">
        <v>349</v>
      </c>
      <c r="C376" s="48" t="s">
        <v>616</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378</v>
      </c>
      <c r="S376" s="51" t="s">
        <v>61</v>
      </c>
      <c r="T376" s="133"/>
      <c r="U376" s="58"/>
      <c r="V376" s="58"/>
      <c r="W376" s="499">
        <v>45967</v>
      </c>
    </row>
    <row r="377" spans="2:23" ht="27" customHeight="1" x14ac:dyDescent="0.25">
      <c r="B377" s="44">
        <v>350</v>
      </c>
      <c r="C377" s="48" t="s">
        <v>617</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378</v>
      </c>
      <c r="S377" s="51" t="s">
        <v>61</v>
      </c>
      <c r="T377" s="138"/>
      <c r="U377" s="58"/>
      <c r="V377" s="58"/>
      <c r="W377" s="499">
        <v>45962</v>
      </c>
    </row>
    <row r="378" spans="2:23" ht="27" customHeight="1" x14ac:dyDescent="0.25">
      <c r="B378" s="44">
        <v>351</v>
      </c>
      <c r="C378" s="496" t="s">
        <v>620</v>
      </c>
      <c r="D378" s="495" t="s">
        <v>65</v>
      </c>
      <c r="E378" s="634" t="s">
        <v>91</v>
      </c>
      <c r="F378" s="495" t="s">
        <v>278</v>
      </c>
      <c r="G378" s="203"/>
      <c r="H378" s="203">
        <f t="shared" si="15"/>
        <v>382.96</v>
      </c>
      <c r="I378" s="203">
        <f t="shared" si="16"/>
        <v>22.616</v>
      </c>
      <c r="J378" s="203">
        <f t="shared" si="17"/>
        <v>405.57599999999996</v>
      </c>
      <c r="K378" s="203">
        <v>47.87</v>
      </c>
      <c r="L378" s="203">
        <v>5.14</v>
      </c>
      <c r="M378" s="203">
        <v>403.72</v>
      </c>
      <c r="N378" s="203">
        <v>2476</v>
      </c>
      <c r="O378" s="203">
        <v>0.86627600000000005</v>
      </c>
      <c r="P378" s="203"/>
      <c r="Q378" s="201">
        <v>45975</v>
      </c>
      <c r="R378" s="635" t="s">
        <v>378</v>
      </c>
      <c r="S378" s="498" t="s">
        <v>61</v>
      </c>
      <c r="T378" s="636"/>
      <c r="U378" s="58"/>
      <c r="V378" s="58"/>
      <c r="W378" s="500">
        <v>45964</v>
      </c>
    </row>
    <row r="379" spans="2:23" ht="29.1" customHeight="1" x14ac:dyDescent="0.25">
      <c r="B379" s="44">
        <v>352</v>
      </c>
      <c r="C379" s="48" t="s">
        <v>621</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378</v>
      </c>
      <c r="S379" s="51" t="s">
        <v>61</v>
      </c>
      <c r="T379" s="133"/>
      <c r="U379" s="133"/>
      <c r="V379" s="133"/>
      <c r="W379" s="499">
        <v>45955</v>
      </c>
    </row>
    <row r="380" spans="2:23" ht="28.5" customHeight="1" x14ac:dyDescent="0.25">
      <c r="B380" s="44">
        <v>353</v>
      </c>
      <c r="C380" s="48" t="s">
        <v>622</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378</v>
      </c>
      <c r="S380" s="51" t="s">
        <v>61</v>
      </c>
      <c r="T380" s="133"/>
      <c r="U380" s="133"/>
      <c r="V380" s="133"/>
      <c r="W380" s="133">
        <v>45977</v>
      </c>
    </row>
    <row r="381" spans="2:23" ht="25.5" customHeight="1" x14ac:dyDescent="0.25">
      <c r="B381" s="44">
        <v>354</v>
      </c>
      <c r="C381" s="48" t="s">
        <v>623</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378</v>
      </c>
      <c r="S381" s="51" t="s">
        <v>61</v>
      </c>
      <c r="T381" s="499"/>
      <c r="U381" s="499"/>
      <c r="V381" s="499"/>
      <c r="W381" s="499">
        <v>45947</v>
      </c>
    </row>
    <row r="382" spans="2:23" ht="25.5" customHeight="1" x14ac:dyDescent="0.25">
      <c r="B382" s="44">
        <v>355</v>
      </c>
      <c r="C382" s="539" t="s">
        <v>673</v>
      </c>
      <c r="D382" s="43" t="s">
        <v>200</v>
      </c>
      <c r="E382" s="43" t="s">
        <v>58</v>
      </c>
      <c r="F382" s="43" t="s">
        <v>278</v>
      </c>
      <c r="G382" s="43"/>
      <c r="H382" s="45">
        <f t="shared" si="15"/>
        <v>1710.12</v>
      </c>
      <c r="I382" s="45">
        <f t="shared" si="16"/>
        <v>72.336000000000013</v>
      </c>
      <c r="J382" s="45">
        <f t="shared" ref="J382:J385" si="18">SUBTOTAL(9,H382:I382)</f>
        <v>1782.4559999999999</v>
      </c>
      <c r="K382" s="45">
        <v>213.76499999999999</v>
      </c>
      <c r="L382" s="45">
        <v>16.440000000000001</v>
      </c>
      <c r="M382" s="45">
        <v>1059.44</v>
      </c>
      <c r="N382" s="45">
        <v>18150.09</v>
      </c>
      <c r="O382" s="45">
        <v>4.9589999999999996</v>
      </c>
      <c r="P382" s="503"/>
      <c r="Q382" s="49">
        <v>46067</v>
      </c>
      <c r="R382" s="52" t="s">
        <v>60</v>
      </c>
      <c r="S382" s="51" t="s">
        <v>61</v>
      </c>
      <c r="T382" s="138"/>
      <c r="U382" s="133"/>
      <c r="V382" s="133"/>
      <c r="W382" s="133">
        <v>46072</v>
      </c>
    </row>
    <row r="383" spans="2:23" ht="24.6" customHeight="1" x14ac:dyDescent="0.25">
      <c r="B383" s="44">
        <v>356</v>
      </c>
      <c r="C383" s="539" t="s">
        <v>680</v>
      </c>
      <c r="D383" s="43" t="s">
        <v>653</v>
      </c>
      <c r="E383" s="43" t="s">
        <v>74</v>
      </c>
      <c r="F383" s="44" t="s">
        <v>873</v>
      </c>
      <c r="G383" s="43"/>
      <c r="H383" s="45">
        <f t="shared" si="15"/>
        <v>441.04</v>
      </c>
      <c r="I383" s="45">
        <f t="shared" si="16"/>
        <v>23.056000000000004</v>
      </c>
      <c r="J383" s="45">
        <f t="shared" si="18"/>
        <v>464.096</v>
      </c>
      <c r="K383" s="45">
        <v>55.13</v>
      </c>
      <c r="L383" s="45">
        <v>5.24</v>
      </c>
      <c r="M383" s="45">
        <v>306.43200000000002</v>
      </c>
      <c r="N383" s="45">
        <v>5978.28</v>
      </c>
      <c r="O383" s="45">
        <v>2.0030000000000001</v>
      </c>
      <c r="P383" s="503"/>
      <c r="Q383" s="49">
        <v>46067</v>
      </c>
      <c r="R383" s="52" t="s">
        <v>60</v>
      </c>
      <c r="S383" s="51" t="s">
        <v>61</v>
      </c>
      <c r="T383" s="138"/>
      <c r="U383" s="133"/>
      <c r="V383" s="133"/>
      <c r="W383" s="133">
        <v>46074</v>
      </c>
    </row>
    <row r="384" spans="2:23" ht="23.45" customHeight="1" x14ac:dyDescent="0.25">
      <c r="B384" s="44">
        <v>357</v>
      </c>
      <c r="C384" s="539" t="s">
        <v>670</v>
      </c>
      <c r="D384" s="43" t="s">
        <v>79</v>
      </c>
      <c r="E384" s="43" t="s">
        <v>74</v>
      </c>
      <c r="F384" s="44" t="s">
        <v>873</v>
      </c>
      <c r="G384" s="43"/>
      <c r="H384" s="45">
        <f t="shared" si="15"/>
        <v>233.65600000000001</v>
      </c>
      <c r="I384" s="45">
        <f t="shared" si="16"/>
        <v>11.484</v>
      </c>
      <c r="J384" s="45">
        <f t="shared" si="18"/>
        <v>245.14000000000001</v>
      </c>
      <c r="K384" s="45">
        <v>29.207000000000001</v>
      </c>
      <c r="L384" s="45">
        <v>2.61</v>
      </c>
      <c r="M384" s="45">
        <v>146.94999999999999</v>
      </c>
      <c r="N384" s="45">
        <v>1798.71</v>
      </c>
      <c r="O384" s="45">
        <v>0.91100000000000003</v>
      </c>
      <c r="P384" s="503"/>
      <c r="Q384" s="49">
        <v>46067</v>
      </c>
      <c r="R384" s="52" t="s">
        <v>60</v>
      </c>
      <c r="S384" s="51" t="s">
        <v>61</v>
      </c>
      <c r="T384" s="138"/>
      <c r="U384" s="133"/>
      <c r="V384" s="133"/>
      <c r="W384" s="133">
        <v>46077</v>
      </c>
    </row>
    <row r="385" spans="2:23" ht="22.5" customHeight="1" x14ac:dyDescent="0.25">
      <c r="B385" s="44">
        <v>358</v>
      </c>
      <c r="C385" s="539" t="s">
        <v>677</v>
      </c>
      <c r="D385" s="43" t="s">
        <v>203</v>
      </c>
      <c r="E385" s="43" t="s">
        <v>74</v>
      </c>
      <c r="F385" s="43" t="s">
        <v>278</v>
      </c>
      <c r="G385" s="43"/>
      <c r="H385" s="45">
        <f t="shared" si="15"/>
        <v>433.44</v>
      </c>
      <c r="I385" s="45">
        <f t="shared" si="16"/>
        <v>23.056000000000004</v>
      </c>
      <c r="J385" s="45">
        <f t="shared" si="18"/>
        <v>456.49599999999998</v>
      </c>
      <c r="K385" s="45">
        <v>54.18</v>
      </c>
      <c r="L385" s="45">
        <v>5.24</v>
      </c>
      <c r="M385" s="45">
        <v>316.47899999999998</v>
      </c>
      <c r="N385" s="45">
        <v>5689.2</v>
      </c>
      <c r="O385" s="45">
        <v>1.8480000000000001</v>
      </c>
      <c r="P385" s="503"/>
      <c r="Q385" s="49">
        <v>46067</v>
      </c>
      <c r="R385" s="52" t="s">
        <v>60</v>
      </c>
      <c r="S385" s="51" t="s">
        <v>61</v>
      </c>
      <c r="T385" s="58"/>
      <c r="U385" s="58"/>
      <c r="V385" s="58"/>
      <c r="W385" s="133">
        <v>46081</v>
      </c>
    </row>
    <row r="386" spans="2:23" ht="27.95" customHeight="1" x14ac:dyDescent="0.25">
      <c r="B386" s="44">
        <v>359</v>
      </c>
      <c r="C386" s="539" t="s">
        <v>699</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03"/>
      <c r="Q386" s="49">
        <v>46095</v>
      </c>
      <c r="R386" s="52" t="s">
        <v>547</v>
      </c>
      <c r="S386" s="51" t="s">
        <v>61</v>
      </c>
      <c r="T386" s="133"/>
      <c r="U386" s="133"/>
      <c r="V386" s="133"/>
      <c r="W386" s="133">
        <v>46084</v>
      </c>
    </row>
    <row r="387" spans="2:23" ht="26.1" customHeight="1" x14ac:dyDescent="0.25">
      <c r="B387" s="44">
        <v>360</v>
      </c>
      <c r="C387" s="539" t="s">
        <v>716</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03"/>
      <c r="Q387" s="49">
        <v>46095</v>
      </c>
      <c r="R387" s="50" t="s">
        <v>284</v>
      </c>
      <c r="S387" s="51" t="s">
        <v>61</v>
      </c>
      <c r="T387" s="133"/>
      <c r="U387" s="133"/>
      <c r="V387" s="133"/>
      <c r="W387" s="133">
        <v>46089</v>
      </c>
    </row>
    <row r="388" spans="2:23" ht="23.45" customHeight="1" x14ac:dyDescent="0.25">
      <c r="B388" s="44">
        <v>361</v>
      </c>
      <c r="C388" s="539" t="s">
        <v>701</v>
      </c>
      <c r="D388" s="43" t="s">
        <v>697</v>
      </c>
      <c r="E388" s="43" t="s">
        <v>74</v>
      </c>
      <c r="F388" s="44" t="s">
        <v>873</v>
      </c>
      <c r="G388" s="43"/>
      <c r="H388" s="19">
        <f t="shared" si="15"/>
        <v>651.84</v>
      </c>
      <c r="I388" s="19">
        <f t="shared" si="16"/>
        <v>25.872</v>
      </c>
      <c r="J388" s="19">
        <f t="shared" si="19"/>
        <v>677.71199999999999</v>
      </c>
      <c r="K388" s="45">
        <v>81.48</v>
      </c>
      <c r="L388" s="45">
        <v>5.88</v>
      </c>
      <c r="M388" s="45">
        <v>356.96</v>
      </c>
      <c r="N388" s="45">
        <v>5689.2</v>
      </c>
      <c r="O388" s="45">
        <v>3.0619999999999998</v>
      </c>
      <c r="P388" s="503"/>
      <c r="Q388" s="49">
        <v>46095</v>
      </c>
      <c r="R388" s="52" t="s">
        <v>547</v>
      </c>
      <c r="S388" s="51" t="s">
        <v>61</v>
      </c>
      <c r="T388" s="138"/>
      <c r="U388" s="133"/>
      <c r="V388" s="133"/>
      <c r="W388" s="133">
        <v>46091</v>
      </c>
    </row>
    <row r="389" spans="2:23" ht="25.5" customHeight="1" x14ac:dyDescent="0.25">
      <c r="B389" s="44">
        <v>362</v>
      </c>
      <c r="C389" s="539" t="s">
        <v>664</v>
      </c>
      <c r="D389" s="43" t="s">
        <v>653</v>
      </c>
      <c r="E389" s="43" t="s">
        <v>74</v>
      </c>
      <c r="F389" s="44" t="s">
        <v>873</v>
      </c>
      <c r="G389" s="43"/>
      <c r="H389" s="19">
        <f t="shared" si="15"/>
        <v>524.16</v>
      </c>
      <c r="I389" s="19">
        <f t="shared" si="16"/>
        <v>22</v>
      </c>
      <c r="J389" s="19">
        <f t="shared" si="19"/>
        <v>546.16</v>
      </c>
      <c r="K389" s="45">
        <v>65.52</v>
      </c>
      <c r="L389" s="45">
        <v>5</v>
      </c>
      <c r="M389" s="45">
        <v>300.08</v>
      </c>
      <c r="N389" s="45">
        <v>5106.5200000000004</v>
      </c>
      <c r="O389" s="45">
        <v>2.7080000000000002</v>
      </c>
      <c r="P389" s="503"/>
      <c r="Q389" s="49">
        <v>46095</v>
      </c>
      <c r="R389" s="52" t="s">
        <v>60</v>
      </c>
      <c r="S389" s="51" t="s">
        <v>61</v>
      </c>
      <c r="T389" s="58"/>
      <c r="U389" s="58"/>
      <c r="V389" s="58"/>
      <c r="W389" s="133">
        <v>46092</v>
      </c>
    </row>
    <row r="390" spans="2:23" ht="26.1" customHeight="1" x14ac:dyDescent="0.25">
      <c r="B390" s="44">
        <v>363</v>
      </c>
      <c r="C390" s="539" t="s">
        <v>672</v>
      </c>
      <c r="D390" s="43" t="s">
        <v>132</v>
      </c>
      <c r="E390" s="43" t="s">
        <v>74</v>
      </c>
      <c r="F390" s="44" t="s">
        <v>873</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03"/>
      <c r="Q390" s="49">
        <v>46095</v>
      </c>
      <c r="R390" s="52" t="s">
        <v>60</v>
      </c>
      <c r="S390" s="51" t="s">
        <v>61</v>
      </c>
      <c r="T390" s="138">
        <v>46092</v>
      </c>
      <c r="U390" s="58"/>
      <c r="V390" s="58"/>
      <c r="W390" s="133">
        <v>46102</v>
      </c>
    </row>
    <row r="391" spans="2:23" ht="29.1" customHeight="1" x14ac:dyDescent="0.25">
      <c r="B391" s="44">
        <v>364</v>
      </c>
      <c r="C391" s="539" t="s">
        <v>719</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03"/>
      <c r="Q391" s="49">
        <v>46095</v>
      </c>
      <c r="R391" s="50" t="s">
        <v>284</v>
      </c>
      <c r="S391" s="51" t="s">
        <v>61</v>
      </c>
      <c r="T391" s="58"/>
      <c r="U391" s="58"/>
      <c r="V391" s="58"/>
      <c r="W391" s="133">
        <v>46102</v>
      </c>
    </row>
    <row r="392" spans="2:23" ht="25.5" customHeight="1" x14ac:dyDescent="0.25">
      <c r="B392" s="44">
        <v>365</v>
      </c>
      <c r="C392" s="539" t="s">
        <v>671</v>
      </c>
      <c r="D392" s="43" t="s">
        <v>181</v>
      </c>
      <c r="E392" s="43" t="s">
        <v>74</v>
      </c>
      <c r="F392" s="44" t="s">
        <v>873</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03"/>
      <c r="Q392" s="49">
        <v>46095</v>
      </c>
      <c r="R392" s="52" t="s">
        <v>60</v>
      </c>
      <c r="S392" s="51" t="s">
        <v>61</v>
      </c>
      <c r="T392" s="58"/>
      <c r="U392" s="58"/>
      <c r="V392" s="58"/>
      <c r="W392" s="133">
        <v>46112</v>
      </c>
    </row>
    <row r="393" spans="2:23" ht="24.6" customHeight="1" x14ac:dyDescent="0.25">
      <c r="B393" s="44">
        <v>366</v>
      </c>
      <c r="C393" s="539" t="s">
        <v>656</v>
      </c>
      <c r="D393" s="43" t="s">
        <v>132</v>
      </c>
      <c r="E393" s="43" t="s">
        <v>74</v>
      </c>
      <c r="F393" s="44" t="s">
        <v>873</v>
      </c>
      <c r="H393" s="45">
        <v>605.84</v>
      </c>
      <c r="I393" s="45">
        <v>27.896000000000001</v>
      </c>
      <c r="J393" s="19">
        <f>SUBTOTAL(9,H393:I393)</f>
        <v>633.73599999999999</v>
      </c>
      <c r="K393" s="45">
        <v>75.73</v>
      </c>
      <c r="L393" s="45">
        <v>6.34</v>
      </c>
      <c r="M393" s="45">
        <v>387.26</v>
      </c>
      <c r="N393" s="45">
        <v>4416.6499999999996</v>
      </c>
      <c r="O393" s="45">
        <v>2.4550000000000001</v>
      </c>
      <c r="Q393" s="49">
        <v>46126</v>
      </c>
      <c r="R393" s="52" t="s">
        <v>60</v>
      </c>
      <c r="S393" s="51" t="s">
        <v>61</v>
      </c>
      <c r="T393" s="133">
        <v>46112</v>
      </c>
      <c r="U393" s="58"/>
      <c r="V393" s="58"/>
      <c r="W393" s="133">
        <v>46121</v>
      </c>
    </row>
    <row r="394" spans="2:23" ht="27.95" customHeight="1" x14ac:dyDescent="0.25">
      <c r="B394" s="44">
        <v>367</v>
      </c>
      <c r="C394" s="539" t="s">
        <v>661</v>
      </c>
      <c r="D394" s="43" t="s">
        <v>668</v>
      </c>
      <c r="E394" s="43" t="s">
        <v>74</v>
      </c>
      <c r="F394" s="44" t="s">
        <v>873</v>
      </c>
      <c r="H394" s="45">
        <v>846.8</v>
      </c>
      <c r="I394" s="45">
        <v>33.814</v>
      </c>
      <c r="J394" s="45">
        <f>SUBTOTAL(9,H394:I394)</f>
        <v>880.61399999999992</v>
      </c>
      <c r="K394" s="45">
        <v>105.85</v>
      </c>
      <c r="L394" s="45">
        <v>7.6849999999999996</v>
      </c>
      <c r="M394" s="45">
        <v>475.75</v>
      </c>
      <c r="N394" s="45">
        <v>6995.56</v>
      </c>
      <c r="O394" s="45">
        <v>2.7070919999999998</v>
      </c>
      <c r="Q394" s="49">
        <v>46126</v>
      </c>
      <c r="R394" s="52" t="s">
        <v>378</v>
      </c>
      <c r="S394" s="51" t="s">
        <v>61</v>
      </c>
      <c r="T394" s="58"/>
      <c r="U394" s="58"/>
      <c r="V394" s="58"/>
      <c r="W394" s="133">
        <v>46121</v>
      </c>
    </row>
    <row r="395" spans="2:23" ht="29.1" customHeight="1" x14ac:dyDescent="0.25">
      <c r="B395" s="44">
        <v>368</v>
      </c>
      <c r="C395" s="539" t="s">
        <v>655</v>
      </c>
      <c r="D395" s="43" t="s">
        <v>400</v>
      </c>
      <c r="E395" s="43" t="s">
        <v>74</v>
      </c>
      <c r="F395" s="44" t="s">
        <v>873</v>
      </c>
      <c r="H395" s="45">
        <v>526.16</v>
      </c>
      <c r="I395" s="45">
        <v>27.103999999999999</v>
      </c>
      <c r="J395" s="45">
        <f>SUM(H395:I395)</f>
        <v>553.26400000000001</v>
      </c>
      <c r="K395" s="45">
        <v>65.77</v>
      </c>
      <c r="L395" s="45">
        <v>6.16</v>
      </c>
      <c r="M395" s="45">
        <v>375.56</v>
      </c>
      <c r="N395" s="45">
        <v>7110.86</v>
      </c>
      <c r="O395" s="45">
        <v>1.96366</v>
      </c>
      <c r="Q395" s="49">
        <v>46126</v>
      </c>
      <c r="R395" s="52" t="s">
        <v>60</v>
      </c>
      <c r="S395" s="51" t="s">
        <v>61</v>
      </c>
      <c r="T395" s="133">
        <v>46121</v>
      </c>
      <c r="U395" s="58"/>
      <c r="V395" s="58"/>
      <c r="W395" s="133">
        <v>46126</v>
      </c>
    </row>
    <row r="396" spans="2:23" ht="27" customHeight="1" x14ac:dyDescent="0.25">
      <c r="B396" s="44">
        <v>369</v>
      </c>
      <c r="C396" s="539" t="s">
        <v>906</v>
      </c>
      <c r="D396" s="43" t="s">
        <v>150</v>
      </c>
      <c r="E396" s="43" t="s">
        <v>74</v>
      </c>
      <c r="F396" s="43" t="s">
        <v>278</v>
      </c>
      <c r="H396" s="490">
        <f>K396*8</f>
        <v>755.6</v>
      </c>
      <c r="I396" s="490">
        <f>L396*4.4</f>
        <v>32.295999999999999</v>
      </c>
      <c r="J396" s="490">
        <f>SUBTOTAL(9,H396:I396)</f>
        <v>787.89600000000007</v>
      </c>
      <c r="K396" s="490">
        <v>94.45</v>
      </c>
      <c r="L396" s="490">
        <v>7.34</v>
      </c>
      <c r="M396" s="490">
        <v>453.17</v>
      </c>
      <c r="N396" s="490">
        <v>4557</v>
      </c>
      <c r="O396" s="19">
        <v>2.348757</v>
      </c>
      <c r="Q396" s="49">
        <v>46126</v>
      </c>
      <c r="R396" s="52" t="s">
        <v>378</v>
      </c>
      <c r="S396" s="51" t="s">
        <v>61</v>
      </c>
      <c r="T396" s="58"/>
      <c r="U396" s="58"/>
      <c r="V396" s="58"/>
      <c r="W396" s="133">
        <v>46127</v>
      </c>
    </row>
    <row r="397" spans="2:23" ht="26.45" customHeight="1" x14ac:dyDescent="0.25">
      <c r="B397" s="44">
        <v>370</v>
      </c>
      <c r="C397" s="668" t="s">
        <v>658</v>
      </c>
      <c r="D397" s="634" t="s">
        <v>65</v>
      </c>
      <c r="E397" s="634" t="s">
        <v>58</v>
      </c>
      <c r="F397" s="634" t="s">
        <v>278</v>
      </c>
      <c r="H397" s="19">
        <f t="shared" ref="H397" si="20">K397*8</f>
        <v>332.32</v>
      </c>
      <c r="I397" s="19">
        <f t="shared" ref="I397" si="21">L397*4.4</f>
        <v>18.612000000000002</v>
      </c>
      <c r="J397" s="19">
        <f t="shared" ref="J397" si="22">SUM(H397:I397)</f>
        <v>350.93200000000002</v>
      </c>
      <c r="K397" s="19">
        <v>41.54</v>
      </c>
      <c r="L397" s="19">
        <v>4.2300000000000004</v>
      </c>
      <c r="M397" s="19">
        <v>250.46</v>
      </c>
      <c r="N397" s="19">
        <v>1909</v>
      </c>
      <c r="O397" s="19">
        <v>0.86627600000000005</v>
      </c>
      <c r="Q397" s="201">
        <v>46126</v>
      </c>
      <c r="R397" s="635" t="s">
        <v>378</v>
      </c>
      <c r="S397" s="498" t="s">
        <v>61</v>
      </c>
      <c r="T397" s="58"/>
      <c r="U397" s="58"/>
      <c r="V397" s="58"/>
      <c r="W397" s="636">
        <v>46130</v>
      </c>
    </row>
    <row r="398" spans="2:23" ht="32.450000000000003" customHeight="1" x14ac:dyDescent="0.25">
      <c r="B398" s="44">
        <v>371</v>
      </c>
      <c r="C398" s="539" t="s">
        <v>650</v>
      </c>
      <c r="D398" s="43" t="s">
        <v>206</v>
      </c>
      <c r="E398" s="43" t="s">
        <v>74</v>
      </c>
      <c r="F398" s="43" t="s">
        <v>873</v>
      </c>
      <c r="G398" s="43"/>
      <c r="H398" s="45">
        <v>470.72</v>
      </c>
      <c r="I398" s="45">
        <v>21.802</v>
      </c>
      <c r="J398" s="45">
        <f>SUM(H398:I398)</f>
        <v>492.52200000000005</v>
      </c>
      <c r="K398" s="45">
        <v>58.84</v>
      </c>
      <c r="L398" s="45">
        <v>4.9550000000000001</v>
      </c>
      <c r="M398" s="45">
        <v>297.15100000000001</v>
      </c>
      <c r="N398" s="45">
        <v>3060.48</v>
      </c>
      <c r="O398" s="45">
        <v>1.848295</v>
      </c>
      <c r="P398" s="503"/>
      <c r="Q398" s="49">
        <v>46126</v>
      </c>
      <c r="R398" s="52" t="s">
        <v>60</v>
      </c>
      <c r="S398" s="51" t="s">
        <v>61</v>
      </c>
      <c r="T398" s="133"/>
      <c r="U398" s="133"/>
      <c r="V398" s="133"/>
      <c r="W398" s="133">
        <v>46126</v>
      </c>
    </row>
    <row r="399" spans="2:23" ht="26.45" customHeight="1" x14ac:dyDescent="0.25">
      <c r="B399" s="44">
        <v>372</v>
      </c>
      <c r="C399" s="539" t="s">
        <v>651</v>
      </c>
      <c r="D399" s="43" t="s">
        <v>653</v>
      </c>
      <c r="E399" s="43" t="s">
        <v>74</v>
      </c>
      <c r="F399" s="43" t="s">
        <v>873</v>
      </c>
      <c r="G399" s="43"/>
      <c r="H399" s="45">
        <v>465.2</v>
      </c>
      <c r="I399" s="45">
        <v>23.364000000000001</v>
      </c>
      <c r="J399" s="45">
        <f>SUM(H399:I399)</f>
        <v>488.56399999999996</v>
      </c>
      <c r="K399" s="45">
        <v>58.15</v>
      </c>
      <c r="L399" s="45">
        <v>5.31</v>
      </c>
      <c r="M399" s="45">
        <v>320.69</v>
      </c>
      <c r="N399" s="45" t="s">
        <v>963</v>
      </c>
      <c r="O399" s="45">
        <v>2.0830000000000002</v>
      </c>
      <c r="P399" s="503"/>
      <c r="Q399" s="49">
        <v>46126</v>
      </c>
      <c r="R399" s="52" t="s">
        <v>60</v>
      </c>
      <c r="S399" s="51" t="s">
        <v>61</v>
      </c>
      <c r="T399" s="133"/>
      <c r="U399" s="133"/>
      <c r="V399" s="133"/>
      <c r="W399" s="133">
        <v>46135</v>
      </c>
    </row>
    <row r="400" spans="2:23" ht="30" x14ac:dyDescent="0.25">
      <c r="B400" s="44">
        <v>373</v>
      </c>
      <c r="C400" s="539" t="s">
        <v>637</v>
      </c>
      <c r="D400" s="43" t="s">
        <v>287</v>
      </c>
      <c r="E400" s="43" t="s">
        <v>58</v>
      </c>
      <c r="F400" s="43" t="s">
        <v>873</v>
      </c>
      <c r="G400" s="43"/>
      <c r="H400" s="45">
        <v>1211.04</v>
      </c>
      <c r="I400" s="45">
        <v>59.311999999999998</v>
      </c>
      <c r="J400" s="45">
        <f>SUM(H400:I400)</f>
        <v>1270.3519999999999</v>
      </c>
      <c r="K400" s="45">
        <v>151.38</v>
      </c>
      <c r="L400" s="45">
        <v>13.48</v>
      </c>
      <c r="M400" s="45">
        <v>860.33</v>
      </c>
      <c r="N400" s="45">
        <v>12577</v>
      </c>
      <c r="O400" s="45">
        <v>2.4940000000000002</v>
      </c>
      <c r="P400" s="503"/>
      <c r="Q400" s="49">
        <v>46126</v>
      </c>
      <c r="R400" s="52" t="s">
        <v>378</v>
      </c>
      <c r="S400" s="51" t="s">
        <v>61</v>
      </c>
      <c r="T400" s="133"/>
      <c r="U400" s="133"/>
      <c r="V400" s="133"/>
      <c r="W400" s="133">
        <v>46142</v>
      </c>
    </row>
    <row r="401" spans="2:23" ht="27.95" customHeight="1" x14ac:dyDescent="0.25">
      <c r="B401" s="44">
        <v>374</v>
      </c>
      <c r="C401" s="539" t="s">
        <v>660</v>
      </c>
      <c r="D401" s="43" t="s">
        <v>634</v>
      </c>
      <c r="E401" s="43" t="s">
        <v>74</v>
      </c>
      <c r="F401" s="43" t="s">
        <v>873</v>
      </c>
      <c r="G401" s="43"/>
      <c r="H401" s="45">
        <v>1592.32</v>
      </c>
      <c r="I401" s="45">
        <v>49.808</v>
      </c>
      <c r="J401" s="45">
        <f>SUM(H401:I401)</f>
        <v>1642.1279999999999</v>
      </c>
      <c r="K401" s="45">
        <v>199.04</v>
      </c>
      <c r="L401" s="45">
        <v>11.32</v>
      </c>
      <c r="M401" s="45">
        <v>715.56</v>
      </c>
      <c r="N401" s="45">
        <v>15853.64</v>
      </c>
      <c r="O401" s="45">
        <v>6.1601129999999999</v>
      </c>
      <c r="P401" s="503"/>
      <c r="Q401" s="49">
        <v>46156</v>
      </c>
      <c r="R401" s="52" t="s">
        <v>378</v>
      </c>
      <c r="S401" s="51" t="s">
        <v>61</v>
      </c>
      <c r="T401" s="133"/>
      <c r="U401" s="133"/>
      <c r="V401" s="133"/>
      <c r="W401" s="133">
        <v>46157</v>
      </c>
    </row>
    <row r="402" spans="2:23" ht="30" x14ac:dyDescent="0.25">
      <c r="B402" s="44">
        <v>375</v>
      </c>
      <c r="C402" s="539" t="s">
        <v>738</v>
      </c>
      <c r="D402" s="43" t="s">
        <v>79</v>
      </c>
      <c r="E402" s="43" t="s">
        <v>74</v>
      </c>
      <c r="F402" s="43" t="s">
        <v>279</v>
      </c>
      <c r="G402" s="43"/>
      <c r="H402" s="45">
        <v>220.88</v>
      </c>
      <c r="I402" s="45">
        <v>11.484</v>
      </c>
      <c r="J402" s="45">
        <f>SUM(H402:I402)</f>
        <v>232.364</v>
      </c>
      <c r="K402" s="45">
        <v>27.61</v>
      </c>
      <c r="L402" s="45">
        <v>2.61</v>
      </c>
      <c r="M402" s="45">
        <v>146.96</v>
      </c>
      <c r="N402" s="45">
        <v>1450</v>
      </c>
      <c r="O402" s="45">
        <v>866.27599999999995</v>
      </c>
      <c r="P402" s="503"/>
      <c r="Q402" s="49">
        <v>46156</v>
      </c>
      <c r="R402" s="52" t="s">
        <v>835</v>
      </c>
      <c r="S402" s="51" t="s">
        <v>61</v>
      </c>
      <c r="T402" s="133"/>
      <c r="U402" s="133"/>
      <c r="V402" s="133"/>
      <c r="W402" s="133">
        <v>46167</v>
      </c>
    </row>
    <row r="403" spans="2:23" ht="39.950000000000003" customHeight="1" x14ac:dyDescent="0.25">
      <c r="B403" s="44">
        <v>376</v>
      </c>
      <c r="C403" s="539" t="s">
        <v>936</v>
      </c>
      <c r="D403" s="675" t="s">
        <v>937</v>
      </c>
      <c r="E403" s="43" t="s">
        <v>74</v>
      </c>
      <c r="F403" s="43" t="s">
        <v>279</v>
      </c>
      <c r="G403" s="43"/>
      <c r="H403" s="45"/>
      <c r="I403" s="45"/>
      <c r="J403" s="45"/>
      <c r="K403" s="45"/>
      <c r="L403" s="45"/>
      <c r="M403" s="45"/>
      <c r="N403" s="45"/>
      <c r="O403" s="45"/>
      <c r="P403" s="503"/>
      <c r="Q403" s="49">
        <v>46174</v>
      </c>
      <c r="R403" s="52" t="s">
        <v>835</v>
      </c>
      <c r="S403" s="51" t="s">
        <v>61</v>
      </c>
      <c r="T403" s="133"/>
      <c r="U403" s="133"/>
      <c r="V403" s="133"/>
      <c r="W403" s="133">
        <v>46193</v>
      </c>
    </row>
    <row r="404" spans="2:23" ht="30" customHeight="1" x14ac:dyDescent="0.25">
      <c r="B404" s="44">
        <v>377</v>
      </c>
      <c r="C404" s="539" t="s">
        <v>728</v>
      </c>
      <c r="D404" s="673" t="s">
        <v>150</v>
      </c>
      <c r="E404" s="43" t="s">
        <v>74</v>
      </c>
      <c r="F404" s="43" t="s">
        <v>279</v>
      </c>
      <c r="G404" s="43"/>
      <c r="H404" s="45"/>
      <c r="I404" s="45"/>
      <c r="J404" s="45"/>
      <c r="K404" s="45"/>
      <c r="L404" s="45"/>
      <c r="M404" s="45"/>
      <c r="N404" s="45"/>
      <c r="O404" s="45"/>
      <c r="P404" s="503"/>
      <c r="Q404" s="49">
        <v>46174</v>
      </c>
      <c r="R404" s="52" t="s">
        <v>835</v>
      </c>
      <c r="S404" s="51" t="s">
        <v>61</v>
      </c>
      <c r="T404" s="47"/>
      <c r="U404" s="47"/>
      <c r="V404" s="47"/>
      <c r="W404" s="586">
        <v>46188</v>
      </c>
    </row>
    <row r="405" spans="2:23" ht="30" customHeight="1" x14ac:dyDescent="0.25">
      <c r="B405" s="44">
        <v>378</v>
      </c>
      <c r="C405" s="539" t="s">
        <v>729</v>
      </c>
      <c r="D405" s="673" t="s">
        <v>65</v>
      </c>
      <c r="E405" s="43" t="s">
        <v>74</v>
      </c>
      <c r="F405" s="43" t="s">
        <v>279</v>
      </c>
      <c r="G405" s="43"/>
      <c r="H405" s="45"/>
      <c r="I405" s="45"/>
      <c r="J405" s="45"/>
      <c r="K405" s="45"/>
      <c r="L405" s="45"/>
      <c r="M405" s="45"/>
      <c r="N405" s="45"/>
      <c r="O405" s="45"/>
      <c r="P405" s="503"/>
      <c r="Q405" s="674"/>
      <c r="R405" s="52"/>
      <c r="S405" s="680" t="s">
        <v>15</v>
      </c>
      <c r="T405" s="47"/>
      <c r="U405" s="47"/>
      <c r="V405" s="47"/>
      <c r="W405" s="47"/>
    </row>
    <row r="406" spans="2:23" ht="30" customHeight="1" x14ac:dyDescent="0.25">
      <c r="B406" s="44">
        <v>379</v>
      </c>
      <c r="C406" s="539" t="s">
        <v>731</v>
      </c>
      <c r="D406" s="673" t="s">
        <v>65</v>
      </c>
      <c r="E406" s="43" t="s">
        <v>74</v>
      </c>
      <c r="F406" s="43" t="s">
        <v>279</v>
      </c>
      <c r="G406" s="43"/>
      <c r="H406" s="45"/>
      <c r="I406" s="45"/>
      <c r="J406" s="45"/>
      <c r="K406" s="45"/>
      <c r="L406" s="45"/>
      <c r="M406" s="45"/>
      <c r="N406" s="45"/>
      <c r="O406" s="45"/>
      <c r="P406" s="503"/>
      <c r="Q406" s="674"/>
      <c r="R406" s="52"/>
      <c r="S406" s="680" t="s">
        <v>15</v>
      </c>
      <c r="T406" s="47"/>
      <c r="U406" s="47"/>
      <c r="V406" s="47"/>
      <c r="W406" s="47"/>
    </row>
  </sheetData>
  <autoFilter ref="B26:X406" xr:uid="{D046FCDF-79A8-488B-A1EB-33662C848DF5}"/>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2788" priority="1772"/>
  </conditionalFormatting>
  <conditionalFormatting sqref="C28:C29">
    <cfRule type="duplicateValues" dxfId="2787" priority="402"/>
  </conditionalFormatting>
  <conditionalFormatting sqref="C30">
    <cfRule type="duplicateValues" dxfId="2786" priority="403"/>
  </conditionalFormatting>
  <conditionalFormatting sqref="C31">
    <cfRule type="duplicateValues" dxfId="2785" priority="395"/>
    <cfRule type="duplicateValues" dxfId="2784" priority="394"/>
  </conditionalFormatting>
  <conditionalFormatting sqref="C32">
    <cfRule type="duplicateValues" dxfId="2783" priority="397"/>
    <cfRule type="duplicateValues" dxfId="2782" priority="398"/>
  </conditionalFormatting>
  <conditionalFormatting sqref="C35">
    <cfRule type="duplicateValues" dxfId="2781" priority="396"/>
  </conditionalFormatting>
  <conditionalFormatting sqref="C36:C39">
    <cfRule type="duplicateValues" dxfId="2780" priority="392"/>
    <cfRule type="duplicateValues" dxfId="2779" priority="391"/>
    <cfRule type="duplicateValues" dxfId="2778" priority="393"/>
  </conditionalFormatting>
  <conditionalFormatting sqref="C40">
    <cfRule type="duplicateValues" dxfId="2777" priority="390"/>
    <cfRule type="duplicateValues" dxfId="2776" priority="389"/>
    <cfRule type="duplicateValues" dxfId="2775" priority="388"/>
  </conditionalFormatting>
  <conditionalFormatting sqref="C41:C42">
    <cfRule type="duplicateValues" dxfId="2774" priority="387"/>
    <cfRule type="duplicateValues" dxfId="2773" priority="386"/>
    <cfRule type="duplicateValues" dxfId="2772" priority="385"/>
  </conditionalFormatting>
  <conditionalFormatting sqref="C43 C45">
    <cfRule type="duplicateValues" dxfId="2771" priority="383"/>
  </conditionalFormatting>
  <conditionalFormatting sqref="C43">
    <cfRule type="duplicateValues" dxfId="2770" priority="384"/>
    <cfRule type="duplicateValues" dxfId="2769" priority="382"/>
  </conditionalFormatting>
  <conditionalFormatting sqref="C44">
    <cfRule type="duplicateValues" dxfId="2768" priority="381"/>
    <cfRule type="duplicateValues" dxfId="2767" priority="380"/>
    <cfRule type="duplicateValues" dxfId="2766" priority="379"/>
  </conditionalFormatting>
  <conditionalFormatting sqref="C46">
    <cfRule type="duplicateValues" dxfId="2765" priority="377"/>
    <cfRule type="duplicateValues" dxfId="2764" priority="376"/>
    <cfRule type="duplicateValues" dxfId="2763" priority="378"/>
  </conditionalFormatting>
  <conditionalFormatting sqref="C47">
    <cfRule type="duplicateValues" dxfId="2762" priority="375"/>
    <cfRule type="duplicateValues" dxfId="2761" priority="374"/>
    <cfRule type="duplicateValues" dxfId="2760" priority="373"/>
  </conditionalFormatting>
  <conditionalFormatting sqref="C48">
    <cfRule type="duplicateValues" dxfId="2759" priority="371"/>
    <cfRule type="duplicateValues" dxfId="2758" priority="372"/>
    <cfRule type="duplicateValues" dxfId="2757" priority="370"/>
  </conditionalFormatting>
  <conditionalFormatting sqref="C49">
    <cfRule type="duplicateValues" dxfId="2756" priority="368"/>
    <cfRule type="duplicateValues" dxfId="2755" priority="369"/>
    <cfRule type="duplicateValues" dxfId="2754" priority="367"/>
  </conditionalFormatting>
  <conditionalFormatting sqref="C50">
    <cfRule type="duplicateValues" dxfId="2753" priority="364"/>
    <cfRule type="duplicateValues" dxfId="2752" priority="365"/>
    <cfRule type="duplicateValues" dxfId="2751" priority="366"/>
  </conditionalFormatting>
  <conditionalFormatting sqref="C51">
    <cfRule type="duplicateValues" dxfId="2750" priority="361"/>
    <cfRule type="duplicateValues" dxfId="2749" priority="362"/>
    <cfRule type="duplicateValues" dxfId="2748" priority="363"/>
  </conditionalFormatting>
  <conditionalFormatting sqref="C52">
    <cfRule type="duplicateValues" dxfId="2747" priority="359"/>
    <cfRule type="duplicateValues" dxfId="2746" priority="358"/>
    <cfRule type="duplicateValues" dxfId="2745" priority="360"/>
  </conditionalFormatting>
  <conditionalFormatting sqref="C53:C54">
    <cfRule type="duplicateValues" dxfId="2744" priority="355"/>
    <cfRule type="duplicateValues" dxfId="2743" priority="356"/>
    <cfRule type="duplicateValues" dxfId="2742" priority="357"/>
  </conditionalFormatting>
  <conditionalFormatting sqref="C57">
    <cfRule type="duplicateValues" dxfId="2741" priority="352"/>
    <cfRule type="duplicateValues" dxfId="2740" priority="353"/>
    <cfRule type="duplicateValues" dxfId="2739" priority="354"/>
  </conditionalFormatting>
  <conditionalFormatting sqref="C58">
    <cfRule type="duplicateValues" dxfId="2738" priority="351"/>
    <cfRule type="duplicateValues" dxfId="2737" priority="350"/>
    <cfRule type="duplicateValues" dxfId="2736" priority="349"/>
  </conditionalFormatting>
  <conditionalFormatting sqref="C59">
    <cfRule type="duplicateValues" dxfId="2735" priority="348"/>
    <cfRule type="duplicateValues" dxfId="2734" priority="347"/>
    <cfRule type="duplicateValues" dxfId="2733" priority="346"/>
  </conditionalFormatting>
  <conditionalFormatting sqref="C60">
    <cfRule type="duplicateValues" dxfId="2732" priority="345"/>
    <cfRule type="duplicateValues" dxfId="2731" priority="344"/>
    <cfRule type="duplicateValues" dxfId="2730" priority="343"/>
  </conditionalFormatting>
  <conditionalFormatting sqref="C62">
    <cfRule type="duplicateValues" dxfId="2729" priority="340"/>
    <cfRule type="duplicateValues" dxfId="2728" priority="341"/>
    <cfRule type="duplicateValues" dxfId="2727" priority="342"/>
  </conditionalFormatting>
  <conditionalFormatting sqref="C63">
    <cfRule type="duplicateValues" dxfId="2726" priority="337"/>
    <cfRule type="duplicateValues" dxfId="2725" priority="338"/>
    <cfRule type="duplicateValues" dxfId="2724" priority="339"/>
  </conditionalFormatting>
  <conditionalFormatting sqref="C64">
    <cfRule type="duplicateValues" dxfId="2723" priority="334"/>
    <cfRule type="duplicateValues" dxfId="2722" priority="336"/>
    <cfRule type="duplicateValues" dxfId="2721" priority="335"/>
  </conditionalFormatting>
  <conditionalFormatting sqref="C65:C66">
    <cfRule type="duplicateValues" dxfId="2720" priority="333"/>
    <cfRule type="duplicateValues" dxfId="2719" priority="331"/>
    <cfRule type="duplicateValues" dxfId="2718" priority="332"/>
  </conditionalFormatting>
  <conditionalFormatting sqref="C67">
    <cfRule type="duplicateValues" dxfId="2717" priority="328"/>
    <cfRule type="duplicateValues" dxfId="2716" priority="329"/>
    <cfRule type="duplicateValues" dxfId="2715" priority="330"/>
  </conditionalFormatting>
  <conditionalFormatting sqref="C68">
    <cfRule type="duplicateValues" dxfId="2714" priority="325"/>
    <cfRule type="duplicateValues" dxfId="2713" priority="324"/>
    <cfRule type="duplicateValues" dxfId="2712" priority="327"/>
    <cfRule type="duplicateValues" dxfId="2711" priority="326"/>
  </conditionalFormatting>
  <conditionalFormatting sqref="C69">
    <cfRule type="duplicateValues" dxfId="2710" priority="323"/>
    <cfRule type="duplicateValues" dxfId="2709" priority="322"/>
    <cfRule type="duplicateValues" dxfId="2708" priority="321"/>
    <cfRule type="duplicateValues" dxfId="2707" priority="320"/>
  </conditionalFormatting>
  <conditionalFormatting sqref="C70">
    <cfRule type="duplicateValues" dxfId="2706" priority="317"/>
    <cfRule type="duplicateValues" dxfId="2705" priority="319"/>
    <cfRule type="duplicateValues" dxfId="2704" priority="318"/>
    <cfRule type="duplicateValues" dxfId="2703" priority="316"/>
  </conditionalFormatting>
  <conditionalFormatting sqref="C71:C73">
    <cfRule type="duplicateValues" dxfId="2702" priority="313"/>
    <cfRule type="duplicateValues" dxfId="2701" priority="312"/>
    <cfRule type="duplicateValues" dxfId="2700" priority="315"/>
    <cfRule type="duplicateValues" dxfId="2699" priority="314"/>
  </conditionalFormatting>
  <conditionalFormatting sqref="C74:C77">
    <cfRule type="duplicateValues" dxfId="2698" priority="310"/>
    <cfRule type="duplicateValues" dxfId="2697" priority="309"/>
    <cfRule type="duplicateValues" dxfId="2696" priority="308"/>
    <cfRule type="duplicateValues" dxfId="2695" priority="311"/>
  </conditionalFormatting>
  <conditionalFormatting sqref="C78">
    <cfRule type="duplicateValues" dxfId="2694" priority="307"/>
    <cfRule type="duplicateValues" dxfId="2693" priority="306"/>
    <cfRule type="duplicateValues" dxfId="2692" priority="305"/>
    <cfRule type="duplicateValues" dxfId="2691" priority="304"/>
  </conditionalFormatting>
  <conditionalFormatting sqref="C79">
    <cfRule type="duplicateValues" dxfId="2690" priority="300"/>
    <cfRule type="duplicateValues" dxfId="2689" priority="303"/>
    <cfRule type="duplicateValues" dxfId="2688" priority="302"/>
    <cfRule type="duplicateValues" dxfId="2687" priority="301"/>
  </conditionalFormatting>
  <conditionalFormatting sqref="C80:C82">
    <cfRule type="duplicateValues" dxfId="2686" priority="297"/>
    <cfRule type="duplicateValues" dxfId="2685" priority="296"/>
    <cfRule type="duplicateValues" dxfId="2684" priority="299"/>
    <cfRule type="duplicateValues" dxfId="2683" priority="298"/>
  </conditionalFormatting>
  <conditionalFormatting sqref="C83">
    <cfRule type="duplicateValues" dxfId="2682" priority="293"/>
    <cfRule type="duplicateValues" dxfId="2681" priority="292"/>
    <cfRule type="duplicateValues" dxfId="2680" priority="295"/>
    <cfRule type="duplicateValues" dxfId="2679" priority="294"/>
  </conditionalFormatting>
  <conditionalFormatting sqref="C87">
    <cfRule type="duplicateValues" dxfId="2678" priority="289"/>
    <cfRule type="duplicateValues" dxfId="2677" priority="291"/>
    <cfRule type="duplicateValues" dxfId="2676" priority="290"/>
    <cfRule type="duplicateValues" dxfId="2675" priority="288"/>
  </conditionalFormatting>
  <conditionalFormatting sqref="C92">
    <cfRule type="duplicateValues" dxfId="2674" priority="286"/>
    <cfRule type="duplicateValues" dxfId="2673" priority="287"/>
    <cfRule type="duplicateValues" dxfId="2672" priority="285"/>
    <cfRule type="duplicateValues" dxfId="2671" priority="284"/>
  </conditionalFormatting>
  <conditionalFormatting sqref="C96:C98">
    <cfRule type="duplicateValues" dxfId="2670" priority="280"/>
    <cfRule type="duplicateValues" dxfId="2669" priority="281"/>
    <cfRule type="duplicateValues" dxfId="2668" priority="282"/>
    <cfRule type="duplicateValues" dxfId="2667" priority="283"/>
  </conditionalFormatting>
  <conditionalFormatting sqref="C99">
    <cfRule type="duplicateValues" dxfId="2666" priority="279"/>
    <cfRule type="duplicateValues" dxfId="2665" priority="278"/>
    <cfRule type="duplicateValues" dxfId="2664" priority="277"/>
    <cfRule type="duplicateValues" dxfId="2663" priority="276"/>
  </conditionalFormatting>
  <conditionalFormatting sqref="C101:C102">
    <cfRule type="duplicateValues" dxfId="2662" priority="275"/>
    <cfRule type="duplicateValues" dxfId="2661" priority="272"/>
    <cfRule type="duplicateValues" dxfId="2660" priority="273"/>
    <cfRule type="duplicateValues" dxfId="2659" priority="274"/>
  </conditionalFormatting>
  <conditionalFormatting sqref="C103:C104">
    <cfRule type="duplicateValues" dxfId="2658" priority="270"/>
    <cfRule type="duplicateValues" dxfId="2657" priority="271"/>
    <cfRule type="duplicateValues" dxfId="2656" priority="269"/>
    <cfRule type="duplicateValues" dxfId="2655" priority="268"/>
  </conditionalFormatting>
  <conditionalFormatting sqref="C105">
    <cfRule type="duplicateValues" dxfId="2654" priority="267"/>
    <cfRule type="duplicateValues" dxfId="2653" priority="266"/>
    <cfRule type="duplicateValues" dxfId="2652" priority="265"/>
    <cfRule type="duplicateValues" dxfId="2651" priority="264"/>
  </conditionalFormatting>
  <conditionalFormatting sqref="C106">
    <cfRule type="duplicateValues" dxfId="2650" priority="263"/>
    <cfRule type="duplicateValues" dxfId="2649" priority="262"/>
    <cfRule type="duplicateValues" dxfId="2648" priority="261"/>
    <cfRule type="duplicateValues" dxfId="2647" priority="260"/>
  </conditionalFormatting>
  <conditionalFormatting sqref="C110">
    <cfRule type="duplicateValues" dxfId="2646" priority="259"/>
    <cfRule type="duplicateValues" dxfId="2645" priority="258"/>
    <cfRule type="duplicateValues" dxfId="2644" priority="257"/>
    <cfRule type="duplicateValues" dxfId="2643" priority="256"/>
  </conditionalFormatting>
  <conditionalFormatting sqref="C114:C117 C120 C122:C123 C125">
    <cfRule type="duplicateValues" dxfId="2642" priority="255"/>
    <cfRule type="duplicateValues" dxfId="2641" priority="254"/>
    <cfRule type="duplicateValues" dxfId="2640" priority="253"/>
  </conditionalFormatting>
  <conditionalFormatting sqref="C114:C117 C120 C122:C125">
    <cfRule type="expression" dxfId="2639" priority="2638" stopIfTrue="1">
      <formula>AND(COUNTIF($C$2:$C$65295, C114)+COUNTIF(#REF!, C114)&gt;1,NOT(ISBLANK(C114)))</formula>
    </cfRule>
    <cfRule type="expression" dxfId="2638" priority="2639" stopIfTrue="1">
      <formula>AND(COUNTIF($C$239:$C$65295,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2637" priority="2645" stopIfTrue="1">
      <formula>AND(COUNTIF($E$285:$E$65299,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2636" priority="2644" stopIfTrue="1">
      <formula>AND(COUNTIF($E$2:$E$65299, C116)+COUNTIF(#REF!, C116)&gt;1,NOT(ISBLANK(C116)))</formula>
    </cfRule>
  </conditionalFormatting>
  <conditionalFormatting sqref="C116:C117">
    <cfRule type="expression" dxfId="2635" priority="2646" stopIfTrue="1">
      <formula>AND(COUNTIF($E$2:$E$65289, C116)+COUNTIF(#REF!, C116)&gt;1,NOT(ISBLANK(C116)))</formula>
    </cfRule>
    <cfRule type="expression" dxfId="2634" priority="2647" stopIfTrue="1">
      <formula>AND(COUNTIF($E$275:$E$65289,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2633" priority="252"/>
    <cfRule type="duplicateValues" dxfId="2632" priority="251"/>
    <cfRule type="duplicateValues" dxfId="2631" priority="250"/>
    <cfRule type="duplicateValues" dxfId="2630" priority="249"/>
  </conditionalFormatting>
  <conditionalFormatting sqref="C119">
    <cfRule type="duplicateValues" dxfId="2629" priority="246"/>
    <cfRule type="duplicateValues" dxfId="2628" priority="248"/>
    <cfRule type="duplicateValues" dxfId="2627" priority="247"/>
    <cfRule type="duplicateValues" dxfId="2626" priority="245"/>
  </conditionalFormatting>
  <conditionalFormatting sqref="C120 C122:C124">
    <cfRule type="expression" dxfId="2625" priority="2648" stopIfTrue="1">
      <formula>AND(COUNTIF($C$258:$C$65314,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2624" priority="2649" stopIfTrue="1">
      <formula>AND(COUNTIF($C$2:$C$65314, C120)+COUNTIF(#REF!, C120)&gt;1,NOT(ISBLANK(C120)))</formula>
    </cfRule>
  </conditionalFormatting>
  <conditionalFormatting sqref="C121">
    <cfRule type="duplicateValues" dxfId="2623" priority="243"/>
    <cfRule type="duplicateValues" dxfId="2622" priority="242"/>
    <cfRule type="duplicateValues" dxfId="2621" priority="241"/>
    <cfRule type="duplicateValues" dxfId="2620" priority="240"/>
  </conditionalFormatting>
  <conditionalFormatting sqref="C124">
    <cfRule type="duplicateValues" dxfId="2619" priority="239"/>
    <cfRule type="duplicateValues" dxfId="2618" priority="238"/>
    <cfRule type="duplicateValues" dxfId="2617" priority="237"/>
    <cfRule type="duplicateValues" dxfId="2616" priority="236"/>
  </conditionalFormatting>
  <conditionalFormatting sqref="C125">
    <cfRule type="expression" dxfId="2615" priority="2653" stopIfTrue="1">
      <formula>AND(COUNTIF($C$1:$C$65318, C125)+COUNTIF(#REF!, C125)&gt;1,NOT(ISBLANK(C125)))</formula>
    </cfRule>
    <cfRule type="expression" dxfId="2614" priority="2652" stopIfTrue="1">
      <formula>AND(COUNTIF($C$262:$C$65318,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2613" priority="235"/>
    <cfRule type="duplicateValues" dxfId="2612" priority="234"/>
    <cfRule type="duplicateValues" dxfId="2611" priority="233"/>
    <cfRule type="duplicateValues" dxfId="2610" priority="232"/>
  </conditionalFormatting>
  <conditionalFormatting sqref="C128">
    <cfRule type="duplicateValues" dxfId="2609" priority="228"/>
    <cfRule type="duplicateValues" dxfId="2608" priority="229"/>
    <cfRule type="duplicateValues" dxfId="2607" priority="231"/>
    <cfRule type="duplicateValues" dxfId="2606" priority="230"/>
  </conditionalFormatting>
  <conditionalFormatting sqref="C129:C130">
    <cfRule type="duplicateValues" dxfId="2605" priority="224"/>
    <cfRule type="duplicateValues" dxfId="2604" priority="225"/>
    <cfRule type="duplicateValues" dxfId="2603" priority="226"/>
    <cfRule type="duplicateValues" dxfId="2602" priority="227"/>
  </conditionalFormatting>
  <conditionalFormatting sqref="C131">
    <cfRule type="duplicateValues" dxfId="2601" priority="222"/>
    <cfRule type="duplicateValues" dxfId="2600" priority="223"/>
    <cfRule type="duplicateValues" dxfId="2599" priority="221"/>
    <cfRule type="duplicateValues" dxfId="2598" priority="220"/>
  </conditionalFormatting>
  <conditionalFormatting sqref="C133">
    <cfRule type="duplicateValues" dxfId="2597" priority="215"/>
    <cfRule type="duplicateValues" dxfId="2596" priority="214"/>
    <cfRule type="duplicateValues" dxfId="2595" priority="213"/>
    <cfRule type="duplicateValues" dxfId="2594" priority="212"/>
  </conditionalFormatting>
  <conditionalFormatting sqref="C134">
    <cfRule type="duplicateValues" dxfId="2593" priority="208"/>
    <cfRule type="duplicateValues" dxfId="2592" priority="211"/>
    <cfRule type="duplicateValues" dxfId="2591" priority="210"/>
    <cfRule type="duplicateValues" dxfId="2590" priority="209"/>
  </conditionalFormatting>
  <conditionalFormatting sqref="C135">
    <cfRule type="duplicateValues" dxfId="2589" priority="204"/>
    <cfRule type="duplicateValues" dxfId="2588" priority="203"/>
    <cfRule type="duplicateValues" dxfId="2587" priority="202"/>
    <cfRule type="duplicateValues" dxfId="2586" priority="206"/>
    <cfRule type="duplicateValues" dxfId="2585" priority="205"/>
  </conditionalFormatting>
  <conditionalFormatting sqref="C136">
    <cfRule type="duplicateValues" dxfId="2584" priority="201"/>
    <cfRule type="duplicateValues" dxfId="2583" priority="200"/>
    <cfRule type="duplicateValues" dxfId="2582" priority="199"/>
    <cfRule type="duplicateValues" dxfId="2581" priority="198"/>
    <cfRule type="duplicateValues" dxfId="2580" priority="197"/>
  </conditionalFormatting>
  <conditionalFormatting sqref="C137">
    <cfRule type="duplicateValues" dxfId="2579" priority="196"/>
    <cfRule type="duplicateValues" dxfId="2578" priority="195"/>
    <cfRule type="duplicateValues" dxfId="2577" priority="194"/>
    <cfRule type="duplicateValues" dxfId="2576" priority="193"/>
    <cfRule type="duplicateValues" dxfId="2575" priority="192"/>
  </conditionalFormatting>
  <conditionalFormatting sqref="C138">
    <cfRule type="duplicateValues" dxfId="2574" priority="191"/>
    <cfRule type="duplicateValues" dxfId="2573" priority="190"/>
    <cfRule type="duplicateValues" dxfId="2572" priority="189"/>
    <cfRule type="duplicateValues" dxfId="2571" priority="188"/>
    <cfRule type="duplicateValues" dxfId="2570" priority="187"/>
  </conditionalFormatting>
  <conditionalFormatting sqref="C139">
    <cfRule type="duplicateValues" dxfId="2569" priority="184"/>
    <cfRule type="duplicateValues" dxfId="2568" priority="183"/>
    <cfRule type="duplicateValues" dxfId="2567" priority="182"/>
    <cfRule type="duplicateValues" dxfId="2566" priority="186"/>
    <cfRule type="duplicateValues" dxfId="2565" priority="185"/>
  </conditionalFormatting>
  <conditionalFormatting sqref="C140">
    <cfRule type="duplicateValues" dxfId="2564" priority="181"/>
    <cfRule type="duplicateValues" dxfId="2563" priority="180"/>
    <cfRule type="duplicateValues" dxfId="2562" priority="179"/>
    <cfRule type="duplicateValues" dxfId="2561" priority="178"/>
    <cfRule type="duplicateValues" dxfId="2560" priority="177"/>
  </conditionalFormatting>
  <conditionalFormatting sqref="C141">
    <cfRule type="duplicateValues" dxfId="2559" priority="169"/>
    <cfRule type="duplicateValues" dxfId="2558" priority="168"/>
    <cfRule type="duplicateValues" dxfId="2557" priority="167"/>
    <cfRule type="duplicateValues" dxfId="2556" priority="171"/>
    <cfRule type="duplicateValues" dxfId="2555" priority="170"/>
  </conditionalFormatting>
  <conditionalFormatting sqref="C142">
    <cfRule type="duplicateValues" dxfId="2554" priority="163"/>
    <cfRule type="duplicateValues" dxfId="2553" priority="164"/>
    <cfRule type="duplicateValues" dxfId="2552" priority="162"/>
    <cfRule type="duplicateValues" dxfId="2551" priority="166"/>
    <cfRule type="duplicateValues" dxfId="2550" priority="165"/>
  </conditionalFormatting>
  <conditionalFormatting sqref="C143">
    <cfRule type="duplicateValues" dxfId="2549" priority="161"/>
    <cfRule type="duplicateValues" dxfId="2548" priority="157"/>
    <cfRule type="duplicateValues" dxfId="2547" priority="160"/>
    <cfRule type="duplicateValues" dxfId="2546" priority="159"/>
    <cfRule type="duplicateValues" dxfId="2545" priority="158"/>
  </conditionalFormatting>
  <conditionalFormatting sqref="C144">
    <cfRule type="duplicateValues" dxfId="2544" priority="156"/>
    <cfRule type="duplicateValues" dxfId="2543" priority="152"/>
    <cfRule type="duplicateValues" dxfId="2542" priority="153"/>
    <cfRule type="duplicateValues" dxfId="2541" priority="154"/>
    <cfRule type="duplicateValues" dxfId="2540" priority="155"/>
  </conditionalFormatting>
  <conditionalFormatting sqref="C145">
    <cfRule type="duplicateValues" dxfId="2539" priority="147"/>
    <cfRule type="duplicateValues" dxfId="2538" priority="148"/>
    <cfRule type="duplicateValues" dxfId="2537" priority="150"/>
    <cfRule type="duplicateValues" dxfId="2536" priority="151"/>
    <cfRule type="duplicateValues" dxfId="2535" priority="149"/>
  </conditionalFormatting>
  <conditionalFormatting sqref="C146">
    <cfRule type="duplicateValues" dxfId="2534" priority="143"/>
    <cfRule type="duplicateValues" dxfId="2533" priority="144"/>
    <cfRule type="duplicateValues" dxfId="2532" priority="145"/>
    <cfRule type="duplicateValues" dxfId="2531" priority="146"/>
    <cfRule type="duplicateValues" dxfId="2530" priority="142"/>
  </conditionalFormatting>
  <conditionalFormatting sqref="C147">
    <cfRule type="duplicateValues" dxfId="2529" priority="141"/>
    <cfRule type="duplicateValues" dxfId="2528" priority="140"/>
    <cfRule type="duplicateValues" dxfId="2527" priority="139"/>
    <cfRule type="duplicateValues" dxfId="2526" priority="138"/>
    <cfRule type="duplicateValues" dxfId="2525" priority="137"/>
  </conditionalFormatting>
  <conditionalFormatting sqref="C148">
    <cfRule type="duplicateValues" dxfId="2524" priority="136"/>
    <cfRule type="duplicateValues" dxfId="2523" priority="135"/>
    <cfRule type="duplicateValues" dxfId="2522" priority="134"/>
    <cfRule type="duplicateValues" dxfId="2521" priority="133"/>
    <cfRule type="duplicateValues" dxfId="2520" priority="132"/>
  </conditionalFormatting>
  <conditionalFormatting sqref="C149:C151">
    <cfRule type="duplicateValues" dxfId="2519" priority="129"/>
    <cfRule type="duplicateValues" dxfId="2518" priority="128"/>
    <cfRule type="duplicateValues" dxfId="2517" priority="127"/>
    <cfRule type="duplicateValues" dxfId="2516" priority="130"/>
    <cfRule type="duplicateValues" dxfId="2515" priority="131"/>
  </conditionalFormatting>
  <conditionalFormatting sqref="C152 C1:C21 C122:C123 C125 C172 C175:C202 C23:C120 C204:C1048576">
    <cfRule type="duplicateValues" dxfId="2514" priority="1871"/>
  </conditionalFormatting>
  <conditionalFormatting sqref="C152 C1:C21 C172 C175:C202 C23:C134 C204:C1048576">
    <cfRule type="duplicateValues" dxfId="2513" priority="1881"/>
  </conditionalFormatting>
  <conditionalFormatting sqref="C152 C55:C56 C33:C35 C24:C26 C28:C29 C61 C84:C86 C88:C91 C93:C95 C100 C107:C109 C111:C113 C172 C175:C202 C204:C1048576">
    <cfRule type="duplicateValues" dxfId="2512" priority="1889"/>
  </conditionalFormatting>
  <conditionalFormatting sqref="C152 C55:C56 C33:C35 C24:C26 C28:C30 C61 C84:C86 C88:C91 C93:C95 C100 C107:C109 C111:C113 C172 C175:C202 C204:C1048576">
    <cfRule type="duplicateValues" dxfId="2511" priority="1906"/>
  </conditionalFormatting>
  <conditionalFormatting sqref="C152 C55:C56 C33:C35 C61 C84:C86 C88:C91 C93:C95 C100 C107:C109 C111:C113 C172 C175:C202 C204:C1048576">
    <cfRule type="duplicateValues" dxfId="2510" priority="2504"/>
  </conditionalFormatting>
  <conditionalFormatting sqref="C153">
    <cfRule type="duplicateValues" dxfId="2509" priority="124"/>
    <cfRule type="duplicateValues" dxfId="2508" priority="126"/>
    <cfRule type="duplicateValues" dxfId="2507" priority="125"/>
    <cfRule type="duplicateValues" dxfId="2506" priority="122"/>
    <cfRule type="duplicateValues" dxfId="2505" priority="123"/>
  </conditionalFormatting>
  <conditionalFormatting sqref="C154">
    <cfRule type="duplicateValues" dxfId="2504" priority="118"/>
    <cfRule type="duplicateValues" dxfId="2503" priority="121"/>
    <cfRule type="duplicateValues" dxfId="2502" priority="120"/>
    <cfRule type="duplicateValues" dxfId="2501" priority="119"/>
    <cfRule type="duplicateValues" dxfId="2500" priority="117"/>
  </conditionalFormatting>
  <conditionalFormatting sqref="C155">
    <cfRule type="duplicateValues" dxfId="2499" priority="115"/>
    <cfRule type="duplicateValues" dxfId="2498" priority="114"/>
    <cfRule type="duplicateValues" dxfId="2497" priority="113"/>
    <cfRule type="duplicateValues" dxfId="2496" priority="112"/>
    <cfRule type="duplicateValues" dxfId="2495" priority="116"/>
  </conditionalFormatting>
  <conditionalFormatting sqref="C156">
    <cfRule type="duplicateValues" dxfId="2494" priority="111"/>
    <cfRule type="duplicateValues" dxfId="2493" priority="109"/>
    <cfRule type="duplicateValues" dxfId="2492" priority="108"/>
    <cfRule type="duplicateValues" dxfId="2491" priority="107"/>
    <cfRule type="duplicateValues" dxfId="2490" priority="110"/>
  </conditionalFormatting>
  <conditionalFormatting sqref="C157:C158">
    <cfRule type="duplicateValues" dxfId="2489" priority="106"/>
    <cfRule type="duplicateValues" dxfId="2488" priority="105"/>
    <cfRule type="duplicateValues" dxfId="2487" priority="104"/>
    <cfRule type="duplicateValues" dxfId="2486" priority="103"/>
    <cfRule type="duplicateValues" dxfId="2485" priority="102"/>
  </conditionalFormatting>
  <conditionalFormatting sqref="C159">
    <cfRule type="duplicateValues" dxfId="2484" priority="100"/>
    <cfRule type="duplicateValues" dxfId="2483" priority="101"/>
    <cfRule type="duplicateValues" dxfId="2482" priority="99"/>
    <cfRule type="duplicateValues" dxfId="2481" priority="98"/>
    <cfRule type="duplicateValues" dxfId="2480" priority="97"/>
  </conditionalFormatting>
  <conditionalFormatting sqref="C160">
    <cfRule type="duplicateValues" dxfId="2479" priority="96"/>
    <cfRule type="duplicateValues" dxfId="2478" priority="95"/>
    <cfRule type="duplicateValues" dxfId="2477" priority="94"/>
    <cfRule type="duplicateValues" dxfId="2476" priority="93"/>
    <cfRule type="duplicateValues" dxfId="2475" priority="92"/>
  </conditionalFormatting>
  <conditionalFormatting sqref="C161">
    <cfRule type="duplicateValues" dxfId="2474" priority="91"/>
    <cfRule type="duplicateValues" dxfId="2473" priority="90"/>
    <cfRule type="duplicateValues" dxfId="2472" priority="89"/>
    <cfRule type="duplicateValues" dxfId="2471" priority="88"/>
    <cfRule type="duplicateValues" dxfId="2470" priority="87"/>
  </conditionalFormatting>
  <conditionalFormatting sqref="C162">
    <cfRule type="duplicateValues" dxfId="2469" priority="84"/>
    <cfRule type="duplicateValues" dxfId="2468" priority="82"/>
    <cfRule type="duplicateValues" dxfId="2467" priority="83"/>
    <cfRule type="duplicateValues" dxfId="2466" priority="86"/>
    <cfRule type="duplicateValues" dxfId="2465" priority="85"/>
  </conditionalFormatting>
  <conditionalFormatting sqref="C163">
    <cfRule type="duplicateValues" dxfId="2464" priority="81"/>
    <cfRule type="duplicateValues" dxfId="2463" priority="80"/>
    <cfRule type="duplicateValues" dxfId="2462" priority="79"/>
    <cfRule type="duplicateValues" dxfId="2461" priority="78"/>
    <cfRule type="duplicateValues" dxfId="2460" priority="77"/>
  </conditionalFormatting>
  <conditionalFormatting sqref="C164:C165">
    <cfRule type="duplicateValues" dxfId="2459" priority="73"/>
    <cfRule type="duplicateValues" dxfId="2458" priority="72"/>
    <cfRule type="duplicateValues" dxfId="2457" priority="71"/>
    <cfRule type="duplicateValues" dxfId="2456" priority="75"/>
    <cfRule type="duplicateValues" dxfId="2455" priority="74"/>
  </conditionalFormatting>
  <conditionalFormatting sqref="C166">
    <cfRule type="duplicateValues" dxfId="2454" priority="68"/>
    <cfRule type="duplicateValues" dxfId="2453" priority="70"/>
    <cfRule type="duplicateValues" dxfId="2452" priority="69"/>
    <cfRule type="duplicateValues" dxfId="2451" priority="67"/>
    <cfRule type="duplicateValues" dxfId="2450" priority="66"/>
  </conditionalFormatting>
  <conditionalFormatting sqref="C167">
    <cfRule type="duplicateValues" dxfId="2449" priority="65"/>
    <cfRule type="duplicateValues" dxfId="2448" priority="64"/>
    <cfRule type="duplicateValues" dxfId="2447" priority="63"/>
    <cfRule type="duplicateValues" dxfId="2446" priority="62"/>
    <cfRule type="duplicateValues" dxfId="2445" priority="61"/>
  </conditionalFormatting>
  <conditionalFormatting sqref="C168">
    <cfRule type="duplicateValues" dxfId="2444" priority="59"/>
    <cfRule type="duplicateValues" dxfId="2443" priority="58"/>
    <cfRule type="duplicateValues" dxfId="2442" priority="57"/>
    <cfRule type="duplicateValues" dxfId="2441" priority="56"/>
    <cfRule type="duplicateValues" dxfId="2440" priority="60"/>
  </conditionalFormatting>
  <conditionalFormatting sqref="C169:C170">
    <cfRule type="duplicateValues" dxfId="2439" priority="52"/>
    <cfRule type="duplicateValues" dxfId="2438" priority="53"/>
    <cfRule type="duplicateValues" dxfId="2437" priority="54"/>
    <cfRule type="duplicateValues" dxfId="2436" priority="55"/>
    <cfRule type="duplicateValues" dxfId="2435" priority="51"/>
  </conditionalFormatting>
  <conditionalFormatting sqref="C171">
    <cfRule type="duplicateValues" dxfId="2434" priority="50"/>
    <cfRule type="duplicateValues" dxfId="2433" priority="49"/>
    <cfRule type="duplicateValues" dxfId="2432" priority="48"/>
    <cfRule type="duplicateValues" dxfId="2431" priority="47"/>
    <cfRule type="duplicateValues" dxfId="2430" priority="46"/>
  </conditionalFormatting>
  <conditionalFormatting sqref="C173:C174">
    <cfRule type="duplicateValues" dxfId="2429" priority="44"/>
    <cfRule type="duplicateValues" dxfId="2428" priority="45"/>
    <cfRule type="duplicateValues" dxfId="2427" priority="43"/>
    <cfRule type="duplicateValues" dxfId="2426" priority="42"/>
    <cfRule type="duplicateValues" dxfId="2425" priority="41"/>
  </conditionalFormatting>
  <conditionalFormatting sqref="C203">
    <cfRule type="duplicateValues" dxfId="2424" priority="38"/>
    <cfRule type="duplicateValues" dxfId="2423" priority="39"/>
    <cfRule type="duplicateValues" dxfId="2422" priority="37"/>
    <cfRule type="duplicateValues" dxfId="2421" priority="35"/>
    <cfRule type="duplicateValues" dxfId="2420" priority="36"/>
  </conditionalFormatting>
  <conditionalFormatting sqref="C132:D132">
    <cfRule type="duplicateValues" dxfId="2419" priority="219"/>
    <cfRule type="duplicateValues" dxfId="2418" priority="216"/>
    <cfRule type="duplicateValues" dxfId="2417" priority="217"/>
    <cfRule type="duplicateValues" dxfId="2416" priority="218"/>
  </conditionalFormatting>
  <conditionalFormatting sqref="S1:S20 W21 S23:S1048576">
    <cfRule type="containsText" dxfId="2415" priority="40" operator="containsText" text="Complete">
      <formula>NOT(ISERROR(SEARCH("Complete",S1)))</formula>
    </cfRule>
  </conditionalFormatting>
  <conditionalFormatting sqref="T21">
    <cfRule type="duplicateValues" dxfId="2414" priority="173"/>
    <cfRule type="duplicateValues" dxfId="2413" priority="174"/>
    <cfRule type="duplicateValues" dxfId="2412" priority="175"/>
    <cfRule type="duplicateValues" dxfId="2411" priority="176"/>
    <cfRule type="duplicateValues" dxfId="2410" priority="17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5" x14ac:dyDescent="0.25"/>
  <cols>
    <col min="1" max="1" width="5.42578125" customWidth="1"/>
    <col min="4" max="4" width="15.5703125" bestFit="1" customWidth="1"/>
    <col min="5" max="5" width="27.140625" bestFit="1" customWidth="1"/>
    <col min="6" max="6" width="31.42578125" customWidth="1"/>
  </cols>
  <sheetData>
    <row r="1" spans="1:6" ht="27.95" customHeight="1" thickBot="1" x14ac:dyDescent="0.3">
      <c r="A1" s="810" t="s">
        <v>803</v>
      </c>
      <c r="B1" s="811"/>
      <c r="C1" s="811"/>
      <c r="D1" s="811"/>
      <c r="E1" s="811"/>
      <c r="F1" s="812"/>
    </row>
    <row r="2" spans="1:6" ht="20.45" customHeight="1" thickBot="1" x14ac:dyDescent="0.3">
      <c r="A2" s="6" t="s">
        <v>784</v>
      </c>
      <c r="B2" s="7" t="s">
        <v>785</v>
      </c>
      <c r="C2" s="7" t="s">
        <v>789</v>
      </c>
      <c r="D2" s="7" t="s">
        <v>786</v>
      </c>
      <c r="E2" s="7" t="s">
        <v>787</v>
      </c>
      <c r="F2" s="515" t="s">
        <v>16</v>
      </c>
    </row>
    <row r="3" spans="1:6" x14ac:dyDescent="0.25">
      <c r="A3" s="513">
        <v>1</v>
      </c>
      <c r="B3" s="514" t="s">
        <v>614</v>
      </c>
      <c r="C3" s="514" t="s">
        <v>63</v>
      </c>
      <c r="D3" s="514" t="s">
        <v>788</v>
      </c>
      <c r="E3" s="514" t="s">
        <v>790</v>
      </c>
      <c r="F3" s="808" t="s">
        <v>802</v>
      </c>
    </row>
    <row r="4" spans="1:6" x14ac:dyDescent="0.25">
      <c r="A4" s="508">
        <v>2</v>
      </c>
      <c r="B4" s="43" t="s">
        <v>615</v>
      </c>
      <c r="C4" s="43" t="s">
        <v>63</v>
      </c>
      <c r="D4" s="43" t="s">
        <v>788</v>
      </c>
      <c r="E4" s="43" t="s">
        <v>790</v>
      </c>
      <c r="F4" s="809"/>
    </row>
    <row r="5" spans="1:6" x14ac:dyDescent="0.25">
      <c r="A5" s="508">
        <v>3</v>
      </c>
      <c r="B5" s="43" t="s">
        <v>616</v>
      </c>
      <c r="C5" s="43" t="s">
        <v>65</v>
      </c>
      <c r="D5" s="43" t="s">
        <v>788</v>
      </c>
      <c r="E5" s="43" t="s">
        <v>790</v>
      </c>
      <c r="F5" s="809"/>
    </row>
    <row r="6" spans="1:6" x14ac:dyDescent="0.25">
      <c r="A6" s="508">
        <v>4</v>
      </c>
      <c r="B6" s="43" t="s">
        <v>617</v>
      </c>
      <c r="C6" s="43" t="s">
        <v>65</v>
      </c>
      <c r="D6" s="43" t="s">
        <v>788</v>
      </c>
      <c r="E6" s="43" t="s">
        <v>790</v>
      </c>
      <c r="F6" s="809"/>
    </row>
    <row r="7" spans="1:6" x14ac:dyDescent="0.25">
      <c r="A7" s="513">
        <v>5</v>
      </c>
      <c r="B7" s="43" t="s">
        <v>620</v>
      </c>
      <c r="C7" s="43" t="s">
        <v>65</v>
      </c>
      <c r="D7" s="43" t="s">
        <v>788</v>
      </c>
      <c r="E7" s="43" t="s">
        <v>790</v>
      </c>
      <c r="F7" s="809"/>
    </row>
    <row r="8" spans="1:6" x14ac:dyDescent="0.25">
      <c r="A8" s="508">
        <v>6</v>
      </c>
      <c r="B8" s="43" t="s">
        <v>621</v>
      </c>
      <c r="C8" s="43" t="s">
        <v>65</v>
      </c>
      <c r="D8" s="43" t="s">
        <v>788</v>
      </c>
      <c r="E8" s="43" t="s">
        <v>790</v>
      </c>
      <c r="F8" s="809"/>
    </row>
    <row r="9" spans="1:6" x14ac:dyDescent="0.25">
      <c r="A9" s="508">
        <v>7</v>
      </c>
      <c r="B9" s="43" t="s">
        <v>622</v>
      </c>
      <c r="C9" s="43" t="s">
        <v>63</v>
      </c>
      <c r="D9" s="43" t="s">
        <v>832</v>
      </c>
      <c r="E9" s="43" t="s">
        <v>15</v>
      </c>
      <c r="F9" s="809"/>
    </row>
    <row r="10" spans="1:6" x14ac:dyDescent="0.25">
      <c r="A10" s="508">
        <v>8</v>
      </c>
      <c r="B10" s="43" t="s">
        <v>626</v>
      </c>
      <c r="C10" s="43" t="s">
        <v>77</v>
      </c>
      <c r="D10" s="43" t="s">
        <v>791</v>
      </c>
      <c r="E10" s="43" t="s">
        <v>792</v>
      </c>
      <c r="F10" s="509"/>
    </row>
    <row r="11" spans="1:6" x14ac:dyDescent="0.25">
      <c r="A11" s="513">
        <v>9</v>
      </c>
      <c r="B11" s="43" t="s">
        <v>135</v>
      </c>
      <c r="C11" s="43" t="s">
        <v>123</v>
      </c>
      <c r="E11" s="43" t="s">
        <v>793</v>
      </c>
      <c r="F11" s="509"/>
    </row>
    <row r="12" spans="1:6" ht="30" x14ac:dyDescent="0.25">
      <c r="A12" s="508">
        <v>10</v>
      </c>
      <c r="B12" s="43" t="s">
        <v>259</v>
      </c>
      <c r="C12" s="43" t="s">
        <v>197</v>
      </c>
      <c r="D12" s="43" t="s">
        <v>788</v>
      </c>
      <c r="E12" s="43"/>
      <c r="F12" s="510" t="s">
        <v>794</v>
      </c>
    </row>
    <row r="13" spans="1:6" x14ac:dyDescent="0.25">
      <c r="A13" s="508">
        <v>11</v>
      </c>
      <c r="B13" s="43" t="s">
        <v>639</v>
      </c>
      <c r="C13" s="43" t="s">
        <v>390</v>
      </c>
      <c r="D13" s="43" t="s">
        <v>791</v>
      </c>
      <c r="E13" s="43" t="s">
        <v>792</v>
      </c>
      <c r="F13" s="510"/>
    </row>
    <row r="14" spans="1:6" ht="30" x14ac:dyDescent="0.25">
      <c r="A14" s="508">
        <v>12</v>
      </c>
      <c r="B14" s="43" t="s">
        <v>428</v>
      </c>
      <c r="C14" s="43" t="s">
        <v>197</v>
      </c>
      <c r="D14" s="43" t="s">
        <v>788</v>
      </c>
      <c r="E14" s="43"/>
      <c r="F14" s="510" t="s">
        <v>794</v>
      </c>
    </row>
    <row r="15" spans="1:6" x14ac:dyDescent="0.25">
      <c r="A15" s="513">
        <v>13</v>
      </c>
      <c r="B15" s="43" t="s">
        <v>258</v>
      </c>
      <c r="C15" s="43" t="s">
        <v>57</v>
      </c>
      <c r="D15" s="43" t="s">
        <v>791</v>
      </c>
      <c r="E15" s="43" t="s">
        <v>793</v>
      </c>
      <c r="F15" s="509"/>
    </row>
    <row r="16" spans="1:6" x14ac:dyDescent="0.25">
      <c r="A16" s="508">
        <v>14</v>
      </c>
      <c r="B16" s="43" t="s">
        <v>274</v>
      </c>
      <c r="C16" s="43" t="s">
        <v>275</v>
      </c>
      <c r="D16" s="43" t="s">
        <v>791</v>
      </c>
      <c r="E16" s="43" t="s">
        <v>792</v>
      </c>
      <c r="F16" s="509"/>
    </row>
    <row r="17" spans="1:6" x14ac:dyDescent="0.25">
      <c r="A17" s="508">
        <v>15</v>
      </c>
      <c r="B17" s="43" t="s">
        <v>478</v>
      </c>
      <c r="C17" s="43" t="s">
        <v>181</v>
      </c>
      <c r="D17" s="43" t="s">
        <v>791</v>
      </c>
      <c r="E17" s="43" t="s">
        <v>792</v>
      </c>
      <c r="F17" s="509" t="s">
        <v>821</v>
      </c>
    </row>
    <row r="18" spans="1:6" x14ac:dyDescent="0.25">
      <c r="A18" s="508">
        <v>16</v>
      </c>
      <c r="B18" s="43" t="s">
        <v>485</v>
      </c>
      <c r="C18" s="43" t="s">
        <v>231</v>
      </c>
      <c r="D18" s="43" t="s">
        <v>791</v>
      </c>
      <c r="E18" s="43" t="s">
        <v>831</v>
      </c>
      <c r="F18" s="527"/>
    </row>
    <row r="19" spans="1:6" x14ac:dyDescent="0.25">
      <c r="A19" s="513">
        <v>17</v>
      </c>
      <c r="B19" s="43" t="s">
        <v>369</v>
      </c>
      <c r="C19" s="43" t="s">
        <v>77</v>
      </c>
      <c r="D19" s="43" t="s">
        <v>791</v>
      </c>
      <c r="E19" s="43" t="s">
        <v>795</v>
      </c>
      <c r="F19" s="509"/>
    </row>
    <row r="20" spans="1:6" x14ac:dyDescent="0.25">
      <c r="A20" s="508">
        <v>18</v>
      </c>
      <c r="B20" s="43" t="s">
        <v>397</v>
      </c>
      <c r="C20" s="43" t="s">
        <v>398</v>
      </c>
      <c r="D20" s="43" t="s">
        <v>791</v>
      </c>
      <c r="E20" s="43" t="s">
        <v>827</v>
      </c>
      <c r="F20" s="509" t="s">
        <v>829</v>
      </c>
    </row>
    <row r="21" spans="1:6" ht="30" x14ac:dyDescent="0.25">
      <c r="A21" s="508">
        <v>19</v>
      </c>
      <c r="B21" s="43" t="s">
        <v>196</v>
      </c>
      <c r="C21" s="43" t="s">
        <v>197</v>
      </c>
      <c r="D21" s="43" t="s">
        <v>788</v>
      </c>
      <c r="E21" s="43"/>
      <c r="F21" s="510" t="s">
        <v>794</v>
      </c>
    </row>
    <row r="22" spans="1:6" ht="30" x14ac:dyDescent="0.25">
      <c r="A22" s="508">
        <v>20</v>
      </c>
      <c r="B22" s="43" t="s">
        <v>687</v>
      </c>
      <c r="C22" s="43" t="s">
        <v>692</v>
      </c>
      <c r="D22" s="43" t="s">
        <v>788</v>
      </c>
      <c r="E22" s="43"/>
      <c r="F22" s="510" t="s">
        <v>797</v>
      </c>
    </row>
    <row r="23" spans="1:6" x14ac:dyDescent="0.25">
      <c r="A23" s="513">
        <v>21</v>
      </c>
      <c r="B23" s="43" t="s">
        <v>689</v>
      </c>
      <c r="C23" s="43" t="s">
        <v>65</v>
      </c>
      <c r="D23" s="43" t="s">
        <v>791</v>
      </c>
      <c r="E23" s="43" t="s">
        <v>15</v>
      </c>
      <c r="F23" s="509"/>
    </row>
    <row r="24" spans="1:6" x14ac:dyDescent="0.25">
      <c r="A24" s="508">
        <v>22</v>
      </c>
      <c r="B24" s="43" t="s">
        <v>516</v>
      </c>
      <c r="C24" s="43" t="s">
        <v>231</v>
      </c>
      <c r="D24" s="43" t="s">
        <v>791</v>
      </c>
      <c r="E24" s="43" t="s">
        <v>798</v>
      </c>
      <c r="F24" s="509"/>
    </row>
    <row r="25" spans="1:6" x14ac:dyDescent="0.25">
      <c r="A25" s="508">
        <v>23</v>
      </c>
      <c r="B25" s="43" t="s">
        <v>163</v>
      </c>
      <c r="C25" s="43" t="s">
        <v>63</v>
      </c>
      <c r="D25" s="43" t="s">
        <v>791</v>
      </c>
      <c r="E25" s="43" t="s">
        <v>795</v>
      </c>
      <c r="F25" s="509"/>
    </row>
    <row r="26" spans="1:6" x14ac:dyDescent="0.25">
      <c r="A26" s="508">
        <v>24</v>
      </c>
      <c r="B26" s="43" t="s">
        <v>174</v>
      </c>
      <c r="C26" s="43" t="s">
        <v>65</v>
      </c>
      <c r="D26" s="43" t="s">
        <v>791</v>
      </c>
      <c r="E26" s="43" t="s">
        <v>795</v>
      </c>
      <c r="F26" s="509" t="s">
        <v>828</v>
      </c>
    </row>
    <row r="27" spans="1:6" x14ac:dyDescent="0.25">
      <c r="A27" s="513">
        <v>25</v>
      </c>
      <c r="B27" s="43" t="s">
        <v>175</v>
      </c>
      <c r="C27" s="43" t="s">
        <v>68</v>
      </c>
      <c r="D27" s="43" t="s">
        <v>791</v>
      </c>
      <c r="E27" s="43" t="s">
        <v>795</v>
      </c>
      <c r="F27" s="509"/>
    </row>
    <row r="28" spans="1:6" x14ac:dyDescent="0.25">
      <c r="A28" s="508">
        <v>26</v>
      </c>
      <c r="B28" s="43" t="s">
        <v>202</v>
      </c>
      <c r="C28" s="43" t="s">
        <v>203</v>
      </c>
      <c r="D28" s="43" t="s">
        <v>791</v>
      </c>
      <c r="E28" s="43" t="s">
        <v>792</v>
      </c>
      <c r="F28" s="509"/>
    </row>
    <row r="29" spans="1:6" x14ac:dyDescent="0.25">
      <c r="A29" s="508">
        <v>27</v>
      </c>
      <c r="B29" s="43" t="s">
        <v>191</v>
      </c>
      <c r="C29" s="43" t="s">
        <v>65</v>
      </c>
      <c r="D29" s="43" t="s">
        <v>791</v>
      </c>
      <c r="E29" s="43" t="s">
        <v>792</v>
      </c>
      <c r="F29" s="509" t="s">
        <v>830</v>
      </c>
    </row>
    <row r="30" spans="1:6" x14ac:dyDescent="0.25">
      <c r="A30" s="508">
        <v>28</v>
      </c>
      <c r="B30" s="43" t="s">
        <v>190</v>
      </c>
      <c r="C30" s="43" t="s">
        <v>63</v>
      </c>
      <c r="D30" s="43" t="s">
        <v>791</v>
      </c>
      <c r="E30" s="43" t="s">
        <v>792</v>
      </c>
      <c r="F30" s="509" t="s">
        <v>830</v>
      </c>
    </row>
    <row r="31" spans="1:6" x14ac:dyDescent="0.25">
      <c r="A31" s="513">
        <v>29</v>
      </c>
      <c r="B31" s="43" t="s">
        <v>215</v>
      </c>
      <c r="C31" s="43" t="s">
        <v>65</v>
      </c>
      <c r="D31" s="43" t="s">
        <v>791</v>
      </c>
      <c r="E31" s="43" t="s">
        <v>792</v>
      </c>
      <c r="F31" s="509" t="s">
        <v>830</v>
      </c>
    </row>
    <row r="32" spans="1:6" x14ac:dyDescent="0.25">
      <c r="A32" s="508">
        <v>30</v>
      </c>
      <c r="B32" s="43" t="s">
        <v>184</v>
      </c>
      <c r="C32" s="43" t="s">
        <v>68</v>
      </c>
      <c r="D32" s="43" t="s">
        <v>791</v>
      </c>
      <c r="E32" s="43" t="s">
        <v>795</v>
      </c>
      <c r="F32" s="509"/>
    </row>
    <row r="33" spans="1:6" x14ac:dyDescent="0.25">
      <c r="A33" s="508">
        <v>31</v>
      </c>
      <c r="B33" s="43" t="s">
        <v>514</v>
      </c>
      <c r="C33" s="43" t="s">
        <v>79</v>
      </c>
      <c r="D33" s="43" t="s">
        <v>791</v>
      </c>
      <c r="E33" s="43" t="s">
        <v>795</v>
      </c>
      <c r="F33" s="509"/>
    </row>
    <row r="34" spans="1:6" x14ac:dyDescent="0.25">
      <c r="A34" s="508">
        <v>32</v>
      </c>
      <c r="B34" s="43" t="s">
        <v>553</v>
      </c>
      <c r="C34" s="43" t="s">
        <v>77</v>
      </c>
      <c r="D34" s="43" t="s">
        <v>791</v>
      </c>
      <c r="E34" s="43" t="s">
        <v>792</v>
      </c>
      <c r="F34" s="509"/>
    </row>
    <row r="35" spans="1:6" ht="17.45" customHeight="1" x14ac:dyDescent="0.25">
      <c r="A35" s="513">
        <v>33</v>
      </c>
      <c r="B35" s="43" t="s">
        <v>696</v>
      </c>
      <c r="C35" s="43" t="s">
        <v>150</v>
      </c>
      <c r="D35" s="43" t="s">
        <v>791</v>
      </c>
      <c r="E35" s="47" t="s">
        <v>799</v>
      </c>
      <c r="F35" s="509"/>
    </row>
    <row r="36" spans="1:6" x14ac:dyDescent="0.25">
      <c r="A36" s="508">
        <v>34</v>
      </c>
      <c r="B36" s="43" t="s">
        <v>224</v>
      </c>
      <c r="C36" s="43" t="s">
        <v>65</v>
      </c>
      <c r="D36" s="43" t="s">
        <v>791</v>
      </c>
      <c r="E36" s="43" t="s">
        <v>796</v>
      </c>
      <c r="F36" s="509"/>
    </row>
    <row r="37" spans="1:6" x14ac:dyDescent="0.25">
      <c r="A37" s="508">
        <v>35</v>
      </c>
      <c r="B37" s="43" t="s">
        <v>226</v>
      </c>
      <c r="C37" s="43" t="s">
        <v>77</v>
      </c>
      <c r="D37" s="43" t="s">
        <v>791</v>
      </c>
      <c r="E37" s="43" t="s">
        <v>800</v>
      </c>
      <c r="F37" s="509"/>
    </row>
    <row r="38" spans="1:6" ht="15.75" thickBot="1" x14ac:dyDescent="0.3">
      <c r="A38" s="508">
        <v>36</v>
      </c>
      <c r="B38" s="511" t="s">
        <v>219</v>
      </c>
      <c r="C38" s="511" t="s">
        <v>65</v>
      </c>
      <c r="D38" s="511" t="s">
        <v>791</v>
      </c>
      <c r="E38" s="511" t="s">
        <v>235</v>
      </c>
      <c r="F38" s="512" t="s">
        <v>801</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5" x14ac:dyDescent="0.25"/>
  <cols>
    <col min="1" max="1" width="5.42578125" customWidth="1"/>
    <col min="4" max="4" width="15.5703125" bestFit="1" customWidth="1"/>
    <col min="5" max="5" width="27.140625" bestFit="1" customWidth="1"/>
    <col min="6" max="6" width="33.5703125" bestFit="1" customWidth="1"/>
  </cols>
  <sheetData>
    <row r="1" spans="1:6" ht="27.95" customHeight="1" x14ac:dyDescent="0.25">
      <c r="A1" s="813" t="s">
        <v>822</v>
      </c>
      <c r="B1" s="814"/>
      <c r="C1" s="814"/>
      <c r="D1" s="814"/>
      <c r="E1" s="814"/>
      <c r="F1" s="815"/>
    </row>
    <row r="2" spans="1:6" ht="20.45" customHeight="1" x14ac:dyDescent="0.25">
      <c r="A2" s="535" t="s">
        <v>784</v>
      </c>
      <c r="B2" s="535" t="s">
        <v>785</v>
      </c>
      <c r="C2" s="535" t="s">
        <v>789</v>
      </c>
      <c r="D2" s="535" t="s">
        <v>786</v>
      </c>
      <c r="E2" s="535" t="s">
        <v>787</v>
      </c>
      <c r="F2" s="535" t="s">
        <v>16</v>
      </c>
    </row>
    <row r="3" spans="1:6" x14ac:dyDescent="0.25">
      <c r="A3" s="43">
        <v>1</v>
      </c>
      <c r="B3" s="43" t="s">
        <v>246</v>
      </c>
      <c r="C3" s="43" t="s">
        <v>65</v>
      </c>
      <c r="D3" s="43" t="s">
        <v>791</v>
      </c>
      <c r="E3" s="43" t="s">
        <v>823</v>
      </c>
      <c r="F3" s="47"/>
    </row>
    <row r="4" spans="1:6" x14ac:dyDescent="0.25">
      <c r="A4" s="43">
        <v>2</v>
      </c>
      <c r="B4" s="43" t="s">
        <v>367</v>
      </c>
      <c r="C4" s="43" t="s">
        <v>77</v>
      </c>
      <c r="D4" s="43" t="s">
        <v>791</v>
      </c>
      <c r="E4" s="43" t="s">
        <v>795</v>
      </c>
      <c r="F4" s="47"/>
    </row>
    <row r="5" spans="1:6" x14ac:dyDescent="0.25">
      <c r="A5" s="43">
        <v>3</v>
      </c>
      <c r="B5" s="43" t="s">
        <v>266</v>
      </c>
      <c r="C5" s="43" t="s">
        <v>63</v>
      </c>
      <c r="D5" s="43"/>
      <c r="E5" s="43"/>
      <c r="F5" s="47"/>
    </row>
    <row r="6" spans="1:6" x14ac:dyDescent="0.25">
      <c r="A6" s="43">
        <v>4</v>
      </c>
      <c r="B6" s="43" t="s">
        <v>363</v>
      </c>
      <c r="C6" s="43" t="s">
        <v>65</v>
      </c>
      <c r="D6" s="43" t="s">
        <v>791</v>
      </c>
      <c r="E6" s="43" t="s">
        <v>823</v>
      </c>
      <c r="F6" s="47"/>
    </row>
    <row r="7" spans="1:6" x14ac:dyDescent="0.25">
      <c r="A7" s="43">
        <v>5</v>
      </c>
      <c r="B7" s="43" t="s">
        <v>260</v>
      </c>
      <c r="C7" s="43" t="s">
        <v>77</v>
      </c>
      <c r="D7" s="43"/>
      <c r="E7" s="43"/>
      <c r="F7" s="47"/>
    </row>
    <row r="8" spans="1:6" x14ac:dyDescent="0.25">
      <c r="A8" s="43">
        <v>6</v>
      </c>
      <c r="B8" s="43" t="s">
        <v>262</v>
      </c>
      <c r="C8" s="43" t="s">
        <v>65</v>
      </c>
      <c r="D8" s="43" t="s">
        <v>791</v>
      </c>
      <c r="E8" s="43" t="s">
        <v>823</v>
      </c>
      <c r="F8" s="47"/>
    </row>
    <row r="9" spans="1:6" x14ac:dyDescent="0.25">
      <c r="A9" s="43">
        <v>7</v>
      </c>
      <c r="B9" s="43" t="s">
        <v>263</v>
      </c>
      <c r="C9" s="43" t="s">
        <v>77</v>
      </c>
      <c r="D9" s="43"/>
      <c r="E9" s="43"/>
      <c r="F9" s="47"/>
    </row>
    <row r="10" spans="1:6" x14ac:dyDescent="0.25">
      <c r="A10" s="43">
        <v>8</v>
      </c>
      <c r="B10" s="43" t="s">
        <v>276</v>
      </c>
      <c r="C10" s="43" t="s">
        <v>77</v>
      </c>
      <c r="D10" s="43"/>
      <c r="E10" s="43"/>
      <c r="F10" s="47"/>
    </row>
    <row r="11" spans="1:6" x14ac:dyDescent="0.25">
      <c r="A11" s="43">
        <v>9</v>
      </c>
      <c r="B11" s="43" t="s">
        <v>419</v>
      </c>
      <c r="C11" s="43" t="s">
        <v>63</v>
      </c>
      <c r="D11" s="43" t="s">
        <v>791</v>
      </c>
      <c r="E11" s="43" t="s">
        <v>824</v>
      </c>
      <c r="F11" s="47"/>
    </row>
    <row r="12" spans="1:6" x14ac:dyDescent="0.25">
      <c r="A12" s="43">
        <v>10</v>
      </c>
      <c r="B12" s="43" t="s">
        <v>713</v>
      </c>
      <c r="C12" s="43" t="s">
        <v>65</v>
      </c>
      <c r="D12" s="43" t="s">
        <v>791</v>
      </c>
      <c r="E12" s="43" t="s">
        <v>823</v>
      </c>
      <c r="F12" s="47"/>
    </row>
    <row r="13" spans="1:6" x14ac:dyDescent="0.25">
      <c r="A13" s="43">
        <v>11</v>
      </c>
      <c r="B13" s="43" t="s">
        <v>420</v>
      </c>
      <c r="C13" s="43" t="s">
        <v>65</v>
      </c>
      <c r="D13" s="43" t="s">
        <v>791</v>
      </c>
      <c r="E13" s="43" t="s">
        <v>795</v>
      </c>
      <c r="F13" s="47"/>
    </row>
    <row r="14" spans="1:6" x14ac:dyDescent="0.25">
      <c r="A14" s="43">
        <v>12</v>
      </c>
      <c r="B14" s="43" t="s">
        <v>412</v>
      </c>
      <c r="C14" s="43" t="s">
        <v>79</v>
      </c>
      <c r="D14" s="43" t="s">
        <v>791</v>
      </c>
      <c r="E14" s="43" t="s">
        <v>796</v>
      </c>
      <c r="F14" s="43"/>
    </row>
    <row r="15" spans="1:6" x14ac:dyDescent="0.25">
      <c r="A15" s="43">
        <v>13</v>
      </c>
      <c r="B15" s="43" t="s">
        <v>413</v>
      </c>
      <c r="C15" s="43" t="s">
        <v>79</v>
      </c>
      <c r="D15" s="43" t="s">
        <v>791</v>
      </c>
      <c r="E15" s="43" t="s">
        <v>796</v>
      </c>
      <c r="F15" s="43"/>
    </row>
    <row r="16" spans="1:6" x14ac:dyDescent="0.25">
      <c r="A16" s="43">
        <v>14</v>
      </c>
      <c r="B16" s="43" t="s">
        <v>451</v>
      </c>
      <c r="C16" s="43" t="s">
        <v>65</v>
      </c>
      <c r="D16" s="43" t="s">
        <v>791</v>
      </c>
      <c r="E16" s="43" t="s">
        <v>801</v>
      </c>
      <c r="F16" s="43"/>
    </row>
    <row r="17" spans="1:6" x14ac:dyDescent="0.25">
      <c r="A17" s="43">
        <v>15</v>
      </c>
      <c r="B17" s="43" t="s">
        <v>430</v>
      </c>
      <c r="C17" s="43" t="s">
        <v>65</v>
      </c>
      <c r="D17" s="43" t="s">
        <v>791</v>
      </c>
      <c r="E17" s="43" t="s">
        <v>795</v>
      </c>
      <c r="F17" s="43"/>
    </row>
    <row r="18" spans="1:6" x14ac:dyDescent="0.25">
      <c r="A18" s="43">
        <v>16</v>
      </c>
      <c r="B18" s="43" t="s">
        <v>361</v>
      </c>
      <c r="C18" s="43" t="s">
        <v>77</v>
      </c>
      <c r="D18" s="43"/>
      <c r="E18" s="43"/>
      <c r="F18" s="43"/>
    </row>
    <row r="19" spans="1:6" x14ac:dyDescent="0.25">
      <c r="A19" s="43">
        <v>17</v>
      </c>
      <c r="B19" s="43" t="s">
        <v>714</v>
      </c>
      <c r="C19" s="43" t="s">
        <v>150</v>
      </c>
      <c r="D19" s="43" t="s">
        <v>791</v>
      </c>
      <c r="E19" s="43" t="s">
        <v>795</v>
      </c>
      <c r="F19" s="47"/>
    </row>
    <row r="20" spans="1:6" x14ac:dyDescent="0.25">
      <c r="A20" s="43">
        <v>18</v>
      </c>
      <c r="B20" s="43" t="s">
        <v>715</v>
      </c>
      <c r="C20" s="43" t="s">
        <v>474</v>
      </c>
      <c r="D20" s="43"/>
      <c r="E20" s="43"/>
      <c r="F20" s="47"/>
    </row>
    <row r="21" spans="1:6" x14ac:dyDescent="0.25">
      <c r="A21" s="43">
        <v>19</v>
      </c>
      <c r="B21" s="43" t="s">
        <v>366</v>
      </c>
      <c r="C21" s="43" t="s">
        <v>65</v>
      </c>
      <c r="D21" s="43"/>
      <c r="E21" s="43"/>
      <c r="F21" s="47"/>
    </row>
    <row r="22" spans="1:6" x14ac:dyDescent="0.25">
      <c r="A22" s="43">
        <v>20</v>
      </c>
      <c r="B22" s="43" t="s">
        <v>364</v>
      </c>
      <c r="C22" s="43" t="s">
        <v>65</v>
      </c>
      <c r="D22" s="43" t="s">
        <v>791</v>
      </c>
      <c r="E22" s="43" t="s">
        <v>795</v>
      </c>
      <c r="F22" s="43"/>
    </row>
    <row r="23" spans="1:6" x14ac:dyDescent="0.25">
      <c r="A23" s="43">
        <v>21</v>
      </c>
      <c r="B23" s="43" t="s">
        <v>395</v>
      </c>
      <c r="C23" s="43" t="s">
        <v>79</v>
      </c>
      <c r="D23" s="43" t="s">
        <v>791</v>
      </c>
      <c r="E23" s="43" t="s">
        <v>235</v>
      </c>
      <c r="F23" s="43" t="s">
        <v>825</v>
      </c>
    </row>
    <row r="24" spans="1:6" x14ac:dyDescent="0.25">
      <c r="A24" s="43">
        <v>22</v>
      </c>
      <c r="B24" s="43" t="s">
        <v>426</v>
      </c>
      <c r="C24" s="43" t="s">
        <v>65</v>
      </c>
      <c r="D24" s="43"/>
      <c r="E24" s="43"/>
      <c r="F24" s="43"/>
    </row>
    <row r="25" spans="1:6" x14ac:dyDescent="0.25">
      <c r="A25" s="43">
        <v>23</v>
      </c>
      <c r="B25" s="43" t="s">
        <v>466</v>
      </c>
      <c r="C25" s="43" t="s">
        <v>79</v>
      </c>
      <c r="D25" s="43" t="s">
        <v>791</v>
      </c>
      <c r="E25" s="43" t="s">
        <v>235</v>
      </c>
      <c r="F25" s="43" t="s">
        <v>825</v>
      </c>
    </row>
    <row r="26" spans="1:6" x14ac:dyDescent="0.25">
      <c r="A26" s="43">
        <v>24</v>
      </c>
      <c r="B26" s="43" t="s">
        <v>383</v>
      </c>
      <c r="C26" s="43" t="s">
        <v>65</v>
      </c>
      <c r="D26" s="43" t="s">
        <v>791</v>
      </c>
      <c r="E26" s="43" t="s">
        <v>795</v>
      </c>
      <c r="F26" s="47"/>
    </row>
    <row r="27" spans="1:6" x14ac:dyDescent="0.25">
      <c r="A27" s="43">
        <v>25</v>
      </c>
      <c r="B27" s="43" t="s">
        <v>403</v>
      </c>
      <c r="C27" s="43" t="s">
        <v>65</v>
      </c>
      <c r="D27" s="43" t="s">
        <v>791</v>
      </c>
      <c r="E27" s="43" t="s">
        <v>795</v>
      </c>
      <c r="F27" s="47"/>
    </row>
    <row r="28" spans="1:6" x14ac:dyDescent="0.25">
      <c r="A28" s="43">
        <v>26</v>
      </c>
      <c r="B28" s="43" t="s">
        <v>429</v>
      </c>
      <c r="C28" s="43" t="s">
        <v>203</v>
      </c>
      <c r="D28" s="43" t="s">
        <v>826</v>
      </c>
      <c r="E28" s="43" t="s">
        <v>796</v>
      </c>
      <c r="F28" s="47"/>
    </row>
    <row r="29" spans="1:6" x14ac:dyDescent="0.25">
      <c r="A29" s="43">
        <v>27</v>
      </c>
      <c r="B29" s="43" t="s">
        <v>440</v>
      </c>
      <c r="C29" s="43" t="s">
        <v>79</v>
      </c>
      <c r="D29" s="43" t="s">
        <v>791</v>
      </c>
      <c r="E29" s="43" t="s">
        <v>795</v>
      </c>
      <c r="F29" s="47"/>
    </row>
    <row r="30" spans="1:6" x14ac:dyDescent="0.25">
      <c r="A30" s="43">
        <v>28</v>
      </c>
      <c r="B30" s="43" t="s">
        <v>441</v>
      </c>
      <c r="C30" s="43" t="s">
        <v>65</v>
      </c>
      <c r="D30" s="43" t="s">
        <v>791</v>
      </c>
      <c r="E30" s="43" t="s">
        <v>795</v>
      </c>
      <c r="F30" s="47"/>
    </row>
    <row r="31" spans="1:6" x14ac:dyDescent="0.25">
      <c r="A31" s="43">
        <v>29</v>
      </c>
      <c r="B31" s="43" t="s">
        <v>460</v>
      </c>
      <c r="C31" s="43" t="s">
        <v>65</v>
      </c>
      <c r="D31" s="43" t="s">
        <v>791</v>
      </c>
      <c r="E31" s="43" t="s">
        <v>235</v>
      </c>
      <c r="F31" s="43" t="s">
        <v>825</v>
      </c>
    </row>
    <row r="32" spans="1:6" x14ac:dyDescent="0.25">
      <c r="A32" s="43">
        <v>30</v>
      </c>
      <c r="B32" s="43" t="s">
        <v>487</v>
      </c>
      <c r="C32" s="43" t="s">
        <v>65</v>
      </c>
      <c r="D32" s="43" t="s">
        <v>791</v>
      </c>
      <c r="E32" s="43" t="s">
        <v>235</v>
      </c>
      <c r="F32" s="43" t="s">
        <v>825</v>
      </c>
    </row>
    <row r="33" spans="1:6" x14ac:dyDescent="0.25">
      <c r="A33" s="43">
        <v>31</v>
      </c>
      <c r="B33" s="43" t="s">
        <v>518</v>
      </c>
      <c r="C33" s="43" t="s">
        <v>65</v>
      </c>
      <c r="D33" s="43"/>
      <c r="E33" s="43"/>
      <c r="F33" s="43"/>
    </row>
    <row r="34" spans="1:6" x14ac:dyDescent="0.25">
      <c r="A34" s="43">
        <v>32</v>
      </c>
      <c r="B34" s="43" t="s">
        <v>461</v>
      </c>
      <c r="C34" s="43" t="s">
        <v>65</v>
      </c>
      <c r="D34" s="43"/>
      <c r="E34" s="43"/>
      <c r="F34" s="43"/>
    </row>
    <row r="35" spans="1:6" x14ac:dyDescent="0.25">
      <c r="A35" s="43">
        <v>33</v>
      </c>
      <c r="B35" s="43" t="s">
        <v>462</v>
      </c>
      <c r="C35" s="43" t="s">
        <v>79</v>
      </c>
      <c r="D35" s="43"/>
      <c r="E35" s="43"/>
      <c r="F35" s="43"/>
    </row>
    <row r="36" spans="1:6" x14ac:dyDescent="0.25">
      <c r="A36" s="43">
        <v>34</v>
      </c>
      <c r="B36" s="43" t="s">
        <v>450</v>
      </c>
      <c r="C36" s="43" t="s">
        <v>65</v>
      </c>
      <c r="D36" s="43"/>
      <c r="E36" s="43"/>
      <c r="F36" s="43"/>
    </row>
    <row r="37" spans="1:6" x14ac:dyDescent="0.25">
      <c r="A37" s="43">
        <v>35</v>
      </c>
      <c r="B37" s="43" t="s">
        <v>449</v>
      </c>
      <c r="C37" s="43" t="s">
        <v>65</v>
      </c>
      <c r="D37" s="43"/>
      <c r="E37" s="43"/>
      <c r="F37" s="43"/>
    </row>
    <row r="38" spans="1:6" x14ac:dyDescent="0.25">
      <c r="A38" s="43">
        <v>36</v>
      </c>
      <c r="B38" s="43" t="s">
        <v>512</v>
      </c>
      <c r="C38" s="43" t="s">
        <v>203</v>
      </c>
      <c r="D38" s="43"/>
      <c r="E38" s="43"/>
      <c r="F38" s="43"/>
    </row>
    <row r="39" spans="1:6" x14ac:dyDescent="0.25">
      <c r="A39" s="43">
        <v>37</v>
      </c>
      <c r="B39" s="43" t="s">
        <v>401</v>
      </c>
      <c r="C39" s="43" t="s">
        <v>79</v>
      </c>
      <c r="D39" s="43"/>
      <c r="E39" s="43"/>
      <c r="F39" s="43"/>
    </row>
    <row r="40" spans="1:6" x14ac:dyDescent="0.25">
      <c r="A40" s="43">
        <v>38</v>
      </c>
      <c r="B40" s="43" t="s">
        <v>417</v>
      </c>
      <c r="C40" s="43" t="s">
        <v>65</v>
      </c>
      <c r="D40" s="43"/>
      <c r="E40" s="43"/>
      <c r="F40" s="43"/>
    </row>
    <row r="41" spans="1:6" x14ac:dyDescent="0.25">
      <c r="A41" s="43">
        <v>39</v>
      </c>
      <c r="B41" s="43" t="s">
        <v>501</v>
      </c>
      <c r="C41" s="43" t="s">
        <v>77</v>
      </c>
      <c r="D41" s="43" t="s">
        <v>791</v>
      </c>
      <c r="E41" s="43" t="s">
        <v>801</v>
      </c>
      <c r="F41" s="43"/>
    </row>
    <row r="42" spans="1:6" x14ac:dyDescent="0.25">
      <c r="A42" s="43">
        <v>40</v>
      </c>
      <c r="B42" s="43" t="s">
        <v>509</v>
      </c>
      <c r="C42" s="43" t="s">
        <v>126</v>
      </c>
      <c r="D42" s="43"/>
      <c r="E42" s="43"/>
      <c r="F42" s="43"/>
    </row>
    <row r="43" spans="1:6" x14ac:dyDescent="0.25">
      <c r="A43" s="43">
        <v>41</v>
      </c>
      <c r="B43" s="43" t="s">
        <v>422</v>
      </c>
      <c r="C43" s="43" t="s">
        <v>77</v>
      </c>
      <c r="D43" s="43"/>
      <c r="E43" s="43"/>
      <c r="F43" s="43"/>
    </row>
    <row r="44" spans="1:6" x14ac:dyDescent="0.25">
      <c r="A44" s="43">
        <v>42</v>
      </c>
      <c r="B44" s="43" t="s">
        <v>423</v>
      </c>
      <c r="C44" s="43" t="s">
        <v>77</v>
      </c>
      <c r="D44" s="43"/>
      <c r="E44" s="43"/>
      <c r="F44" s="43"/>
    </row>
    <row r="45" spans="1:6" x14ac:dyDescent="0.25">
      <c r="A45" s="43">
        <v>43</v>
      </c>
      <c r="B45" s="43" t="s">
        <v>424</v>
      </c>
      <c r="C45" s="43" t="s">
        <v>77</v>
      </c>
      <c r="D45" s="43"/>
      <c r="E45" s="43"/>
      <c r="F45" s="43"/>
    </row>
    <row r="46" spans="1:6" x14ac:dyDescent="0.25">
      <c r="A46" s="43">
        <v>44</v>
      </c>
      <c r="B46" s="43" t="s">
        <v>507</v>
      </c>
      <c r="C46" s="43" t="s">
        <v>79</v>
      </c>
      <c r="D46" s="43"/>
      <c r="E46" s="43"/>
      <c r="F46" s="43"/>
    </row>
    <row r="47" spans="1:6" x14ac:dyDescent="0.25">
      <c r="A47" s="43">
        <v>45</v>
      </c>
      <c r="B47" s="43" t="s">
        <v>490</v>
      </c>
      <c r="C47" s="43" t="s">
        <v>79</v>
      </c>
      <c r="D47" s="43"/>
      <c r="E47" s="43"/>
      <c r="F47" s="43"/>
    </row>
    <row r="48" spans="1:6" x14ac:dyDescent="0.25">
      <c r="A48" s="43">
        <v>46</v>
      </c>
      <c r="B48" s="43" t="s">
        <v>498</v>
      </c>
      <c r="C48" s="43" t="s">
        <v>79</v>
      </c>
      <c r="D48" s="43"/>
      <c r="E48" s="43"/>
      <c r="F48" s="43"/>
    </row>
    <row r="49" spans="1:6" x14ac:dyDescent="0.25">
      <c r="A49" s="43">
        <v>47</v>
      </c>
      <c r="B49" s="43" t="s">
        <v>724</v>
      </c>
      <c r="C49" s="43" t="s">
        <v>65</v>
      </c>
      <c r="D49" s="43"/>
      <c r="E49" s="43"/>
      <c r="F49" s="43"/>
    </row>
    <row r="50" spans="1:6" x14ac:dyDescent="0.25">
      <c r="A50" s="43">
        <v>48</v>
      </c>
      <c r="B50" s="43" t="s">
        <v>446</v>
      </c>
      <c r="C50" s="43" t="s">
        <v>65</v>
      </c>
      <c r="D50" s="43"/>
      <c r="E50" s="43"/>
      <c r="F50" s="43"/>
    </row>
    <row r="51" spans="1:6" x14ac:dyDescent="0.25">
      <c r="A51" s="43">
        <v>49</v>
      </c>
      <c r="B51" s="43" t="s">
        <v>447</v>
      </c>
      <c r="C51" s="43" t="s">
        <v>79</v>
      </c>
      <c r="D51" s="43"/>
      <c r="E51" s="43"/>
      <c r="F51" s="43"/>
    </row>
    <row r="52" spans="1:6" x14ac:dyDescent="0.25">
      <c r="A52" s="43">
        <v>50</v>
      </c>
      <c r="B52" s="43" t="s">
        <v>465</v>
      </c>
      <c r="C52" s="43" t="s">
        <v>474</v>
      </c>
      <c r="D52" s="43" t="s">
        <v>826</v>
      </c>
      <c r="E52" s="43" t="s">
        <v>796</v>
      </c>
      <c r="F52" s="43"/>
    </row>
    <row r="53" spans="1:6" x14ac:dyDescent="0.25">
      <c r="A53" s="43">
        <v>51</v>
      </c>
      <c r="B53" s="43" t="s">
        <v>458</v>
      </c>
      <c r="C53" s="43" t="s">
        <v>77</v>
      </c>
      <c r="D53" s="43"/>
      <c r="E53" s="43"/>
      <c r="F53" s="43"/>
    </row>
    <row r="54" spans="1:6" x14ac:dyDescent="0.25">
      <c r="A54" s="43">
        <v>52</v>
      </c>
      <c r="B54" s="43" t="s">
        <v>459</v>
      </c>
      <c r="C54" s="43" t="s">
        <v>77</v>
      </c>
      <c r="D54" s="43"/>
      <c r="E54" s="43"/>
      <c r="F54" s="43"/>
    </row>
    <row r="55" spans="1:6" x14ac:dyDescent="0.25">
      <c r="A55" s="43">
        <v>53</v>
      </c>
      <c r="B55" s="43" t="s">
        <v>476</v>
      </c>
      <c r="C55" s="43" t="s">
        <v>65</v>
      </c>
      <c r="D55" s="43"/>
      <c r="E55" s="43"/>
      <c r="F55" s="43"/>
    </row>
    <row r="56" spans="1:6" x14ac:dyDescent="0.25">
      <c r="A56" s="43">
        <v>54</v>
      </c>
      <c r="B56" s="43" t="s">
        <v>480</v>
      </c>
      <c r="C56" s="43" t="s">
        <v>126</v>
      </c>
      <c r="D56" s="43"/>
      <c r="E56" s="43"/>
      <c r="F56" s="43"/>
    </row>
    <row r="57" spans="1:6" x14ac:dyDescent="0.25">
      <c r="A57" s="43">
        <v>55</v>
      </c>
      <c r="B57" s="43" t="s">
        <v>483</v>
      </c>
      <c r="C57" s="43" t="s">
        <v>77</v>
      </c>
      <c r="D57" s="43"/>
      <c r="E57" s="43"/>
      <c r="F57" s="43"/>
    </row>
    <row r="58" spans="1:6" x14ac:dyDescent="0.25">
      <c r="A58" s="43">
        <v>56</v>
      </c>
      <c r="B58" s="43" t="s">
        <v>486</v>
      </c>
      <c r="C58" s="43" t="s">
        <v>65</v>
      </c>
      <c r="D58" s="43"/>
      <c r="E58" s="43"/>
      <c r="F58" s="43"/>
    </row>
    <row r="59" spans="1:6" x14ac:dyDescent="0.25">
      <c r="A59" s="43">
        <v>57</v>
      </c>
      <c r="B59" s="43" t="s">
        <v>491</v>
      </c>
      <c r="C59" s="43" t="s">
        <v>65</v>
      </c>
      <c r="D59" s="43"/>
      <c r="E59" s="43"/>
      <c r="F59" s="43"/>
    </row>
    <row r="60" spans="1:6" x14ac:dyDescent="0.25">
      <c r="A60" s="43">
        <v>58</v>
      </c>
      <c r="B60" s="43" t="s">
        <v>496</v>
      </c>
      <c r="C60" s="65" t="s">
        <v>77</v>
      </c>
      <c r="D60" s="65"/>
      <c r="E60" s="65"/>
      <c r="F60" s="65"/>
    </row>
    <row r="61" spans="1:6" x14ac:dyDescent="0.25">
      <c r="A61" s="43">
        <v>59</v>
      </c>
      <c r="B61" s="43" t="s">
        <v>499</v>
      </c>
      <c r="C61" s="65" t="s">
        <v>79</v>
      </c>
      <c r="D61" s="65"/>
      <c r="E61" s="65"/>
      <c r="F61" s="65"/>
    </row>
    <row r="62" spans="1:6" x14ac:dyDescent="0.25">
      <c r="A62" s="43">
        <v>60</v>
      </c>
      <c r="B62" s="43" t="s">
        <v>502</v>
      </c>
      <c r="C62" s="65" t="s">
        <v>79</v>
      </c>
      <c r="D62" s="65"/>
      <c r="E62" s="65"/>
      <c r="F62" s="65"/>
    </row>
    <row r="63" spans="1:6" x14ac:dyDescent="0.25">
      <c r="A63" s="43">
        <v>61</v>
      </c>
      <c r="B63" s="43" t="s">
        <v>506</v>
      </c>
      <c r="C63" s="65" t="s">
        <v>65</v>
      </c>
      <c r="D63" s="65"/>
      <c r="E63" s="65"/>
      <c r="F63" s="65"/>
    </row>
    <row r="64" spans="1:6" x14ac:dyDescent="0.25">
      <c r="A64" s="43">
        <v>62</v>
      </c>
      <c r="B64" s="43" t="s">
        <v>494</v>
      </c>
      <c r="C64" s="65" t="s">
        <v>65</v>
      </c>
      <c r="D64" s="65"/>
      <c r="E64" s="65"/>
      <c r="F64" s="65"/>
    </row>
    <row r="65" spans="1:6" x14ac:dyDescent="0.25">
      <c r="A65" s="43">
        <v>63</v>
      </c>
      <c r="B65" s="43" t="s">
        <v>481</v>
      </c>
      <c r="C65" s="65" t="s">
        <v>126</v>
      </c>
      <c r="D65" s="65"/>
      <c r="E65" s="65"/>
      <c r="F65" s="65"/>
    </row>
    <row r="66" spans="1:6" x14ac:dyDescent="0.25">
      <c r="A66" s="43">
        <v>64</v>
      </c>
      <c r="B66" s="43" t="s">
        <v>472</v>
      </c>
      <c r="C66" s="65" t="s">
        <v>65</v>
      </c>
      <c r="D66" s="65"/>
      <c r="E66" s="65"/>
      <c r="F66" s="65"/>
    </row>
    <row r="67" spans="1:6" x14ac:dyDescent="0.25">
      <c r="A67" s="43">
        <v>65</v>
      </c>
      <c r="B67" s="43" t="s">
        <v>727</v>
      </c>
      <c r="C67" s="65" t="s">
        <v>63</v>
      </c>
      <c r="D67" s="65"/>
      <c r="E67" s="65"/>
      <c r="F67" s="65"/>
    </row>
    <row r="68" spans="1:6" x14ac:dyDescent="0.25">
      <c r="A68" s="43">
        <v>66</v>
      </c>
      <c r="B68" s="43" t="s">
        <v>500</v>
      </c>
      <c r="C68" s="65" t="s">
        <v>77</v>
      </c>
      <c r="D68" s="65"/>
      <c r="E68" s="65"/>
      <c r="F68" s="65"/>
    </row>
    <row r="69" spans="1:6" x14ac:dyDescent="0.25">
      <c r="A69" s="43">
        <v>67</v>
      </c>
      <c r="B69" s="43" t="s">
        <v>531</v>
      </c>
      <c r="C69" s="65" t="s">
        <v>79</v>
      </c>
      <c r="D69" s="65"/>
      <c r="E69" s="65"/>
      <c r="F69" s="65"/>
    </row>
    <row r="70" spans="1:6" x14ac:dyDescent="0.25">
      <c r="A70" s="43">
        <v>68</v>
      </c>
      <c r="B70" s="43" t="s">
        <v>540</v>
      </c>
      <c r="C70" s="65" t="s">
        <v>65</v>
      </c>
      <c r="D70" s="65"/>
      <c r="E70" s="65"/>
      <c r="F70" s="65"/>
    </row>
    <row r="71" spans="1:6" x14ac:dyDescent="0.25">
      <c r="A71" s="43">
        <v>69</v>
      </c>
      <c r="B71" s="43" t="s">
        <v>541</v>
      </c>
      <c r="C71" s="65" t="s">
        <v>77</v>
      </c>
      <c r="D71" s="65"/>
      <c r="E71" s="65"/>
      <c r="F71" s="65"/>
    </row>
    <row r="72" spans="1:6" x14ac:dyDescent="0.25">
      <c r="A72" s="43">
        <v>70</v>
      </c>
      <c r="B72" s="43" t="s">
        <v>552</v>
      </c>
      <c r="C72" s="65" t="s">
        <v>77</v>
      </c>
      <c r="D72" s="65"/>
      <c r="E72" s="65"/>
      <c r="F72" s="65"/>
    </row>
    <row r="73" spans="1:6" x14ac:dyDescent="0.25">
      <c r="A73" s="43">
        <v>71</v>
      </c>
      <c r="B73" s="43" t="s">
        <v>550</v>
      </c>
      <c r="C73" s="65" t="s">
        <v>79</v>
      </c>
      <c r="D73" s="65"/>
      <c r="E73" s="65"/>
      <c r="F73" s="65"/>
    </row>
    <row r="74" spans="1:6" x14ac:dyDescent="0.25">
      <c r="A74" s="43">
        <v>72</v>
      </c>
      <c r="B74" s="43" t="s">
        <v>542</v>
      </c>
      <c r="C74" s="65" t="s">
        <v>65</v>
      </c>
      <c r="D74" s="65"/>
      <c r="E74" s="65"/>
      <c r="F74" s="65"/>
    </row>
    <row r="75" spans="1:6" x14ac:dyDescent="0.25">
      <c r="A75" s="43">
        <v>73</v>
      </c>
      <c r="B75" s="43" t="s">
        <v>529</v>
      </c>
      <c r="C75" s="65" t="s">
        <v>65</v>
      </c>
      <c r="D75" s="65"/>
      <c r="E75" s="65"/>
      <c r="F75" s="65"/>
    </row>
    <row r="76" spans="1:6" x14ac:dyDescent="0.25">
      <c r="A76" s="43">
        <v>74</v>
      </c>
      <c r="B76" s="43" t="s">
        <v>733</v>
      </c>
      <c r="C76" s="65" t="s">
        <v>734</v>
      </c>
      <c r="D76" s="65"/>
      <c r="E76" s="65"/>
      <c r="F76" s="65"/>
    </row>
    <row r="77" spans="1:6" x14ac:dyDescent="0.25">
      <c r="A77" s="43">
        <v>75</v>
      </c>
      <c r="B77" s="43" t="s">
        <v>736</v>
      </c>
      <c r="C77" s="65" t="s">
        <v>65</v>
      </c>
      <c r="D77" s="65"/>
      <c r="E77" s="65"/>
      <c r="F77" s="65"/>
    </row>
    <row r="78" spans="1:6" x14ac:dyDescent="0.25">
      <c r="A78" s="43">
        <v>76</v>
      </c>
      <c r="B78" s="43" t="s">
        <v>739</v>
      </c>
      <c r="C78" s="65" t="s">
        <v>79</v>
      </c>
      <c r="D78" s="65"/>
      <c r="E78" s="65"/>
      <c r="F78" s="65"/>
    </row>
    <row r="79" spans="1:6" x14ac:dyDescent="0.25">
      <c r="A79" s="43">
        <v>77</v>
      </c>
      <c r="B79" s="43" t="s">
        <v>741</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S370"/>
  <sheetViews>
    <sheetView topLeftCell="A349" zoomScale="85" zoomScaleNormal="78" workbookViewId="0">
      <selection activeCell="E368" sqref="E368"/>
    </sheetView>
  </sheetViews>
  <sheetFormatPr defaultRowHeight="15" x14ac:dyDescent="0.25"/>
  <cols>
    <col min="1" max="1" width="3.85546875" customWidth="1"/>
    <col min="2" max="2" width="7" customWidth="1"/>
    <col min="5" max="5" width="11.42578125" customWidth="1"/>
    <col min="6" max="6" width="14.85546875" bestFit="1" customWidth="1"/>
    <col min="7" max="7" width="11.42578125" customWidth="1"/>
    <col min="8" max="8" width="19.28515625" customWidth="1"/>
    <col min="9" max="9" width="14.5703125" customWidth="1"/>
    <col min="10" max="10" width="14.28515625" customWidth="1"/>
    <col min="11" max="11" width="12.7109375" customWidth="1"/>
    <col min="12" max="13" width="12.7109375" style="60" customWidth="1"/>
    <col min="14" max="14" width="16" style="60" customWidth="1"/>
    <col min="15" max="15" width="29" customWidth="1"/>
    <col min="16" max="16" width="17.7109375" customWidth="1"/>
    <col min="18" max="18" width="8.85546875" customWidth="1"/>
  </cols>
  <sheetData>
    <row r="3" spans="2:19" x14ac:dyDescent="0.25">
      <c r="O3" s="669">
        <v>46164</v>
      </c>
    </row>
    <row r="4" spans="2:19" ht="50.1" customHeight="1" x14ac:dyDescent="0.25">
      <c r="B4" s="204" t="s">
        <v>30</v>
      </c>
      <c r="C4" s="205" t="s">
        <v>558</v>
      </c>
      <c r="D4" s="206" t="s">
        <v>559</v>
      </c>
      <c r="E4" s="207" t="s">
        <v>565</v>
      </c>
      <c r="F4" s="208" t="s">
        <v>41</v>
      </c>
      <c r="G4" s="209" t="s">
        <v>42</v>
      </c>
      <c r="H4" s="206" t="s">
        <v>563</v>
      </c>
      <c r="I4" s="206" t="s">
        <v>778</v>
      </c>
      <c r="J4" s="172" t="s">
        <v>561</v>
      </c>
      <c r="K4" s="172" t="s">
        <v>562</v>
      </c>
      <c r="L4" s="210" t="s">
        <v>564</v>
      </c>
      <c r="M4" s="210" t="s">
        <v>34</v>
      </c>
      <c r="N4" s="665" t="s">
        <v>910</v>
      </c>
      <c r="O4" s="206" t="s">
        <v>16</v>
      </c>
    </row>
    <row r="5" spans="2:19" ht="23.1" customHeight="1" x14ac:dyDescent="0.25">
      <c r="B5" s="204"/>
      <c r="C5" s="205"/>
      <c r="D5" s="206"/>
      <c r="E5" s="207">
        <f>SUM(E6:E392)</f>
        <v>16909.500795999982</v>
      </c>
      <c r="F5" s="208"/>
      <c r="G5" s="209"/>
      <c r="H5" s="206"/>
      <c r="I5" s="206">
        <f>COUNTIF(I6:I1636,"Completed")</f>
        <v>362</v>
      </c>
      <c r="J5" s="172"/>
      <c r="K5" s="172"/>
      <c r="L5" s="210"/>
      <c r="M5" s="210"/>
      <c r="N5" s="210">
        <f>COUNTIF(N6:N1636,"OK")</f>
        <v>177</v>
      </c>
      <c r="O5" s="206"/>
    </row>
    <row r="6" spans="2:19" x14ac:dyDescent="0.25">
      <c r="B6" s="43">
        <v>1</v>
      </c>
      <c r="C6" s="43" t="s">
        <v>56</v>
      </c>
      <c r="D6" s="43" t="s">
        <v>57</v>
      </c>
      <c r="E6" s="61">
        <v>45.697022000000004</v>
      </c>
      <c r="F6" s="45">
        <f t="shared" ref="F6:F69" si="0">E6*10940</f>
        <v>499925.42068000004</v>
      </c>
      <c r="G6" s="62">
        <v>45658</v>
      </c>
      <c r="H6" s="43" t="s">
        <v>277</v>
      </c>
      <c r="I6" s="43" t="s">
        <v>12</v>
      </c>
      <c r="J6" s="63">
        <v>45671</v>
      </c>
      <c r="K6" s="63">
        <v>45676</v>
      </c>
      <c r="L6" s="64">
        <f t="shared" ref="L6:L69" si="1">K6-J6</f>
        <v>5</v>
      </c>
      <c r="M6" s="64" t="s">
        <v>775</v>
      </c>
      <c r="N6" s="64" t="s">
        <v>907</v>
      </c>
      <c r="O6" s="43"/>
    </row>
    <row r="7" spans="2:19" s="4" customFormat="1" x14ac:dyDescent="0.25">
      <c r="B7" s="43">
        <v>2</v>
      </c>
      <c r="C7" s="43" t="s">
        <v>103</v>
      </c>
      <c r="D7" s="43" t="s">
        <v>77</v>
      </c>
      <c r="E7" s="61">
        <v>37.931087999999995</v>
      </c>
      <c r="F7" s="45">
        <f t="shared" si="0"/>
        <v>414966.10271999997</v>
      </c>
      <c r="G7" s="62">
        <v>45658</v>
      </c>
      <c r="H7" s="43" t="s">
        <v>277</v>
      </c>
      <c r="I7" s="43" t="s">
        <v>12</v>
      </c>
      <c r="J7" s="63">
        <v>45678</v>
      </c>
      <c r="K7" s="63">
        <v>45681</v>
      </c>
      <c r="L7" s="64">
        <f t="shared" si="1"/>
        <v>3</v>
      </c>
      <c r="M7" s="64" t="s">
        <v>775</v>
      </c>
      <c r="N7" s="64" t="s">
        <v>907</v>
      </c>
      <c r="O7" s="43"/>
    </row>
    <row r="8" spans="2:19" x14ac:dyDescent="0.2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775</v>
      </c>
      <c r="N8" s="64" t="s">
        <v>907</v>
      </c>
      <c r="O8" s="66"/>
    </row>
    <row r="9" spans="2:19" x14ac:dyDescent="0.2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775</v>
      </c>
      <c r="N9" s="64" t="s">
        <v>907</v>
      </c>
      <c r="O9" s="66"/>
      <c r="R9" s="67"/>
      <c r="S9" s="67"/>
    </row>
    <row r="10" spans="2:19" x14ac:dyDescent="0.2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775</v>
      </c>
      <c r="N10" s="64" t="s">
        <v>907</v>
      </c>
      <c r="O10" s="66"/>
      <c r="P10" s="69"/>
    </row>
    <row r="11" spans="2:19" x14ac:dyDescent="0.2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775</v>
      </c>
      <c r="N11" s="64" t="s">
        <v>907</v>
      </c>
      <c r="O11" s="66"/>
    </row>
    <row r="12" spans="2:19" x14ac:dyDescent="0.2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775</v>
      </c>
      <c r="N12" s="64" t="s">
        <v>907</v>
      </c>
      <c r="O12" s="66"/>
    </row>
    <row r="13" spans="2:19" x14ac:dyDescent="0.2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775</v>
      </c>
      <c r="N13" s="64" t="s">
        <v>907</v>
      </c>
      <c r="O13" s="65"/>
    </row>
    <row r="14" spans="2:19" x14ac:dyDescent="0.2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775</v>
      </c>
      <c r="N14" s="64" t="s">
        <v>907</v>
      </c>
      <c r="O14" s="66"/>
    </row>
    <row r="15" spans="2:19" x14ac:dyDescent="0.2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775</v>
      </c>
      <c r="N15" s="64" t="s">
        <v>907</v>
      </c>
      <c r="O15" s="66"/>
    </row>
    <row r="16" spans="2:19" x14ac:dyDescent="0.2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775</v>
      </c>
      <c r="N16" s="64" t="s">
        <v>907</v>
      </c>
      <c r="O16" s="66"/>
    </row>
    <row r="17" spans="2:15" x14ac:dyDescent="0.2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775</v>
      </c>
      <c r="N17" s="64" t="s">
        <v>907</v>
      </c>
      <c r="O17" s="66"/>
    </row>
    <row r="18" spans="2:15" x14ac:dyDescent="0.25">
      <c r="B18" s="43">
        <v>13</v>
      </c>
      <c r="C18" s="43" t="s">
        <v>71</v>
      </c>
      <c r="D18" s="65" t="s">
        <v>68</v>
      </c>
      <c r="E18" s="61">
        <v>35.601999999999997</v>
      </c>
      <c r="F18" s="45">
        <f t="shared" si="0"/>
        <v>389485.87999999995</v>
      </c>
      <c r="G18" s="62">
        <v>45717</v>
      </c>
      <c r="H18" s="43" t="s">
        <v>277</v>
      </c>
      <c r="I18" s="43" t="s">
        <v>12</v>
      </c>
      <c r="J18" s="63">
        <v>45721</v>
      </c>
      <c r="K18" s="63">
        <v>45723</v>
      </c>
      <c r="L18" s="64">
        <f t="shared" si="1"/>
        <v>2</v>
      </c>
      <c r="M18" s="64" t="s">
        <v>775</v>
      </c>
      <c r="N18" s="64" t="s">
        <v>907</v>
      </c>
      <c r="O18" s="66"/>
    </row>
    <row r="19" spans="2:15" x14ac:dyDescent="0.25">
      <c r="B19" s="43">
        <v>14</v>
      </c>
      <c r="C19" s="43" t="s">
        <v>83</v>
      </c>
      <c r="D19" s="65" t="s">
        <v>65</v>
      </c>
      <c r="E19" s="61">
        <v>36.159755999999994</v>
      </c>
      <c r="F19" s="45">
        <f t="shared" si="0"/>
        <v>395587.73063999997</v>
      </c>
      <c r="G19" s="62">
        <v>45717</v>
      </c>
      <c r="H19" s="43" t="s">
        <v>277</v>
      </c>
      <c r="I19" s="43" t="s">
        <v>12</v>
      </c>
      <c r="J19" s="63">
        <v>45722</v>
      </c>
      <c r="K19" s="63">
        <v>45727</v>
      </c>
      <c r="L19" s="64">
        <f t="shared" si="1"/>
        <v>5</v>
      </c>
      <c r="M19" s="64" t="s">
        <v>775</v>
      </c>
      <c r="N19" s="64" t="s">
        <v>907</v>
      </c>
      <c r="O19" s="66"/>
    </row>
    <row r="20" spans="2:15" x14ac:dyDescent="0.25">
      <c r="B20" s="43">
        <v>15</v>
      </c>
      <c r="C20" s="43" t="s">
        <v>128</v>
      </c>
      <c r="D20" s="65" t="s">
        <v>79</v>
      </c>
      <c r="E20" s="68">
        <v>34.79</v>
      </c>
      <c r="F20" s="196">
        <f t="shared" si="0"/>
        <v>380602.6</v>
      </c>
      <c r="G20" s="62">
        <v>45717</v>
      </c>
      <c r="H20" s="43" t="s">
        <v>281</v>
      </c>
      <c r="I20" s="43" t="s">
        <v>12</v>
      </c>
      <c r="J20" s="63">
        <v>45723</v>
      </c>
      <c r="K20" s="63">
        <v>45745</v>
      </c>
      <c r="L20" s="64">
        <f t="shared" si="1"/>
        <v>22</v>
      </c>
      <c r="M20" s="64" t="s">
        <v>775</v>
      </c>
      <c r="N20" s="64" t="s">
        <v>907</v>
      </c>
      <c r="O20" s="65"/>
    </row>
    <row r="21" spans="2:15" x14ac:dyDescent="0.25">
      <c r="B21" s="43">
        <v>16</v>
      </c>
      <c r="C21" s="43" t="s">
        <v>137</v>
      </c>
      <c r="D21" s="65" t="s">
        <v>65</v>
      </c>
      <c r="E21" s="61">
        <v>36.159755999999994</v>
      </c>
      <c r="F21" s="196">
        <f t="shared" si="0"/>
        <v>395587.73063999997</v>
      </c>
      <c r="G21" s="62">
        <v>45717</v>
      </c>
      <c r="H21" s="43" t="s">
        <v>285</v>
      </c>
      <c r="I21" s="43" t="s">
        <v>12</v>
      </c>
      <c r="J21" s="63">
        <v>45728</v>
      </c>
      <c r="K21" s="63">
        <v>45744</v>
      </c>
      <c r="L21" s="64">
        <f t="shared" si="1"/>
        <v>16</v>
      </c>
      <c r="M21" s="64" t="s">
        <v>775</v>
      </c>
      <c r="N21" s="64" t="s">
        <v>907</v>
      </c>
      <c r="O21" s="65"/>
    </row>
    <row r="22" spans="2:15" x14ac:dyDescent="0.25">
      <c r="B22" s="43">
        <v>17</v>
      </c>
      <c r="C22" s="43" t="s">
        <v>84</v>
      </c>
      <c r="D22" s="65" t="s">
        <v>77</v>
      </c>
      <c r="E22" s="61">
        <v>37.931087999999995</v>
      </c>
      <c r="F22" s="45">
        <f t="shared" si="0"/>
        <v>414966.10271999997</v>
      </c>
      <c r="G22" s="62">
        <v>45717</v>
      </c>
      <c r="H22" s="43" t="s">
        <v>277</v>
      </c>
      <c r="I22" s="43" t="s">
        <v>12</v>
      </c>
      <c r="J22" s="63">
        <v>45727</v>
      </c>
      <c r="K22" s="63">
        <v>45731</v>
      </c>
      <c r="L22" s="64">
        <f t="shared" si="1"/>
        <v>4</v>
      </c>
      <c r="M22" s="64" t="s">
        <v>775</v>
      </c>
      <c r="N22" s="64" t="s">
        <v>907</v>
      </c>
      <c r="O22" s="65"/>
    </row>
    <row r="23" spans="2:15" x14ac:dyDescent="0.25">
      <c r="B23" s="43">
        <v>18</v>
      </c>
      <c r="C23" s="65" t="s">
        <v>81</v>
      </c>
      <c r="D23" s="65" t="s">
        <v>65</v>
      </c>
      <c r="E23" s="61">
        <v>36.159755999999994</v>
      </c>
      <c r="F23" s="45">
        <f t="shared" si="0"/>
        <v>395587.73063999997</v>
      </c>
      <c r="G23" s="62">
        <v>45717</v>
      </c>
      <c r="H23" s="43" t="s">
        <v>277</v>
      </c>
      <c r="I23" s="43" t="s">
        <v>12</v>
      </c>
      <c r="J23" s="63">
        <v>45731</v>
      </c>
      <c r="K23" s="63">
        <v>45735</v>
      </c>
      <c r="L23" s="64">
        <f t="shared" si="1"/>
        <v>4</v>
      </c>
      <c r="M23" s="64" t="s">
        <v>775</v>
      </c>
      <c r="N23" s="64" t="s">
        <v>907</v>
      </c>
      <c r="O23" s="65"/>
    </row>
    <row r="24" spans="2:15" x14ac:dyDescent="0.25">
      <c r="B24" s="43">
        <v>19</v>
      </c>
      <c r="C24" s="65" t="s">
        <v>116</v>
      </c>
      <c r="D24" s="65" t="s">
        <v>65</v>
      </c>
      <c r="E24" s="61">
        <v>36.159755999999994</v>
      </c>
      <c r="F24" s="45">
        <f t="shared" si="0"/>
        <v>395587.73063999997</v>
      </c>
      <c r="G24" s="62">
        <v>45717</v>
      </c>
      <c r="H24" s="43" t="s">
        <v>277</v>
      </c>
      <c r="I24" s="43" t="s">
        <v>12</v>
      </c>
      <c r="J24" s="63">
        <v>45735</v>
      </c>
      <c r="K24" s="63">
        <v>45738</v>
      </c>
      <c r="L24" s="64">
        <f t="shared" si="1"/>
        <v>3</v>
      </c>
      <c r="M24" s="64" t="s">
        <v>775</v>
      </c>
      <c r="N24" s="64" t="s">
        <v>907</v>
      </c>
      <c r="O24" s="65"/>
    </row>
    <row r="25" spans="2:15" x14ac:dyDescent="0.25">
      <c r="B25" s="43">
        <v>20</v>
      </c>
      <c r="C25" s="43" t="s">
        <v>106</v>
      </c>
      <c r="D25" s="43" t="s">
        <v>77</v>
      </c>
      <c r="E25" s="61">
        <v>37.931087999999995</v>
      </c>
      <c r="F25" s="45">
        <f t="shared" si="0"/>
        <v>414966.10271999997</v>
      </c>
      <c r="G25" s="62">
        <v>45717</v>
      </c>
      <c r="H25" s="43" t="s">
        <v>277</v>
      </c>
      <c r="I25" s="43" t="s">
        <v>12</v>
      </c>
      <c r="J25" s="63">
        <v>45738</v>
      </c>
      <c r="K25" s="63">
        <v>45742</v>
      </c>
      <c r="L25" s="64">
        <f t="shared" si="1"/>
        <v>4</v>
      </c>
      <c r="M25" s="64" t="s">
        <v>775</v>
      </c>
      <c r="N25" s="64" t="s">
        <v>907</v>
      </c>
      <c r="O25" s="65"/>
    </row>
    <row r="26" spans="2:15" x14ac:dyDescent="0.25">
      <c r="B26" s="43">
        <v>21</v>
      </c>
      <c r="C26" s="43" t="s">
        <v>96</v>
      </c>
      <c r="D26" s="43" t="s">
        <v>77</v>
      </c>
      <c r="E26" s="61">
        <v>37.931087999999995</v>
      </c>
      <c r="F26" s="45">
        <f t="shared" si="0"/>
        <v>414966.10271999997</v>
      </c>
      <c r="G26" s="62">
        <v>45717</v>
      </c>
      <c r="H26" s="43" t="s">
        <v>277</v>
      </c>
      <c r="I26" s="43" t="s">
        <v>12</v>
      </c>
      <c r="J26" s="63">
        <v>45742</v>
      </c>
      <c r="K26" s="63">
        <v>45746</v>
      </c>
      <c r="L26" s="64">
        <f t="shared" si="1"/>
        <v>4</v>
      </c>
      <c r="M26" s="64" t="s">
        <v>775</v>
      </c>
      <c r="N26" s="64" t="s">
        <v>907</v>
      </c>
      <c r="O26" s="65"/>
    </row>
    <row r="27" spans="2:15" x14ac:dyDescent="0.25">
      <c r="B27" s="43">
        <v>22</v>
      </c>
      <c r="C27" s="43" t="s">
        <v>130</v>
      </c>
      <c r="D27" s="65" t="s">
        <v>63</v>
      </c>
      <c r="E27" s="68">
        <v>43.804423999999997</v>
      </c>
      <c r="F27" s="45">
        <f t="shared" si="0"/>
        <v>479220.39855999994</v>
      </c>
      <c r="G27" s="62">
        <v>45717</v>
      </c>
      <c r="H27" s="43" t="s">
        <v>285</v>
      </c>
      <c r="I27" s="43" t="s">
        <v>12</v>
      </c>
      <c r="J27" s="63">
        <v>45745</v>
      </c>
      <c r="K27" s="139">
        <v>45747</v>
      </c>
      <c r="L27" s="64">
        <f t="shared" si="1"/>
        <v>2</v>
      </c>
      <c r="M27" s="64" t="s">
        <v>775</v>
      </c>
      <c r="N27" s="64" t="s">
        <v>907</v>
      </c>
      <c r="O27" s="65"/>
    </row>
    <row r="28" spans="2:15" x14ac:dyDescent="0.25">
      <c r="B28" s="43">
        <v>23</v>
      </c>
      <c r="C28" s="43" t="s">
        <v>138</v>
      </c>
      <c r="D28" s="65" t="s">
        <v>63</v>
      </c>
      <c r="E28" s="68">
        <v>43.804423999999997</v>
      </c>
      <c r="F28" s="45">
        <f t="shared" si="0"/>
        <v>479220.39855999994</v>
      </c>
      <c r="G28" s="136">
        <v>45748</v>
      </c>
      <c r="H28" s="43" t="s">
        <v>281</v>
      </c>
      <c r="I28" s="43" t="s">
        <v>12</v>
      </c>
      <c r="J28" s="63">
        <v>45746</v>
      </c>
      <c r="K28" s="63">
        <v>45763</v>
      </c>
      <c r="L28" s="64">
        <f t="shared" si="1"/>
        <v>17</v>
      </c>
      <c r="M28" s="64" t="s">
        <v>775</v>
      </c>
      <c r="N28" s="64" t="s">
        <v>907</v>
      </c>
      <c r="O28" s="65"/>
    </row>
    <row r="29" spans="2:15" x14ac:dyDescent="0.25">
      <c r="B29" s="43">
        <v>24</v>
      </c>
      <c r="C29" s="65" t="s">
        <v>87</v>
      </c>
      <c r="D29" s="65" t="s">
        <v>65</v>
      </c>
      <c r="E29" s="61">
        <v>36.159755999999994</v>
      </c>
      <c r="F29" s="45">
        <f t="shared" si="0"/>
        <v>395587.73063999997</v>
      </c>
      <c r="G29" s="136">
        <v>45748</v>
      </c>
      <c r="H29" s="43" t="s">
        <v>277</v>
      </c>
      <c r="I29" s="43" t="s">
        <v>12</v>
      </c>
      <c r="J29" s="63">
        <v>45746</v>
      </c>
      <c r="K29" s="63">
        <v>45750</v>
      </c>
      <c r="L29" s="64">
        <f t="shared" si="1"/>
        <v>4</v>
      </c>
      <c r="M29" s="64" t="s">
        <v>775</v>
      </c>
      <c r="N29" s="64" t="s">
        <v>907</v>
      </c>
      <c r="O29" s="65"/>
    </row>
    <row r="30" spans="2:15" x14ac:dyDescent="0.25">
      <c r="B30" s="43">
        <v>25</v>
      </c>
      <c r="C30" s="43" t="s">
        <v>119</v>
      </c>
      <c r="D30" s="65" t="s">
        <v>77</v>
      </c>
      <c r="E30" s="61">
        <v>37.931087999999995</v>
      </c>
      <c r="F30" s="45">
        <f t="shared" si="0"/>
        <v>414966.10271999997</v>
      </c>
      <c r="G30" s="136">
        <v>45748</v>
      </c>
      <c r="H30" s="43" t="s">
        <v>405</v>
      </c>
      <c r="I30" s="43" t="s">
        <v>12</v>
      </c>
      <c r="J30" s="63">
        <v>45746</v>
      </c>
      <c r="K30" s="63">
        <v>45753</v>
      </c>
      <c r="L30" s="64">
        <f t="shared" si="1"/>
        <v>7</v>
      </c>
      <c r="M30" s="64" t="s">
        <v>775</v>
      </c>
      <c r="N30" s="64" t="s">
        <v>907</v>
      </c>
      <c r="O30" s="65"/>
    </row>
    <row r="31" spans="2:15" x14ac:dyDescent="0.25">
      <c r="B31" s="43">
        <v>26</v>
      </c>
      <c r="C31" s="43" t="s">
        <v>111</v>
      </c>
      <c r="D31" s="65" t="s">
        <v>79</v>
      </c>
      <c r="E31" s="68">
        <v>34.79</v>
      </c>
      <c r="F31" s="45">
        <f t="shared" si="0"/>
        <v>380602.6</v>
      </c>
      <c r="G31" s="136">
        <v>45748</v>
      </c>
      <c r="H31" s="43" t="s">
        <v>285</v>
      </c>
      <c r="I31" s="43" t="s">
        <v>12</v>
      </c>
      <c r="J31" s="63">
        <v>45748</v>
      </c>
      <c r="K31" s="63">
        <v>45757</v>
      </c>
      <c r="L31" s="64">
        <f t="shared" si="1"/>
        <v>9</v>
      </c>
      <c r="M31" s="64" t="s">
        <v>775</v>
      </c>
      <c r="N31" s="64" t="s">
        <v>907</v>
      </c>
      <c r="O31" s="65"/>
    </row>
    <row r="32" spans="2:15" x14ac:dyDescent="0.25">
      <c r="B32" s="43">
        <v>27</v>
      </c>
      <c r="C32" s="43" t="s">
        <v>89</v>
      </c>
      <c r="D32" s="65" t="s">
        <v>65</v>
      </c>
      <c r="E32" s="61">
        <v>36.159755999999994</v>
      </c>
      <c r="F32" s="45">
        <f t="shared" si="0"/>
        <v>395587.73063999997</v>
      </c>
      <c r="G32" s="136">
        <v>45748</v>
      </c>
      <c r="H32" s="43" t="s">
        <v>277</v>
      </c>
      <c r="I32" s="43" t="s">
        <v>12</v>
      </c>
      <c r="J32" s="63">
        <v>45750</v>
      </c>
      <c r="K32" s="63">
        <v>45754</v>
      </c>
      <c r="L32" s="64">
        <f t="shared" si="1"/>
        <v>4</v>
      </c>
      <c r="M32" s="64" t="s">
        <v>775</v>
      </c>
      <c r="N32" s="64" t="s">
        <v>907</v>
      </c>
      <c r="O32" s="65"/>
    </row>
    <row r="33" spans="2:15" x14ac:dyDescent="0.25">
      <c r="B33" s="43">
        <v>28</v>
      </c>
      <c r="C33" s="43" t="s">
        <v>117</v>
      </c>
      <c r="D33" s="43" t="s">
        <v>63</v>
      </c>
      <c r="E33" s="68">
        <v>43.804423999999997</v>
      </c>
      <c r="F33" s="45">
        <f t="shared" si="0"/>
        <v>479220.39855999994</v>
      </c>
      <c r="G33" s="136">
        <v>45748</v>
      </c>
      <c r="H33" s="43" t="s">
        <v>405</v>
      </c>
      <c r="I33" s="43" t="s">
        <v>12</v>
      </c>
      <c r="J33" s="63">
        <v>45753</v>
      </c>
      <c r="K33" s="63">
        <v>45759</v>
      </c>
      <c r="L33" s="64">
        <f t="shared" si="1"/>
        <v>6</v>
      </c>
      <c r="M33" s="64" t="s">
        <v>775</v>
      </c>
      <c r="N33" s="64" t="s">
        <v>907</v>
      </c>
      <c r="O33" s="65"/>
    </row>
    <row r="34" spans="2:15" x14ac:dyDescent="0.25">
      <c r="B34" s="43">
        <v>29</v>
      </c>
      <c r="C34" s="43" t="s">
        <v>156</v>
      </c>
      <c r="D34" s="65" t="s">
        <v>79</v>
      </c>
      <c r="E34" s="68">
        <v>34.79</v>
      </c>
      <c r="F34" s="45">
        <f t="shared" si="0"/>
        <v>380602.6</v>
      </c>
      <c r="G34" s="136">
        <v>45748</v>
      </c>
      <c r="H34" s="43" t="s">
        <v>277</v>
      </c>
      <c r="I34" s="43" t="s">
        <v>12</v>
      </c>
      <c r="J34" s="63">
        <v>45755</v>
      </c>
      <c r="K34" s="63">
        <v>45758</v>
      </c>
      <c r="L34" s="64">
        <f t="shared" si="1"/>
        <v>3</v>
      </c>
      <c r="M34" s="64" t="s">
        <v>775</v>
      </c>
      <c r="N34" s="64" t="s">
        <v>907</v>
      </c>
      <c r="O34" s="65"/>
    </row>
    <row r="35" spans="2:15" ht="45" x14ac:dyDescent="0.25">
      <c r="B35" s="43">
        <v>30</v>
      </c>
      <c r="C35" s="43" t="s">
        <v>99</v>
      </c>
      <c r="D35" s="43" t="s">
        <v>68</v>
      </c>
      <c r="E35" s="61">
        <v>35.601999999999997</v>
      </c>
      <c r="F35" s="45">
        <f t="shared" si="0"/>
        <v>389485.87999999995</v>
      </c>
      <c r="G35" s="62">
        <v>45748</v>
      </c>
      <c r="H35" s="47" t="s">
        <v>454</v>
      </c>
      <c r="I35" s="43" t="s">
        <v>12</v>
      </c>
      <c r="J35" s="63">
        <v>45758</v>
      </c>
      <c r="K35" s="63">
        <v>45764</v>
      </c>
      <c r="L35" s="64">
        <f t="shared" si="1"/>
        <v>6</v>
      </c>
      <c r="M35" s="64" t="s">
        <v>775</v>
      </c>
      <c r="N35" s="64" t="s">
        <v>907</v>
      </c>
      <c r="O35" s="43"/>
    </row>
    <row r="36" spans="2:15" x14ac:dyDescent="0.25">
      <c r="B36" s="43">
        <v>31</v>
      </c>
      <c r="C36" s="43" t="s">
        <v>90</v>
      </c>
      <c r="D36" s="65" t="s">
        <v>65</v>
      </c>
      <c r="E36" s="61">
        <v>36.159755999999994</v>
      </c>
      <c r="F36" s="45">
        <f t="shared" si="0"/>
        <v>395587.73063999997</v>
      </c>
      <c r="G36" s="136">
        <v>45748</v>
      </c>
      <c r="H36" s="43" t="s">
        <v>277</v>
      </c>
      <c r="I36" s="43" t="s">
        <v>12</v>
      </c>
      <c r="J36" s="63">
        <v>45759</v>
      </c>
      <c r="K36" s="63">
        <v>45762</v>
      </c>
      <c r="L36" s="64">
        <f t="shared" si="1"/>
        <v>3</v>
      </c>
      <c r="M36" s="64" t="s">
        <v>775</v>
      </c>
      <c r="N36" s="64" t="s">
        <v>907</v>
      </c>
      <c r="O36" s="65"/>
    </row>
    <row r="37" spans="2:15" x14ac:dyDescent="0.25">
      <c r="B37" s="43">
        <v>32</v>
      </c>
      <c r="C37" s="43" t="s">
        <v>145</v>
      </c>
      <c r="D37" s="65" t="s">
        <v>65</v>
      </c>
      <c r="E37" s="61">
        <v>36.159755999999994</v>
      </c>
      <c r="F37" s="45">
        <f t="shared" si="0"/>
        <v>395587.73063999997</v>
      </c>
      <c r="G37" s="136">
        <v>45748</v>
      </c>
      <c r="H37" s="43" t="s">
        <v>405</v>
      </c>
      <c r="I37" s="43" t="s">
        <v>12</v>
      </c>
      <c r="J37" s="63">
        <v>45759</v>
      </c>
      <c r="K37" s="63">
        <v>45765</v>
      </c>
      <c r="L37" s="64">
        <f t="shared" si="1"/>
        <v>6</v>
      </c>
      <c r="M37" s="64" t="s">
        <v>775</v>
      </c>
      <c r="N37" s="64" t="s">
        <v>907</v>
      </c>
      <c r="O37" s="65"/>
    </row>
    <row r="38" spans="2:15" x14ac:dyDescent="0.25">
      <c r="B38" s="43">
        <v>33</v>
      </c>
      <c r="C38" s="43" t="s">
        <v>78</v>
      </c>
      <c r="D38" s="65" t="s">
        <v>79</v>
      </c>
      <c r="E38" s="68">
        <v>34.79</v>
      </c>
      <c r="F38" s="45">
        <f t="shared" si="0"/>
        <v>380602.6</v>
      </c>
      <c r="G38" s="136">
        <v>45748</v>
      </c>
      <c r="H38" s="43" t="s">
        <v>277</v>
      </c>
      <c r="I38" s="43" t="s">
        <v>12</v>
      </c>
      <c r="J38" s="63">
        <v>45762</v>
      </c>
      <c r="K38" s="63">
        <v>45765</v>
      </c>
      <c r="L38" s="64">
        <f t="shared" si="1"/>
        <v>3</v>
      </c>
      <c r="M38" s="64" t="s">
        <v>775</v>
      </c>
      <c r="N38" s="64" t="s">
        <v>907</v>
      </c>
      <c r="O38" s="65"/>
    </row>
    <row r="39" spans="2:15" x14ac:dyDescent="0.25">
      <c r="B39" s="43">
        <v>34</v>
      </c>
      <c r="C39" s="43" t="s">
        <v>139</v>
      </c>
      <c r="D39" s="65" t="s">
        <v>65</v>
      </c>
      <c r="E39" s="61">
        <v>36.159755999999994</v>
      </c>
      <c r="F39" s="45">
        <f t="shared" si="0"/>
        <v>395587.73063999997</v>
      </c>
      <c r="G39" s="136">
        <v>45748</v>
      </c>
      <c r="H39" s="43" t="s">
        <v>281</v>
      </c>
      <c r="I39" s="43" t="s">
        <v>12</v>
      </c>
      <c r="J39" s="63">
        <v>45764</v>
      </c>
      <c r="K39" s="63">
        <v>45771</v>
      </c>
      <c r="L39" s="64">
        <f t="shared" si="1"/>
        <v>7</v>
      </c>
      <c r="M39" s="64" t="s">
        <v>775</v>
      </c>
      <c r="N39" s="64" t="s">
        <v>907</v>
      </c>
      <c r="O39" s="65"/>
    </row>
    <row r="40" spans="2:15" ht="45" x14ac:dyDescent="0.25">
      <c r="B40" s="43">
        <v>35</v>
      </c>
      <c r="C40" s="43" t="s">
        <v>121</v>
      </c>
      <c r="D40" s="43" t="s">
        <v>79</v>
      </c>
      <c r="E40" s="61">
        <v>34.79</v>
      </c>
      <c r="F40" s="45">
        <f t="shared" si="0"/>
        <v>380602.6</v>
      </c>
      <c r="G40" s="62">
        <v>45748</v>
      </c>
      <c r="H40" s="47" t="s">
        <v>454</v>
      </c>
      <c r="I40" s="43" t="s">
        <v>12</v>
      </c>
      <c r="J40" s="63">
        <v>45765</v>
      </c>
      <c r="K40" s="63">
        <v>45770</v>
      </c>
      <c r="L40" s="64">
        <f t="shared" si="1"/>
        <v>5</v>
      </c>
      <c r="M40" s="64" t="s">
        <v>775</v>
      </c>
      <c r="N40" s="64" t="s">
        <v>907</v>
      </c>
      <c r="O40" s="43"/>
    </row>
    <row r="41" spans="2:15" x14ac:dyDescent="0.25">
      <c r="B41" s="43">
        <v>36</v>
      </c>
      <c r="C41" s="43" t="s">
        <v>113</v>
      </c>
      <c r="D41" s="43" t="s">
        <v>77</v>
      </c>
      <c r="E41" s="61">
        <v>37.931087999999995</v>
      </c>
      <c r="F41" s="45">
        <f t="shared" si="0"/>
        <v>414966.10271999997</v>
      </c>
      <c r="G41" s="62">
        <v>45748</v>
      </c>
      <c r="H41" s="43" t="s">
        <v>405</v>
      </c>
      <c r="I41" s="43" t="s">
        <v>12</v>
      </c>
      <c r="J41" s="63">
        <v>45765</v>
      </c>
      <c r="K41" s="63">
        <v>45769</v>
      </c>
      <c r="L41" s="64">
        <f t="shared" si="1"/>
        <v>4</v>
      </c>
      <c r="M41" s="64" t="s">
        <v>775</v>
      </c>
      <c r="N41" s="64" t="s">
        <v>907</v>
      </c>
      <c r="O41" s="65"/>
    </row>
    <row r="42" spans="2:15" x14ac:dyDescent="0.25">
      <c r="B42" s="43">
        <v>37</v>
      </c>
      <c r="C42" s="43" t="s">
        <v>129</v>
      </c>
      <c r="D42" s="43" t="s">
        <v>79</v>
      </c>
      <c r="E42" s="61">
        <v>34.79</v>
      </c>
      <c r="F42" s="45">
        <f t="shared" si="0"/>
        <v>380602.6</v>
      </c>
      <c r="G42" s="62">
        <v>45748</v>
      </c>
      <c r="H42" s="43" t="s">
        <v>277</v>
      </c>
      <c r="I42" s="43" t="s">
        <v>12</v>
      </c>
      <c r="J42" s="63">
        <v>45765</v>
      </c>
      <c r="K42" s="63">
        <v>45768</v>
      </c>
      <c r="L42" s="64">
        <f t="shared" si="1"/>
        <v>3</v>
      </c>
      <c r="M42" s="64" t="s">
        <v>775</v>
      </c>
      <c r="N42" s="64" t="s">
        <v>907</v>
      </c>
      <c r="O42" s="65"/>
    </row>
    <row r="43" spans="2:15" x14ac:dyDescent="0.25">
      <c r="B43" s="43">
        <v>38</v>
      </c>
      <c r="C43" s="65" t="s">
        <v>109</v>
      </c>
      <c r="D43" s="43" t="s">
        <v>79</v>
      </c>
      <c r="E43" s="61">
        <v>34.79</v>
      </c>
      <c r="F43" s="45">
        <f t="shared" si="0"/>
        <v>380602.6</v>
      </c>
      <c r="G43" s="62">
        <v>45748</v>
      </c>
      <c r="H43" s="43" t="s">
        <v>277</v>
      </c>
      <c r="I43" s="43" t="s">
        <v>12</v>
      </c>
      <c r="J43" s="63">
        <v>45769</v>
      </c>
      <c r="K43" s="63">
        <v>45772</v>
      </c>
      <c r="L43" s="64">
        <f t="shared" si="1"/>
        <v>3</v>
      </c>
      <c r="M43" s="64" t="s">
        <v>775</v>
      </c>
      <c r="N43" s="64" t="s">
        <v>907</v>
      </c>
      <c r="O43" s="65"/>
    </row>
    <row r="44" spans="2:15" x14ac:dyDescent="0.25">
      <c r="B44" s="43">
        <v>39</v>
      </c>
      <c r="C44" s="65" t="s">
        <v>358</v>
      </c>
      <c r="D44" s="65" t="s">
        <v>65</v>
      </c>
      <c r="E44" s="61">
        <v>36.159755999999994</v>
      </c>
      <c r="F44" s="45">
        <f t="shared" si="0"/>
        <v>395587.73063999997</v>
      </c>
      <c r="G44" s="62">
        <v>45778</v>
      </c>
      <c r="H44" s="65" t="s">
        <v>457</v>
      </c>
      <c r="I44" s="43" t="s">
        <v>12</v>
      </c>
      <c r="J44" s="63">
        <v>45769</v>
      </c>
      <c r="K44" s="63">
        <v>45785</v>
      </c>
      <c r="L44" s="64">
        <f t="shared" si="1"/>
        <v>16</v>
      </c>
      <c r="M44" s="64" t="s">
        <v>279</v>
      </c>
      <c r="N44" s="64"/>
      <c r="O44" s="65"/>
    </row>
    <row r="45" spans="2:15" x14ac:dyDescent="0.25">
      <c r="B45" s="43">
        <v>40</v>
      </c>
      <c r="C45" s="43" t="s">
        <v>142</v>
      </c>
      <c r="D45" s="43" t="s">
        <v>68</v>
      </c>
      <c r="E45" s="61">
        <v>35.601999999999997</v>
      </c>
      <c r="F45" s="45">
        <f t="shared" si="0"/>
        <v>389485.87999999995</v>
      </c>
      <c r="G45" s="62">
        <v>45748</v>
      </c>
      <c r="H45" s="43" t="s">
        <v>405</v>
      </c>
      <c r="I45" s="43" t="s">
        <v>12</v>
      </c>
      <c r="J45" s="63">
        <v>45769</v>
      </c>
      <c r="K45" s="63">
        <v>45774</v>
      </c>
      <c r="L45" s="64">
        <f t="shared" si="1"/>
        <v>5</v>
      </c>
      <c r="M45" s="64" t="s">
        <v>775</v>
      </c>
      <c r="N45" s="64" t="s">
        <v>907</v>
      </c>
      <c r="O45" s="65"/>
    </row>
    <row r="46" spans="2:15" x14ac:dyDescent="0.25">
      <c r="B46" s="43">
        <v>41</v>
      </c>
      <c r="C46" s="43" t="s">
        <v>160</v>
      </c>
      <c r="D46" s="65" t="s">
        <v>77</v>
      </c>
      <c r="E46" s="61">
        <v>37.931087999999995</v>
      </c>
      <c r="F46" s="45">
        <f t="shared" si="0"/>
        <v>414966.10271999997</v>
      </c>
      <c r="G46" s="62">
        <v>45748</v>
      </c>
      <c r="H46" s="43" t="s">
        <v>281</v>
      </c>
      <c r="I46" s="43" t="s">
        <v>12</v>
      </c>
      <c r="J46" s="63">
        <v>45772</v>
      </c>
      <c r="K46" s="63">
        <v>45777</v>
      </c>
      <c r="L46" s="64">
        <f t="shared" si="1"/>
        <v>5</v>
      </c>
      <c r="M46" s="64" t="s">
        <v>775</v>
      </c>
      <c r="N46" s="64" t="s">
        <v>907</v>
      </c>
      <c r="O46" s="43"/>
    </row>
    <row r="47" spans="2:15" ht="45" x14ac:dyDescent="0.25">
      <c r="B47" s="43">
        <v>42</v>
      </c>
      <c r="C47" s="43" t="s">
        <v>159</v>
      </c>
      <c r="D47" s="43" t="s">
        <v>63</v>
      </c>
      <c r="E47" s="61">
        <v>43.804423999999997</v>
      </c>
      <c r="F47" s="45">
        <f t="shared" si="0"/>
        <v>479220.39855999994</v>
      </c>
      <c r="G47" s="62">
        <v>45778</v>
      </c>
      <c r="H47" s="47" t="s">
        <v>454</v>
      </c>
      <c r="I47" s="43" t="s">
        <v>12</v>
      </c>
      <c r="J47" s="63">
        <v>45771</v>
      </c>
      <c r="K47" s="63">
        <v>45779</v>
      </c>
      <c r="L47" s="64">
        <f t="shared" si="1"/>
        <v>8</v>
      </c>
      <c r="M47" s="64" t="s">
        <v>775</v>
      </c>
      <c r="N47" s="64" t="s">
        <v>907</v>
      </c>
      <c r="O47" s="43"/>
    </row>
    <row r="48" spans="2:15" x14ac:dyDescent="0.25">
      <c r="B48" s="43">
        <v>43</v>
      </c>
      <c r="C48" s="43" t="s">
        <v>85</v>
      </c>
      <c r="D48" s="65" t="s">
        <v>65</v>
      </c>
      <c r="E48" s="61">
        <v>36.159755999999994</v>
      </c>
      <c r="F48" s="45">
        <f t="shared" si="0"/>
        <v>395587.73063999997</v>
      </c>
      <c r="G48" s="62">
        <v>45748</v>
      </c>
      <c r="H48" s="43" t="s">
        <v>277</v>
      </c>
      <c r="I48" s="43" t="s">
        <v>12</v>
      </c>
      <c r="J48" s="63">
        <v>45773</v>
      </c>
      <c r="K48" s="63">
        <v>45776</v>
      </c>
      <c r="L48" s="64">
        <f t="shared" si="1"/>
        <v>3</v>
      </c>
      <c r="M48" s="64" t="s">
        <v>775</v>
      </c>
      <c r="N48" s="64" t="s">
        <v>907</v>
      </c>
      <c r="O48" s="65"/>
    </row>
    <row r="49" spans="2:15" x14ac:dyDescent="0.25">
      <c r="B49" s="43">
        <v>44</v>
      </c>
      <c r="C49" s="65" t="s">
        <v>140</v>
      </c>
      <c r="D49" s="65" t="s">
        <v>65</v>
      </c>
      <c r="E49" s="61">
        <v>36.159755999999994</v>
      </c>
      <c r="F49" s="45">
        <f t="shared" si="0"/>
        <v>395587.73063999997</v>
      </c>
      <c r="G49" s="62">
        <v>45778</v>
      </c>
      <c r="H49" s="43" t="s">
        <v>405</v>
      </c>
      <c r="I49" s="43" t="s">
        <v>12</v>
      </c>
      <c r="J49" s="63">
        <v>45774</v>
      </c>
      <c r="K49" s="63">
        <v>45779</v>
      </c>
      <c r="L49" s="64">
        <f t="shared" si="1"/>
        <v>5</v>
      </c>
      <c r="M49" s="64" t="s">
        <v>775</v>
      </c>
      <c r="N49" s="64" t="s">
        <v>907</v>
      </c>
      <c r="O49" s="65"/>
    </row>
    <row r="50" spans="2:15" x14ac:dyDescent="0.25">
      <c r="B50" s="43">
        <v>45</v>
      </c>
      <c r="C50" s="43" t="s">
        <v>144</v>
      </c>
      <c r="D50" s="65" t="s">
        <v>57</v>
      </c>
      <c r="E50" s="61">
        <v>45.697022000000004</v>
      </c>
      <c r="F50" s="45">
        <f t="shared" si="0"/>
        <v>499925.42068000004</v>
      </c>
      <c r="G50" s="62">
        <v>45778</v>
      </c>
      <c r="H50" s="43" t="s">
        <v>277</v>
      </c>
      <c r="I50" s="43" t="s">
        <v>12</v>
      </c>
      <c r="J50" s="63">
        <v>45777</v>
      </c>
      <c r="K50" s="63">
        <v>45783</v>
      </c>
      <c r="L50" s="64">
        <f t="shared" si="1"/>
        <v>6</v>
      </c>
      <c r="M50" s="64" t="s">
        <v>775</v>
      </c>
      <c r="N50" s="64" t="s">
        <v>907</v>
      </c>
      <c r="O50" s="65"/>
    </row>
    <row r="51" spans="2:15" x14ac:dyDescent="0.25">
      <c r="B51" s="43">
        <v>46</v>
      </c>
      <c r="C51" s="43" t="s">
        <v>134</v>
      </c>
      <c r="D51" s="65" t="s">
        <v>77</v>
      </c>
      <c r="E51" s="61">
        <v>37.931087999999995</v>
      </c>
      <c r="F51" s="45">
        <f t="shared" si="0"/>
        <v>414966.10271999997</v>
      </c>
      <c r="G51" s="62">
        <v>45778</v>
      </c>
      <c r="H51" s="43" t="s">
        <v>281</v>
      </c>
      <c r="I51" s="43" t="s">
        <v>12</v>
      </c>
      <c r="J51" s="63">
        <v>45779</v>
      </c>
      <c r="K51" s="63">
        <v>45785</v>
      </c>
      <c r="L51" s="64">
        <f t="shared" si="1"/>
        <v>6</v>
      </c>
      <c r="M51" s="64" t="s">
        <v>775</v>
      </c>
      <c r="N51" s="64" t="s">
        <v>907</v>
      </c>
      <c r="O51" s="65"/>
    </row>
    <row r="52" spans="2:15" x14ac:dyDescent="0.25">
      <c r="B52" s="43">
        <v>47</v>
      </c>
      <c r="C52" s="43" t="s">
        <v>143</v>
      </c>
      <c r="D52" s="65" t="s">
        <v>57</v>
      </c>
      <c r="E52" s="61">
        <v>45.697022000000004</v>
      </c>
      <c r="F52" s="45">
        <f t="shared" si="0"/>
        <v>499925.42068000004</v>
      </c>
      <c r="G52" s="62">
        <v>45778</v>
      </c>
      <c r="H52" s="43" t="s">
        <v>405</v>
      </c>
      <c r="I52" s="43" t="s">
        <v>12</v>
      </c>
      <c r="J52" s="63">
        <v>45779</v>
      </c>
      <c r="K52" s="63">
        <v>45784</v>
      </c>
      <c r="L52" s="64">
        <f t="shared" si="1"/>
        <v>5</v>
      </c>
      <c r="M52" s="64" t="s">
        <v>775</v>
      </c>
      <c r="N52" s="64" t="s">
        <v>907</v>
      </c>
      <c r="O52" s="65"/>
    </row>
    <row r="53" spans="2:15" ht="45" x14ac:dyDescent="0.25">
      <c r="B53" s="43">
        <v>48</v>
      </c>
      <c r="C53" s="43" t="s">
        <v>93</v>
      </c>
      <c r="D53" s="43" t="s">
        <v>77</v>
      </c>
      <c r="E53" s="61">
        <v>37.931087999999995</v>
      </c>
      <c r="F53" s="45">
        <f t="shared" si="0"/>
        <v>414966.10271999997</v>
      </c>
      <c r="G53" s="62">
        <v>45778</v>
      </c>
      <c r="H53" s="47" t="s">
        <v>454</v>
      </c>
      <c r="I53" s="43" t="s">
        <v>12</v>
      </c>
      <c r="J53" s="63">
        <v>45779</v>
      </c>
      <c r="K53" s="63">
        <v>45786</v>
      </c>
      <c r="L53" s="64">
        <f t="shared" si="1"/>
        <v>7</v>
      </c>
      <c r="M53" s="64" t="s">
        <v>775</v>
      </c>
      <c r="N53" s="64" t="s">
        <v>907</v>
      </c>
      <c r="O53" s="65"/>
    </row>
    <row r="54" spans="2:15" x14ac:dyDescent="0.25">
      <c r="B54" s="43">
        <v>49</v>
      </c>
      <c r="C54" s="65" t="s">
        <v>110</v>
      </c>
      <c r="D54" s="65" t="s">
        <v>65</v>
      </c>
      <c r="E54" s="61">
        <v>36.159755999999994</v>
      </c>
      <c r="F54" s="45">
        <f t="shared" si="0"/>
        <v>395587.73063999997</v>
      </c>
      <c r="G54" s="62">
        <v>45778</v>
      </c>
      <c r="H54" s="43" t="s">
        <v>277</v>
      </c>
      <c r="I54" s="43" t="s">
        <v>12</v>
      </c>
      <c r="J54" s="63">
        <v>45783</v>
      </c>
      <c r="K54" s="63">
        <v>45788</v>
      </c>
      <c r="L54" s="64">
        <f t="shared" si="1"/>
        <v>5</v>
      </c>
      <c r="M54" s="64" t="s">
        <v>775</v>
      </c>
      <c r="N54" s="64" t="s">
        <v>907</v>
      </c>
      <c r="O54" s="65"/>
    </row>
    <row r="55" spans="2:15" x14ac:dyDescent="0.25">
      <c r="B55" s="43">
        <v>50</v>
      </c>
      <c r="C55" s="43" t="s">
        <v>153</v>
      </c>
      <c r="D55" s="65" t="s">
        <v>65</v>
      </c>
      <c r="E55" s="61">
        <v>36.159755999999994</v>
      </c>
      <c r="F55" s="45">
        <f t="shared" si="0"/>
        <v>395587.73063999997</v>
      </c>
      <c r="G55" s="62">
        <v>45778</v>
      </c>
      <c r="H55" s="43" t="s">
        <v>405</v>
      </c>
      <c r="I55" s="43" t="s">
        <v>12</v>
      </c>
      <c r="J55" s="63">
        <v>45785</v>
      </c>
      <c r="K55" s="63">
        <v>45789</v>
      </c>
      <c r="L55" s="64">
        <f t="shared" si="1"/>
        <v>4</v>
      </c>
      <c r="M55" s="64" t="s">
        <v>775</v>
      </c>
      <c r="N55" s="483" t="s">
        <v>907</v>
      </c>
      <c r="O55" s="66"/>
    </row>
    <row r="56" spans="2:15" x14ac:dyDescent="0.25">
      <c r="B56" s="43">
        <v>51</v>
      </c>
      <c r="C56" s="43" t="s">
        <v>178</v>
      </c>
      <c r="D56" s="43" t="s">
        <v>77</v>
      </c>
      <c r="E56" s="61">
        <v>37.931087999999995</v>
      </c>
      <c r="F56" s="45">
        <f t="shared" si="0"/>
        <v>414966.10271999997</v>
      </c>
      <c r="G56" s="62">
        <v>45778</v>
      </c>
      <c r="H56" s="43" t="s">
        <v>281</v>
      </c>
      <c r="I56" s="43" t="s">
        <v>12</v>
      </c>
      <c r="J56" s="63">
        <v>45785</v>
      </c>
      <c r="K56" s="63">
        <v>45792</v>
      </c>
      <c r="L56" s="64">
        <f t="shared" si="1"/>
        <v>7</v>
      </c>
      <c r="M56" s="64" t="s">
        <v>775</v>
      </c>
      <c r="N56" s="64" t="s">
        <v>907</v>
      </c>
      <c r="O56" s="65"/>
    </row>
    <row r="57" spans="2:15" x14ac:dyDescent="0.25">
      <c r="B57" s="43">
        <v>52</v>
      </c>
      <c r="C57" s="140" t="s">
        <v>269</v>
      </c>
      <c r="D57" s="65" t="s">
        <v>65</v>
      </c>
      <c r="E57" s="61">
        <v>36.159755999999994</v>
      </c>
      <c r="F57" s="45">
        <f t="shared" si="0"/>
        <v>395587.73063999997</v>
      </c>
      <c r="G57" s="62">
        <v>45778</v>
      </c>
      <c r="H57" s="65" t="s">
        <v>470</v>
      </c>
      <c r="I57" s="43" t="s">
        <v>12</v>
      </c>
      <c r="J57" s="63">
        <v>45785</v>
      </c>
      <c r="K57" s="63">
        <v>45800</v>
      </c>
      <c r="L57" s="64">
        <f t="shared" si="1"/>
        <v>15</v>
      </c>
      <c r="M57" s="64" t="s">
        <v>279</v>
      </c>
      <c r="N57" s="64"/>
      <c r="O57" s="66"/>
    </row>
    <row r="58" spans="2:15" x14ac:dyDescent="0.25">
      <c r="B58" s="43">
        <v>53</v>
      </c>
      <c r="C58" s="65" t="s">
        <v>255</v>
      </c>
      <c r="D58" s="65" t="s">
        <v>65</v>
      </c>
      <c r="E58" s="61">
        <v>36.159755999999994</v>
      </c>
      <c r="F58" s="45">
        <f t="shared" si="0"/>
        <v>395587.73063999997</v>
      </c>
      <c r="G58" s="62">
        <v>45778</v>
      </c>
      <c r="H58" s="65" t="s">
        <v>471</v>
      </c>
      <c r="I58" s="43" t="s">
        <v>12</v>
      </c>
      <c r="J58" s="63">
        <v>45785</v>
      </c>
      <c r="K58" s="63">
        <v>45804</v>
      </c>
      <c r="L58" s="64">
        <f t="shared" si="1"/>
        <v>19</v>
      </c>
      <c r="M58" s="64" t="s">
        <v>279</v>
      </c>
      <c r="N58" s="64"/>
      <c r="O58" s="65"/>
    </row>
    <row r="59" spans="2:15" ht="45" x14ac:dyDescent="0.25">
      <c r="B59" s="43">
        <v>54</v>
      </c>
      <c r="C59" s="43" t="s">
        <v>98</v>
      </c>
      <c r="D59" s="43" t="s">
        <v>77</v>
      </c>
      <c r="E59" s="61">
        <v>37.931087999999995</v>
      </c>
      <c r="F59" s="45">
        <f t="shared" si="0"/>
        <v>414966.10271999997</v>
      </c>
      <c r="G59" s="62">
        <v>45778</v>
      </c>
      <c r="H59" s="47" t="s">
        <v>454</v>
      </c>
      <c r="I59" s="43" t="s">
        <v>12</v>
      </c>
      <c r="J59" s="63">
        <v>45786</v>
      </c>
      <c r="K59" s="63">
        <v>45795</v>
      </c>
      <c r="L59" s="64">
        <f t="shared" si="1"/>
        <v>9</v>
      </c>
      <c r="M59" s="64" t="s">
        <v>775</v>
      </c>
      <c r="N59" s="64" t="s">
        <v>907</v>
      </c>
      <c r="O59" s="43"/>
    </row>
    <row r="60" spans="2:15" ht="30" customHeight="1" x14ac:dyDescent="0.25">
      <c r="B60" s="43">
        <v>55</v>
      </c>
      <c r="C60" s="43" t="s">
        <v>172</v>
      </c>
      <c r="D60" s="43" t="s">
        <v>77</v>
      </c>
      <c r="E60" s="61">
        <v>37.931087999999995</v>
      </c>
      <c r="F60" s="45">
        <f t="shared" si="0"/>
        <v>414966.10271999997</v>
      </c>
      <c r="G60" s="62">
        <v>45778</v>
      </c>
      <c r="H60" s="43" t="s">
        <v>277</v>
      </c>
      <c r="I60" s="43" t="s">
        <v>12</v>
      </c>
      <c r="J60" s="63">
        <v>45791</v>
      </c>
      <c r="K60" s="63">
        <v>45793</v>
      </c>
      <c r="L60" s="64">
        <f t="shared" si="1"/>
        <v>2</v>
      </c>
      <c r="M60" s="64" t="s">
        <v>775</v>
      </c>
      <c r="N60" s="64" t="s">
        <v>907</v>
      </c>
      <c r="O60" s="43"/>
    </row>
    <row r="61" spans="2:15" x14ac:dyDescent="0.25">
      <c r="B61" s="43">
        <v>56</v>
      </c>
      <c r="C61" s="43" t="s">
        <v>152</v>
      </c>
      <c r="D61" s="65" t="s">
        <v>65</v>
      </c>
      <c r="E61" s="61">
        <v>36.159755999999994</v>
      </c>
      <c r="F61" s="45">
        <f t="shared" si="0"/>
        <v>395587.73063999997</v>
      </c>
      <c r="G61" s="62">
        <v>45778</v>
      </c>
      <c r="H61" s="43" t="s">
        <v>405</v>
      </c>
      <c r="I61" s="43" t="s">
        <v>12</v>
      </c>
      <c r="J61" s="63">
        <v>45790</v>
      </c>
      <c r="K61" s="63">
        <v>45793</v>
      </c>
      <c r="L61" s="64">
        <f t="shared" si="1"/>
        <v>3</v>
      </c>
      <c r="M61" s="64" t="s">
        <v>775</v>
      </c>
      <c r="N61" s="483" t="s">
        <v>907</v>
      </c>
      <c r="O61" s="43"/>
    </row>
    <row r="62" spans="2:15" x14ac:dyDescent="0.25">
      <c r="B62" s="43">
        <v>57</v>
      </c>
      <c r="C62" s="65" t="s">
        <v>236</v>
      </c>
      <c r="D62" s="65" t="s">
        <v>65</v>
      </c>
      <c r="E62" s="61">
        <v>36.159755999999994</v>
      </c>
      <c r="F62" s="45">
        <f t="shared" si="0"/>
        <v>395587.73063999997</v>
      </c>
      <c r="G62" s="62">
        <v>45778</v>
      </c>
      <c r="H62" s="43" t="s">
        <v>281</v>
      </c>
      <c r="I62" s="43" t="s">
        <v>12</v>
      </c>
      <c r="J62" s="63">
        <v>45793</v>
      </c>
      <c r="K62" s="63">
        <v>45799</v>
      </c>
      <c r="L62" s="64">
        <f t="shared" si="1"/>
        <v>6</v>
      </c>
      <c r="M62" s="64" t="s">
        <v>775</v>
      </c>
      <c r="N62" s="64"/>
      <c r="O62" s="43"/>
    </row>
    <row r="63" spans="2:15" x14ac:dyDescent="0.25">
      <c r="B63" s="43">
        <v>58</v>
      </c>
      <c r="C63" s="43" t="s">
        <v>185</v>
      </c>
      <c r="D63" s="65" t="s">
        <v>68</v>
      </c>
      <c r="E63" s="61">
        <v>35.601999999999997</v>
      </c>
      <c r="F63" s="45">
        <f t="shared" si="0"/>
        <v>389485.87999999995</v>
      </c>
      <c r="G63" s="62">
        <v>45778</v>
      </c>
      <c r="H63" s="43" t="s">
        <v>277</v>
      </c>
      <c r="I63" s="43" t="s">
        <v>12</v>
      </c>
      <c r="J63" s="63">
        <v>45794</v>
      </c>
      <c r="K63" s="63">
        <v>45798</v>
      </c>
      <c r="L63" s="64">
        <f t="shared" si="1"/>
        <v>4</v>
      </c>
      <c r="M63" s="64" t="s">
        <v>775</v>
      </c>
      <c r="N63" s="64"/>
      <c r="O63" s="43"/>
    </row>
    <row r="64" spans="2:15" ht="45" x14ac:dyDescent="0.25">
      <c r="B64" s="43">
        <v>59</v>
      </c>
      <c r="C64" s="43" t="s">
        <v>238</v>
      </c>
      <c r="D64" s="43" t="s">
        <v>65</v>
      </c>
      <c r="E64" s="61">
        <v>36.159755999999994</v>
      </c>
      <c r="F64" s="45">
        <f t="shared" si="0"/>
        <v>395587.73063999997</v>
      </c>
      <c r="G64" s="62">
        <v>45809</v>
      </c>
      <c r="H64" s="47" t="s">
        <v>454</v>
      </c>
      <c r="I64" s="43" t="s">
        <v>12</v>
      </c>
      <c r="J64" s="63">
        <v>45796</v>
      </c>
      <c r="K64" s="63">
        <v>45815</v>
      </c>
      <c r="L64" s="64">
        <f t="shared" si="1"/>
        <v>19</v>
      </c>
      <c r="M64" s="64" t="s">
        <v>775</v>
      </c>
      <c r="N64" s="64"/>
      <c r="O64" s="43"/>
    </row>
    <row r="65" spans="2:15" x14ac:dyDescent="0.25">
      <c r="B65" s="43">
        <v>60</v>
      </c>
      <c r="C65" s="43" t="s">
        <v>148</v>
      </c>
      <c r="D65" s="43" t="s">
        <v>57</v>
      </c>
      <c r="E65" s="61">
        <v>45.697022000000004</v>
      </c>
      <c r="F65" s="45">
        <f t="shared" si="0"/>
        <v>499925.42068000004</v>
      </c>
      <c r="G65" s="62">
        <v>45778</v>
      </c>
      <c r="H65" s="43" t="s">
        <v>405</v>
      </c>
      <c r="I65" s="43" t="s">
        <v>12</v>
      </c>
      <c r="J65" s="63">
        <v>45794</v>
      </c>
      <c r="K65" s="63">
        <v>45799</v>
      </c>
      <c r="L65" s="64">
        <f t="shared" si="1"/>
        <v>5</v>
      </c>
      <c r="M65" s="64" t="s">
        <v>775</v>
      </c>
      <c r="N65" s="483" t="s">
        <v>907</v>
      </c>
      <c r="O65" s="43"/>
    </row>
    <row r="66" spans="2:15" x14ac:dyDescent="0.25">
      <c r="B66" s="43">
        <v>61</v>
      </c>
      <c r="C66" s="43" t="s">
        <v>186</v>
      </c>
      <c r="D66" s="43" t="s">
        <v>65</v>
      </c>
      <c r="E66" s="61">
        <v>36.159755999999994</v>
      </c>
      <c r="F66" s="45">
        <f t="shared" si="0"/>
        <v>395587.73063999997</v>
      </c>
      <c r="G66" s="62">
        <v>45778</v>
      </c>
      <c r="H66" s="43" t="s">
        <v>277</v>
      </c>
      <c r="I66" s="43" t="s">
        <v>12</v>
      </c>
      <c r="J66" s="63">
        <v>45799</v>
      </c>
      <c r="K66" s="63">
        <v>45803</v>
      </c>
      <c r="L66" s="64">
        <f t="shared" si="1"/>
        <v>4</v>
      </c>
      <c r="M66" s="64" t="s">
        <v>775</v>
      </c>
      <c r="N66" s="64" t="s">
        <v>907</v>
      </c>
      <c r="O66" s="43"/>
    </row>
    <row r="67" spans="2:15" x14ac:dyDescent="0.25">
      <c r="B67" s="43">
        <v>62</v>
      </c>
      <c r="C67" s="43" t="s">
        <v>192</v>
      </c>
      <c r="D67" s="43" t="s">
        <v>65</v>
      </c>
      <c r="E67" s="61">
        <v>36.159755999999994</v>
      </c>
      <c r="F67" s="45">
        <f t="shared" si="0"/>
        <v>395587.73063999997</v>
      </c>
      <c r="G67" s="62">
        <v>45778</v>
      </c>
      <c r="H67" s="43" t="s">
        <v>281</v>
      </c>
      <c r="I67" s="43" t="s">
        <v>12</v>
      </c>
      <c r="J67" s="63">
        <v>45800</v>
      </c>
      <c r="K67" s="63">
        <v>45804</v>
      </c>
      <c r="L67" s="64">
        <f t="shared" si="1"/>
        <v>4</v>
      </c>
      <c r="M67" s="64" t="s">
        <v>775</v>
      </c>
      <c r="N67" s="64"/>
      <c r="O67" s="43"/>
    </row>
    <row r="68" spans="2:15" x14ac:dyDescent="0.25">
      <c r="B68" s="43">
        <v>63</v>
      </c>
      <c r="C68" s="43" t="s">
        <v>147</v>
      </c>
      <c r="D68" s="65" t="s">
        <v>79</v>
      </c>
      <c r="E68" s="68">
        <v>34.79</v>
      </c>
      <c r="F68" s="45">
        <f t="shared" si="0"/>
        <v>380602.6</v>
      </c>
      <c r="G68" s="62">
        <v>45778</v>
      </c>
      <c r="H68" s="43" t="s">
        <v>405</v>
      </c>
      <c r="I68" s="43" t="s">
        <v>12</v>
      </c>
      <c r="J68" s="63">
        <v>45800</v>
      </c>
      <c r="K68" s="63">
        <v>45803</v>
      </c>
      <c r="L68" s="64">
        <f t="shared" si="1"/>
        <v>3</v>
      </c>
      <c r="M68" s="64" t="s">
        <v>775</v>
      </c>
      <c r="N68" s="483" t="s">
        <v>907</v>
      </c>
      <c r="O68" s="43"/>
    </row>
    <row r="69" spans="2:15" x14ac:dyDescent="0.25">
      <c r="B69" s="43">
        <v>64</v>
      </c>
      <c r="C69" s="43" t="s">
        <v>268</v>
      </c>
      <c r="D69" s="43" t="s">
        <v>65</v>
      </c>
      <c r="E69" s="61">
        <v>36.159755999999994</v>
      </c>
      <c r="F69" s="45">
        <f t="shared" si="0"/>
        <v>395587.73063999997</v>
      </c>
      <c r="G69" s="62">
        <v>45809</v>
      </c>
      <c r="H69" s="65" t="s">
        <v>470</v>
      </c>
      <c r="I69" s="43" t="s">
        <v>12</v>
      </c>
      <c r="J69" s="63">
        <v>45801</v>
      </c>
      <c r="K69" s="63">
        <v>45815</v>
      </c>
      <c r="L69" s="64">
        <f t="shared" si="1"/>
        <v>14</v>
      </c>
      <c r="M69" s="64" t="s">
        <v>279</v>
      </c>
      <c r="N69" s="64"/>
      <c r="O69" s="65"/>
    </row>
    <row r="70" spans="2:15" x14ac:dyDescent="0.25">
      <c r="B70" s="43">
        <v>65</v>
      </c>
      <c r="C70" s="43" t="s">
        <v>396</v>
      </c>
      <c r="D70" s="43" t="s">
        <v>77</v>
      </c>
      <c r="E70" s="61">
        <v>37.931087999999995</v>
      </c>
      <c r="F70" s="45">
        <f t="shared" ref="F70:F133" si="2">E70*10940</f>
        <v>414966.10271999997</v>
      </c>
      <c r="G70" s="62">
        <v>45809</v>
      </c>
      <c r="H70" s="65" t="s">
        <v>471</v>
      </c>
      <c r="I70" s="43" t="s">
        <v>12</v>
      </c>
      <c r="J70" s="63">
        <v>45805</v>
      </c>
      <c r="K70" s="63">
        <v>45831</v>
      </c>
      <c r="L70" s="64">
        <f t="shared" ref="L70:L133" si="3">K70-J70</f>
        <v>26</v>
      </c>
      <c r="M70" s="64" t="s">
        <v>279</v>
      </c>
      <c r="N70" s="64"/>
      <c r="O70" s="65"/>
    </row>
    <row r="71" spans="2:15" x14ac:dyDescent="0.25">
      <c r="B71" s="43">
        <v>66</v>
      </c>
      <c r="C71" s="43" t="s">
        <v>189</v>
      </c>
      <c r="D71" s="43" t="s">
        <v>77</v>
      </c>
      <c r="E71" s="61">
        <v>37.931087999999995</v>
      </c>
      <c r="F71" s="45">
        <f t="shared" si="2"/>
        <v>414966.10271999997</v>
      </c>
      <c r="G71" s="62">
        <v>45778</v>
      </c>
      <c r="H71" s="43" t="s">
        <v>281</v>
      </c>
      <c r="I71" s="43" t="s">
        <v>12</v>
      </c>
      <c r="J71" s="63">
        <v>45805</v>
      </c>
      <c r="K71" s="63">
        <v>45808</v>
      </c>
      <c r="L71" s="64">
        <f t="shared" si="3"/>
        <v>3</v>
      </c>
      <c r="M71" s="64" t="s">
        <v>775</v>
      </c>
      <c r="N71" s="64"/>
      <c r="O71" s="43"/>
    </row>
    <row r="72" spans="2:15" x14ac:dyDescent="0.25">
      <c r="B72" s="43">
        <v>67</v>
      </c>
      <c r="C72" s="43" t="s">
        <v>173</v>
      </c>
      <c r="D72" s="65" t="s">
        <v>77</v>
      </c>
      <c r="E72" s="61">
        <v>37.931087999999995</v>
      </c>
      <c r="F72" s="45">
        <f t="shared" si="2"/>
        <v>414966.10271999997</v>
      </c>
      <c r="G72" s="62">
        <v>45778</v>
      </c>
      <c r="H72" s="43" t="s">
        <v>277</v>
      </c>
      <c r="I72" s="43" t="s">
        <v>12</v>
      </c>
      <c r="J72" s="63">
        <v>45804</v>
      </c>
      <c r="K72" s="63">
        <v>45807</v>
      </c>
      <c r="L72" s="64">
        <f t="shared" si="3"/>
        <v>3</v>
      </c>
      <c r="M72" s="64" t="s">
        <v>775</v>
      </c>
      <c r="N72" s="64"/>
      <c r="O72" s="43"/>
    </row>
    <row r="73" spans="2:15" x14ac:dyDescent="0.25">
      <c r="B73" s="43">
        <v>68</v>
      </c>
      <c r="C73" s="43" t="s">
        <v>154</v>
      </c>
      <c r="D73" s="43" t="s">
        <v>63</v>
      </c>
      <c r="E73" s="61">
        <v>43.804423999999997</v>
      </c>
      <c r="F73" s="45">
        <f t="shared" si="2"/>
        <v>479220.39855999994</v>
      </c>
      <c r="G73" s="62">
        <v>45778</v>
      </c>
      <c r="H73" s="43" t="s">
        <v>405</v>
      </c>
      <c r="I73" s="43" t="s">
        <v>12</v>
      </c>
      <c r="J73" s="63">
        <v>45804</v>
      </c>
      <c r="K73" s="63">
        <v>45808</v>
      </c>
      <c r="L73" s="64">
        <f t="shared" si="3"/>
        <v>4</v>
      </c>
      <c r="M73" s="64" t="s">
        <v>775</v>
      </c>
      <c r="N73" s="483" t="s">
        <v>907</v>
      </c>
      <c r="O73" s="43"/>
    </row>
    <row r="74" spans="2:15" x14ac:dyDescent="0.25">
      <c r="B74" s="43">
        <v>69</v>
      </c>
      <c r="C74" s="43" t="s">
        <v>193</v>
      </c>
      <c r="D74" s="65" t="s">
        <v>63</v>
      </c>
      <c r="E74" s="61">
        <v>43.804423999999997</v>
      </c>
      <c r="F74" s="45">
        <f t="shared" si="2"/>
        <v>479220.39855999994</v>
      </c>
      <c r="G74" s="62">
        <v>45809</v>
      </c>
      <c r="H74" s="43" t="s">
        <v>277</v>
      </c>
      <c r="I74" s="43" t="s">
        <v>12</v>
      </c>
      <c r="J74" s="63">
        <v>45808</v>
      </c>
      <c r="K74" s="63">
        <v>45813</v>
      </c>
      <c r="L74" s="64">
        <f t="shared" si="3"/>
        <v>5</v>
      </c>
      <c r="M74" s="64" t="s">
        <v>775</v>
      </c>
      <c r="N74" s="64"/>
      <c r="O74" s="43"/>
    </row>
    <row r="75" spans="2:15" x14ac:dyDescent="0.25">
      <c r="B75" s="43">
        <v>70</v>
      </c>
      <c r="C75" s="43" t="s">
        <v>158</v>
      </c>
      <c r="D75" s="65" t="s">
        <v>77</v>
      </c>
      <c r="E75" s="61">
        <v>37.931087999999995</v>
      </c>
      <c r="F75" s="45">
        <f t="shared" si="2"/>
        <v>414966.10271999997</v>
      </c>
      <c r="G75" s="62">
        <v>45809</v>
      </c>
      <c r="H75" s="43" t="s">
        <v>405</v>
      </c>
      <c r="I75" s="43" t="s">
        <v>12</v>
      </c>
      <c r="J75" s="63">
        <v>45809</v>
      </c>
      <c r="K75" s="63">
        <v>45814</v>
      </c>
      <c r="L75" s="64">
        <f t="shared" si="3"/>
        <v>5</v>
      </c>
      <c r="M75" s="64" t="s">
        <v>775</v>
      </c>
      <c r="N75" s="64" t="s">
        <v>907</v>
      </c>
      <c r="O75" s="65"/>
    </row>
    <row r="76" spans="2:15" x14ac:dyDescent="0.25">
      <c r="B76" s="43">
        <v>71</v>
      </c>
      <c r="C76" s="43" t="s">
        <v>188</v>
      </c>
      <c r="D76" s="43" t="s">
        <v>65</v>
      </c>
      <c r="E76" s="61">
        <v>36.159755999999994</v>
      </c>
      <c r="F76" s="45">
        <f t="shared" si="2"/>
        <v>395587.73063999997</v>
      </c>
      <c r="G76" s="62">
        <v>45809</v>
      </c>
      <c r="H76" s="43" t="s">
        <v>281</v>
      </c>
      <c r="I76" s="43" t="s">
        <v>12</v>
      </c>
      <c r="J76" s="63">
        <v>45809</v>
      </c>
      <c r="K76" s="63">
        <v>45815</v>
      </c>
      <c r="L76" s="64">
        <f t="shared" si="3"/>
        <v>6</v>
      </c>
      <c r="M76" s="64" t="s">
        <v>775</v>
      </c>
      <c r="N76" s="64"/>
      <c r="O76" s="65"/>
    </row>
    <row r="77" spans="2:15" x14ac:dyDescent="0.25">
      <c r="B77" s="43">
        <v>72</v>
      </c>
      <c r="C77" s="43" t="s">
        <v>166</v>
      </c>
      <c r="D77" s="65" t="s">
        <v>63</v>
      </c>
      <c r="E77" s="61">
        <v>43.804423999999997</v>
      </c>
      <c r="F77" s="45">
        <f t="shared" si="2"/>
        <v>479220.39855999994</v>
      </c>
      <c r="G77" s="62">
        <v>45809</v>
      </c>
      <c r="H77" s="43" t="s">
        <v>277</v>
      </c>
      <c r="I77" s="43" t="s">
        <v>12</v>
      </c>
      <c r="J77" s="63">
        <v>45814</v>
      </c>
      <c r="K77" s="63">
        <v>45818</v>
      </c>
      <c r="L77" s="64">
        <f t="shared" si="3"/>
        <v>4</v>
      </c>
      <c r="M77" s="64" t="s">
        <v>775</v>
      </c>
      <c r="N77" s="64" t="s">
        <v>907</v>
      </c>
      <c r="O77" s="65"/>
    </row>
    <row r="78" spans="2:15" x14ac:dyDescent="0.25">
      <c r="B78" s="43">
        <v>73</v>
      </c>
      <c r="C78" s="43" t="s">
        <v>157</v>
      </c>
      <c r="D78" s="65" t="s">
        <v>63</v>
      </c>
      <c r="E78" s="61">
        <v>43.804423999999997</v>
      </c>
      <c r="F78" s="45">
        <f t="shared" si="2"/>
        <v>479220.39855999994</v>
      </c>
      <c r="G78" s="62">
        <v>45809</v>
      </c>
      <c r="H78" s="43" t="s">
        <v>405</v>
      </c>
      <c r="I78" s="43" t="s">
        <v>12</v>
      </c>
      <c r="J78" s="63">
        <v>45815</v>
      </c>
      <c r="K78" s="63">
        <v>45818</v>
      </c>
      <c r="L78" s="64">
        <f t="shared" si="3"/>
        <v>3</v>
      </c>
      <c r="M78" s="64" t="s">
        <v>775</v>
      </c>
      <c r="N78" s="64" t="s">
        <v>907</v>
      </c>
      <c r="O78" s="65"/>
    </row>
    <row r="79" spans="2:15" ht="45" x14ac:dyDescent="0.25">
      <c r="B79" s="43">
        <v>74</v>
      </c>
      <c r="C79" s="43" t="s">
        <v>239</v>
      </c>
      <c r="D79" s="43" t="s">
        <v>65</v>
      </c>
      <c r="E79" s="61">
        <v>36.159755999999994</v>
      </c>
      <c r="F79" s="45">
        <f t="shared" si="2"/>
        <v>395587.73063999997</v>
      </c>
      <c r="G79" s="62">
        <v>45809</v>
      </c>
      <c r="H79" s="47" t="s">
        <v>454</v>
      </c>
      <c r="I79" s="43" t="s">
        <v>12</v>
      </c>
      <c r="J79" s="63">
        <v>45816</v>
      </c>
      <c r="K79" s="63">
        <v>45831</v>
      </c>
      <c r="L79" s="64">
        <f t="shared" si="3"/>
        <v>15</v>
      </c>
      <c r="M79" s="64" t="s">
        <v>775</v>
      </c>
      <c r="N79" s="64" t="s">
        <v>907</v>
      </c>
      <c r="O79" s="43"/>
    </row>
    <row r="80" spans="2:15" x14ac:dyDescent="0.25">
      <c r="B80" s="43">
        <v>75</v>
      </c>
      <c r="C80" s="43" t="s">
        <v>217</v>
      </c>
      <c r="D80" s="65" t="s">
        <v>63</v>
      </c>
      <c r="E80" s="61">
        <v>43.804423999999997</v>
      </c>
      <c r="F80" s="45">
        <f t="shared" si="2"/>
        <v>479220.39855999994</v>
      </c>
      <c r="G80" s="62">
        <v>45809</v>
      </c>
      <c r="H80" s="43" t="s">
        <v>281</v>
      </c>
      <c r="I80" s="43" t="s">
        <v>12</v>
      </c>
      <c r="J80" s="63">
        <v>45816</v>
      </c>
      <c r="K80" s="63">
        <v>45823</v>
      </c>
      <c r="L80" s="64">
        <f t="shared" si="3"/>
        <v>7</v>
      </c>
      <c r="M80" s="64" t="s">
        <v>775</v>
      </c>
      <c r="N80" s="64"/>
      <c r="O80" s="43"/>
    </row>
    <row r="81" spans="2:15" x14ac:dyDescent="0.25">
      <c r="B81" s="43">
        <v>76</v>
      </c>
      <c r="C81" s="43" t="s">
        <v>254</v>
      </c>
      <c r="D81" s="43" t="s">
        <v>65</v>
      </c>
      <c r="E81" s="61">
        <v>36.159755999999994</v>
      </c>
      <c r="F81" s="45">
        <f t="shared" si="2"/>
        <v>395587.73063999997</v>
      </c>
      <c r="G81" s="62">
        <v>45839</v>
      </c>
      <c r="H81" s="65" t="s">
        <v>470</v>
      </c>
      <c r="I81" s="43" t="s">
        <v>12</v>
      </c>
      <c r="J81" s="63">
        <v>45816</v>
      </c>
      <c r="K81" s="63">
        <v>45869</v>
      </c>
      <c r="L81" s="64">
        <f t="shared" si="3"/>
        <v>53</v>
      </c>
      <c r="M81" s="64" t="s">
        <v>279</v>
      </c>
      <c r="N81" s="64" t="s">
        <v>907</v>
      </c>
      <c r="O81" s="65"/>
    </row>
    <row r="82" spans="2:15" x14ac:dyDescent="0.25">
      <c r="B82" s="43">
        <v>77</v>
      </c>
      <c r="C82" s="43" t="s">
        <v>165</v>
      </c>
      <c r="D82" s="65" t="s">
        <v>63</v>
      </c>
      <c r="E82" s="61">
        <v>43.804423999999997</v>
      </c>
      <c r="F82" s="45">
        <f t="shared" si="2"/>
        <v>479220.39855999994</v>
      </c>
      <c r="G82" s="62">
        <v>45809</v>
      </c>
      <c r="H82" s="43" t="s">
        <v>277</v>
      </c>
      <c r="I82" s="43" t="s">
        <v>12</v>
      </c>
      <c r="J82" s="63">
        <v>45819</v>
      </c>
      <c r="K82" s="63">
        <v>45824</v>
      </c>
      <c r="L82" s="64">
        <f t="shared" si="3"/>
        <v>5</v>
      </c>
      <c r="M82" s="64" t="s">
        <v>775</v>
      </c>
      <c r="N82" s="64" t="s">
        <v>907</v>
      </c>
      <c r="O82" s="65"/>
    </row>
    <row r="83" spans="2:15" x14ac:dyDescent="0.25">
      <c r="B83" s="43">
        <v>78</v>
      </c>
      <c r="C83" s="43" t="s">
        <v>418</v>
      </c>
      <c r="D83" s="65" t="s">
        <v>63</v>
      </c>
      <c r="E83" s="61">
        <v>43.804423999999997</v>
      </c>
      <c r="F83" s="45">
        <f t="shared" si="2"/>
        <v>479220.39855999994</v>
      </c>
      <c r="G83" s="62">
        <v>45809</v>
      </c>
      <c r="H83" s="43" t="s">
        <v>405</v>
      </c>
      <c r="I83" s="43" t="s">
        <v>12</v>
      </c>
      <c r="J83" s="63">
        <v>45819</v>
      </c>
      <c r="K83" s="63">
        <v>45823</v>
      </c>
      <c r="L83" s="64">
        <f t="shared" si="3"/>
        <v>4</v>
      </c>
      <c r="M83" s="64" t="s">
        <v>775</v>
      </c>
      <c r="N83" s="64" t="s">
        <v>907</v>
      </c>
      <c r="O83" s="66"/>
    </row>
    <row r="84" spans="2:15" ht="45" x14ac:dyDescent="0.25">
      <c r="B84" s="43">
        <v>79</v>
      </c>
      <c r="C84" s="43" t="s">
        <v>177</v>
      </c>
      <c r="D84" s="43" t="s">
        <v>57</v>
      </c>
      <c r="E84" s="61">
        <v>45.697022000000004</v>
      </c>
      <c r="F84" s="45">
        <f t="shared" si="2"/>
        <v>499925.42068000004</v>
      </c>
      <c r="G84" s="62">
        <v>45839</v>
      </c>
      <c r="H84" s="47" t="s">
        <v>454</v>
      </c>
      <c r="I84" s="43" t="s">
        <v>12</v>
      </c>
      <c r="J84" s="63">
        <v>45834</v>
      </c>
      <c r="K84" s="63">
        <v>45850</v>
      </c>
      <c r="L84" s="64">
        <f t="shared" si="3"/>
        <v>16</v>
      </c>
      <c r="M84" s="64" t="s">
        <v>775</v>
      </c>
      <c r="N84" s="64"/>
      <c r="O84" s="197" t="s">
        <v>519</v>
      </c>
    </row>
    <row r="85" spans="2:15" x14ac:dyDescent="0.25">
      <c r="B85" s="43">
        <v>80</v>
      </c>
      <c r="C85" s="43" t="s">
        <v>233</v>
      </c>
      <c r="D85" s="65" t="s">
        <v>79</v>
      </c>
      <c r="E85" s="61">
        <v>34.79</v>
      </c>
      <c r="F85" s="45">
        <f t="shared" si="2"/>
        <v>380602.6</v>
      </c>
      <c r="G85" s="62">
        <v>45809</v>
      </c>
      <c r="H85" s="43" t="s">
        <v>281</v>
      </c>
      <c r="I85" s="43" t="s">
        <v>12</v>
      </c>
      <c r="J85" s="63">
        <v>45824</v>
      </c>
      <c r="K85" s="63">
        <v>45830</v>
      </c>
      <c r="L85" s="64">
        <f t="shared" si="3"/>
        <v>6</v>
      </c>
      <c r="M85" s="64" t="s">
        <v>775</v>
      </c>
      <c r="N85" s="64"/>
      <c r="O85" s="66"/>
    </row>
    <row r="86" spans="2:15" x14ac:dyDescent="0.25">
      <c r="B86" s="43">
        <v>81</v>
      </c>
      <c r="C86" s="43" t="s">
        <v>183</v>
      </c>
      <c r="D86" s="65" t="s">
        <v>63</v>
      </c>
      <c r="E86" s="61">
        <v>43.804423999999997</v>
      </c>
      <c r="F86" s="45">
        <f t="shared" si="2"/>
        <v>479220.39855999994</v>
      </c>
      <c r="G86" s="62">
        <v>45809</v>
      </c>
      <c r="H86" s="43" t="s">
        <v>277</v>
      </c>
      <c r="I86" s="43" t="s">
        <v>12</v>
      </c>
      <c r="J86" s="63">
        <v>45825</v>
      </c>
      <c r="K86" s="63">
        <v>45833</v>
      </c>
      <c r="L86" s="64">
        <f t="shared" si="3"/>
        <v>8</v>
      </c>
      <c r="M86" s="64" t="s">
        <v>775</v>
      </c>
      <c r="N86" s="64"/>
      <c r="O86" s="65"/>
    </row>
    <row r="87" spans="2:15" x14ac:dyDescent="0.25">
      <c r="B87" s="43">
        <v>82</v>
      </c>
      <c r="C87" s="43" t="s">
        <v>216</v>
      </c>
      <c r="D87" s="65" t="s">
        <v>79</v>
      </c>
      <c r="E87" s="61">
        <v>34.79</v>
      </c>
      <c r="F87" s="45">
        <f t="shared" si="2"/>
        <v>380602.6</v>
      </c>
      <c r="G87" s="62">
        <v>45809</v>
      </c>
      <c r="H87" s="43" t="s">
        <v>281</v>
      </c>
      <c r="I87" s="43" t="s">
        <v>12</v>
      </c>
      <c r="J87" s="63">
        <v>45832</v>
      </c>
      <c r="K87" s="63">
        <v>45838</v>
      </c>
      <c r="L87" s="64">
        <f t="shared" si="3"/>
        <v>6</v>
      </c>
      <c r="M87" s="64" t="s">
        <v>775</v>
      </c>
      <c r="N87" s="64"/>
      <c r="O87" s="66"/>
    </row>
    <row r="88" spans="2:15" x14ac:dyDescent="0.25">
      <c r="B88" s="43">
        <v>83</v>
      </c>
      <c r="C88" s="43" t="s">
        <v>176</v>
      </c>
      <c r="D88" s="65" t="s">
        <v>63</v>
      </c>
      <c r="E88" s="61">
        <v>43.804423999999997</v>
      </c>
      <c r="F88" s="45">
        <f t="shared" si="2"/>
        <v>479220.39855999994</v>
      </c>
      <c r="G88" s="62">
        <v>45809</v>
      </c>
      <c r="H88" s="43" t="s">
        <v>277</v>
      </c>
      <c r="I88" s="43" t="s">
        <v>12</v>
      </c>
      <c r="J88" s="63">
        <v>45835</v>
      </c>
      <c r="K88" s="63">
        <v>45838</v>
      </c>
      <c r="L88" s="64">
        <f t="shared" si="3"/>
        <v>3</v>
      </c>
      <c r="M88" s="64" t="s">
        <v>775</v>
      </c>
      <c r="N88" s="64" t="s">
        <v>907</v>
      </c>
      <c r="O88" s="66"/>
    </row>
    <row r="89" spans="2:15" x14ac:dyDescent="0.25">
      <c r="B89" s="43">
        <v>84</v>
      </c>
      <c r="C89" s="65" t="s">
        <v>221</v>
      </c>
      <c r="D89" s="43" t="s">
        <v>68</v>
      </c>
      <c r="E89" s="61">
        <v>35.601999999999997</v>
      </c>
      <c r="F89" s="45">
        <f t="shared" si="2"/>
        <v>389485.87999999995</v>
      </c>
      <c r="G89" s="62">
        <v>45839</v>
      </c>
      <c r="H89" s="43" t="s">
        <v>281</v>
      </c>
      <c r="I89" s="43" t="s">
        <v>12</v>
      </c>
      <c r="J89" s="63">
        <v>45839</v>
      </c>
      <c r="K89" s="63">
        <v>45845</v>
      </c>
      <c r="L89" s="64">
        <f t="shared" si="3"/>
        <v>6</v>
      </c>
      <c r="M89" s="64" t="s">
        <v>775</v>
      </c>
      <c r="N89" s="64"/>
      <c r="O89" s="66"/>
    </row>
    <row r="90" spans="2:15" x14ac:dyDescent="0.25">
      <c r="B90" s="43">
        <v>85</v>
      </c>
      <c r="C90" s="65" t="s">
        <v>195</v>
      </c>
      <c r="D90" s="65" t="s">
        <v>77</v>
      </c>
      <c r="E90" s="61">
        <v>37.931087999999995</v>
      </c>
      <c r="F90" s="45">
        <f t="shared" si="2"/>
        <v>414966.10271999997</v>
      </c>
      <c r="G90" s="62">
        <v>45839</v>
      </c>
      <c r="H90" s="43" t="s">
        <v>277</v>
      </c>
      <c r="I90" s="43" t="s">
        <v>12</v>
      </c>
      <c r="J90" s="63">
        <v>45839</v>
      </c>
      <c r="K90" s="63">
        <v>45844</v>
      </c>
      <c r="L90" s="64">
        <f t="shared" si="3"/>
        <v>5</v>
      </c>
      <c r="M90" s="64" t="s">
        <v>775</v>
      </c>
      <c r="N90" s="64" t="s">
        <v>907</v>
      </c>
      <c r="O90" s="66"/>
    </row>
    <row r="91" spans="2:15" x14ac:dyDescent="0.25">
      <c r="B91" s="43">
        <v>86</v>
      </c>
      <c r="C91" s="43" t="s">
        <v>164</v>
      </c>
      <c r="D91" s="65" t="s">
        <v>63</v>
      </c>
      <c r="E91" s="61">
        <v>43.804423999999997</v>
      </c>
      <c r="F91" s="45">
        <f t="shared" si="2"/>
        <v>479220.39855999994</v>
      </c>
      <c r="G91" s="62">
        <v>45839</v>
      </c>
      <c r="H91" s="43" t="s">
        <v>277</v>
      </c>
      <c r="I91" s="43" t="s">
        <v>12</v>
      </c>
      <c r="J91" s="63">
        <v>45845</v>
      </c>
      <c r="K91" s="63">
        <v>45855</v>
      </c>
      <c r="L91" s="64">
        <f t="shared" si="3"/>
        <v>10</v>
      </c>
      <c r="M91" s="64" t="s">
        <v>775</v>
      </c>
      <c r="N91" s="64" t="s">
        <v>907</v>
      </c>
      <c r="O91" s="66"/>
    </row>
    <row r="92" spans="2:15" x14ac:dyDescent="0.25">
      <c r="B92" s="43">
        <v>87</v>
      </c>
      <c r="C92" s="65" t="s">
        <v>187</v>
      </c>
      <c r="D92" s="43" t="s">
        <v>79</v>
      </c>
      <c r="E92" s="61">
        <v>34.79</v>
      </c>
      <c r="F92" s="45">
        <f t="shared" si="2"/>
        <v>380602.6</v>
      </c>
      <c r="G92" s="62">
        <v>45839</v>
      </c>
      <c r="H92" s="43" t="s">
        <v>281</v>
      </c>
      <c r="I92" s="43" t="s">
        <v>12</v>
      </c>
      <c r="J92" s="63">
        <v>45846</v>
      </c>
      <c r="K92" s="63">
        <v>45852</v>
      </c>
      <c r="L92" s="64">
        <f t="shared" si="3"/>
        <v>6</v>
      </c>
      <c r="M92" s="64" t="s">
        <v>775</v>
      </c>
      <c r="N92" s="64"/>
      <c r="O92" s="66"/>
    </row>
    <row r="93" spans="2:15" x14ac:dyDescent="0.25">
      <c r="B93" s="43">
        <v>88</v>
      </c>
      <c r="C93" s="65" t="s">
        <v>212</v>
      </c>
      <c r="D93" s="65" t="s">
        <v>63</v>
      </c>
      <c r="E93" s="61">
        <v>43.804423999999997</v>
      </c>
      <c r="F93" s="45">
        <f t="shared" si="2"/>
        <v>479220.39855999994</v>
      </c>
      <c r="G93" s="62">
        <v>45839</v>
      </c>
      <c r="H93" s="43" t="s">
        <v>281</v>
      </c>
      <c r="I93" s="43" t="s">
        <v>12</v>
      </c>
      <c r="J93" s="63">
        <v>45853</v>
      </c>
      <c r="K93" s="63">
        <v>45862</v>
      </c>
      <c r="L93" s="64">
        <f t="shared" si="3"/>
        <v>9</v>
      </c>
      <c r="M93" s="64" t="s">
        <v>775</v>
      </c>
      <c r="N93" s="64" t="s">
        <v>907</v>
      </c>
      <c r="O93" s="66"/>
    </row>
    <row r="94" spans="2:15" x14ac:dyDescent="0.25">
      <c r="B94" s="43">
        <v>89</v>
      </c>
      <c r="C94" s="65" t="s">
        <v>504</v>
      </c>
      <c r="D94" s="65" t="s">
        <v>132</v>
      </c>
      <c r="E94" s="61">
        <v>62.444000000000003</v>
      </c>
      <c r="F94" s="196">
        <f t="shared" si="2"/>
        <v>683137.36</v>
      </c>
      <c r="G94" s="62">
        <v>45839</v>
      </c>
      <c r="H94" s="43" t="s">
        <v>277</v>
      </c>
      <c r="I94" s="43" t="s">
        <v>12</v>
      </c>
      <c r="J94" s="63">
        <v>45856</v>
      </c>
      <c r="K94" s="63">
        <v>45866</v>
      </c>
      <c r="L94" s="64">
        <f t="shared" si="3"/>
        <v>10</v>
      </c>
      <c r="M94" s="64" t="s">
        <v>775</v>
      </c>
      <c r="N94" s="64"/>
      <c r="O94" s="66"/>
    </row>
    <row r="95" spans="2:15" x14ac:dyDescent="0.25">
      <c r="B95" s="43">
        <v>90</v>
      </c>
      <c r="C95" s="65" t="s">
        <v>492</v>
      </c>
      <c r="D95" s="65" t="s">
        <v>77</v>
      </c>
      <c r="E95" s="61">
        <v>37.931087999999995</v>
      </c>
      <c r="F95" s="196">
        <f t="shared" si="2"/>
        <v>414966.10271999997</v>
      </c>
      <c r="G95" s="62">
        <v>45839</v>
      </c>
      <c r="H95" s="43" t="s">
        <v>281</v>
      </c>
      <c r="I95" s="43" t="s">
        <v>12</v>
      </c>
      <c r="J95" s="63">
        <v>45863</v>
      </c>
      <c r="K95" s="63">
        <v>45869</v>
      </c>
      <c r="L95" s="64">
        <f t="shared" si="3"/>
        <v>6</v>
      </c>
      <c r="M95" s="64" t="s">
        <v>775</v>
      </c>
      <c r="N95" s="64" t="s">
        <v>907</v>
      </c>
      <c r="O95" s="66"/>
    </row>
    <row r="96" spans="2:15" x14ac:dyDescent="0.25">
      <c r="B96" s="43">
        <v>91</v>
      </c>
      <c r="C96" s="65" t="s">
        <v>180</v>
      </c>
      <c r="D96" s="65" t="s">
        <v>181</v>
      </c>
      <c r="E96" s="65">
        <v>73.245000000000005</v>
      </c>
      <c r="F96" s="196">
        <f t="shared" si="2"/>
        <v>801300.3</v>
      </c>
      <c r="G96" s="62">
        <v>45870</v>
      </c>
      <c r="H96" s="43" t="s">
        <v>521</v>
      </c>
      <c r="I96" s="43" t="s">
        <v>12</v>
      </c>
      <c r="J96" s="63">
        <v>45870</v>
      </c>
      <c r="K96" s="63">
        <v>45885</v>
      </c>
      <c r="L96" s="64">
        <f t="shared" si="3"/>
        <v>15</v>
      </c>
      <c r="M96" s="64" t="s">
        <v>775</v>
      </c>
      <c r="N96" s="483" t="s">
        <v>907</v>
      </c>
      <c r="O96" s="65"/>
    </row>
    <row r="97" spans="2:15" x14ac:dyDescent="0.25">
      <c r="B97" s="43">
        <v>92</v>
      </c>
      <c r="C97" s="65" t="s">
        <v>444</v>
      </c>
      <c r="D97" s="65" t="s">
        <v>467</v>
      </c>
      <c r="E97" s="65">
        <v>83.134</v>
      </c>
      <c r="F97" s="196">
        <f t="shared" si="2"/>
        <v>909485.96</v>
      </c>
      <c r="G97" s="62">
        <v>45870</v>
      </c>
      <c r="H97" s="43" t="s">
        <v>277</v>
      </c>
      <c r="I97" s="43" t="s">
        <v>12</v>
      </c>
      <c r="J97" s="63">
        <v>45873</v>
      </c>
      <c r="K97" s="63">
        <v>45881</v>
      </c>
      <c r="L97" s="64">
        <f t="shared" si="3"/>
        <v>8</v>
      </c>
      <c r="M97" s="64" t="s">
        <v>775</v>
      </c>
      <c r="N97" s="64" t="s">
        <v>907</v>
      </c>
      <c r="O97" s="65"/>
    </row>
    <row r="98" spans="2:15" x14ac:dyDescent="0.25">
      <c r="B98" s="43">
        <v>93</v>
      </c>
      <c r="C98" s="65" t="s">
        <v>456</v>
      </c>
      <c r="D98" s="65" t="s">
        <v>79</v>
      </c>
      <c r="E98" s="61">
        <v>34.79</v>
      </c>
      <c r="F98" s="196">
        <f t="shared" si="2"/>
        <v>380602.6</v>
      </c>
      <c r="G98" s="62">
        <v>45870</v>
      </c>
      <c r="H98" s="43" t="s">
        <v>281</v>
      </c>
      <c r="I98" s="43" t="s">
        <v>12</v>
      </c>
      <c r="J98" s="63">
        <v>45873</v>
      </c>
      <c r="K98" s="63">
        <v>45877</v>
      </c>
      <c r="L98" s="64">
        <f t="shared" si="3"/>
        <v>4</v>
      </c>
      <c r="M98" s="64" t="s">
        <v>775</v>
      </c>
      <c r="N98" s="64" t="s">
        <v>907</v>
      </c>
      <c r="O98" s="65"/>
    </row>
    <row r="99" spans="2:15" x14ac:dyDescent="0.25">
      <c r="B99" s="43">
        <v>94</v>
      </c>
      <c r="C99" s="65" t="s">
        <v>511</v>
      </c>
      <c r="D99" s="65" t="s">
        <v>77</v>
      </c>
      <c r="E99" s="61">
        <v>37.931087999999995</v>
      </c>
      <c r="F99" s="196">
        <f t="shared" si="2"/>
        <v>414966.10271999997</v>
      </c>
      <c r="G99" s="62">
        <v>45870</v>
      </c>
      <c r="H99" s="65" t="s">
        <v>546</v>
      </c>
      <c r="I99" s="43" t="s">
        <v>12</v>
      </c>
      <c r="J99" s="63">
        <v>45881</v>
      </c>
      <c r="K99" s="63">
        <v>45899</v>
      </c>
      <c r="L99" s="64">
        <f t="shared" si="3"/>
        <v>18</v>
      </c>
      <c r="M99" s="64" t="s">
        <v>775</v>
      </c>
      <c r="N99" s="64" t="s">
        <v>907</v>
      </c>
      <c r="O99" s="65"/>
    </row>
    <row r="100" spans="2:15" x14ac:dyDescent="0.25">
      <c r="B100" s="43">
        <v>95</v>
      </c>
      <c r="C100" s="65" t="s">
        <v>225</v>
      </c>
      <c r="D100" s="65" t="s">
        <v>181</v>
      </c>
      <c r="E100" s="65">
        <v>73.245000000000005</v>
      </c>
      <c r="F100" s="196">
        <f t="shared" si="2"/>
        <v>801300.3</v>
      </c>
      <c r="G100" s="62">
        <v>45870</v>
      </c>
      <c r="H100" s="43" t="s">
        <v>281</v>
      </c>
      <c r="I100" s="43" t="s">
        <v>12</v>
      </c>
      <c r="J100" s="63">
        <v>45878</v>
      </c>
      <c r="K100" s="63">
        <v>45890</v>
      </c>
      <c r="L100" s="64">
        <f t="shared" si="3"/>
        <v>12</v>
      </c>
      <c r="M100" s="64" t="s">
        <v>775</v>
      </c>
      <c r="N100" s="64" t="s">
        <v>907</v>
      </c>
      <c r="O100" s="66"/>
    </row>
    <row r="101" spans="2:15" x14ac:dyDescent="0.25">
      <c r="B101" s="43">
        <v>96</v>
      </c>
      <c r="C101" s="65" t="s">
        <v>473</v>
      </c>
      <c r="D101" s="65" t="s">
        <v>68</v>
      </c>
      <c r="E101" s="61">
        <v>35.601999999999997</v>
      </c>
      <c r="F101" s="196">
        <f t="shared" si="2"/>
        <v>389485.87999999995</v>
      </c>
      <c r="G101" s="62">
        <v>45901</v>
      </c>
      <c r="H101" s="65" t="s">
        <v>470</v>
      </c>
      <c r="I101" s="43" t="s">
        <v>12</v>
      </c>
      <c r="J101" s="63">
        <v>45894</v>
      </c>
      <c r="K101" s="63">
        <v>45912</v>
      </c>
      <c r="L101" s="64">
        <f t="shared" si="3"/>
        <v>18</v>
      </c>
      <c r="M101" s="64" t="s">
        <v>279</v>
      </c>
      <c r="N101" s="64"/>
      <c r="O101" s="66"/>
    </row>
    <row r="102" spans="2:15" x14ac:dyDescent="0.25">
      <c r="B102" s="43">
        <v>97</v>
      </c>
      <c r="C102" s="65" t="s">
        <v>445</v>
      </c>
      <c r="D102" s="65" t="s">
        <v>181</v>
      </c>
      <c r="E102" s="65">
        <v>73.245000000000005</v>
      </c>
      <c r="F102" s="196">
        <f t="shared" si="2"/>
        <v>801300.3</v>
      </c>
      <c r="G102" s="62">
        <v>45870</v>
      </c>
      <c r="H102" s="43" t="s">
        <v>277</v>
      </c>
      <c r="I102" s="43" t="s">
        <v>12</v>
      </c>
      <c r="J102" s="63">
        <v>45881</v>
      </c>
      <c r="K102" s="63">
        <v>45891</v>
      </c>
      <c r="L102" s="64">
        <f t="shared" si="3"/>
        <v>10</v>
      </c>
      <c r="M102" s="64" t="s">
        <v>775</v>
      </c>
      <c r="N102" s="64" t="s">
        <v>907</v>
      </c>
      <c r="O102" s="66"/>
    </row>
    <row r="103" spans="2:15" x14ac:dyDescent="0.25">
      <c r="B103" s="43">
        <v>98</v>
      </c>
      <c r="C103" s="65" t="s">
        <v>146</v>
      </c>
      <c r="D103" s="65" t="s">
        <v>126</v>
      </c>
      <c r="E103" s="65">
        <v>59.500999999999998</v>
      </c>
      <c r="F103" s="196">
        <f t="shared" si="2"/>
        <v>650940.93999999994</v>
      </c>
      <c r="G103" s="62">
        <v>45870</v>
      </c>
      <c r="H103" s="43" t="s">
        <v>521</v>
      </c>
      <c r="I103" s="43" t="s">
        <v>12</v>
      </c>
      <c r="J103" s="63">
        <v>45886</v>
      </c>
      <c r="K103" s="63">
        <v>45895</v>
      </c>
      <c r="L103" s="64">
        <f t="shared" si="3"/>
        <v>9</v>
      </c>
      <c r="M103" s="64" t="s">
        <v>775</v>
      </c>
      <c r="N103" s="483" t="s">
        <v>907</v>
      </c>
      <c r="O103" s="65"/>
    </row>
    <row r="104" spans="2:15" x14ac:dyDescent="0.25">
      <c r="B104" s="43">
        <v>99</v>
      </c>
      <c r="C104" s="65" t="s">
        <v>169</v>
      </c>
      <c r="D104" s="65" t="s">
        <v>170</v>
      </c>
      <c r="E104" s="65">
        <v>65.028000000000006</v>
      </c>
      <c r="F104" s="196">
        <f t="shared" si="2"/>
        <v>711406.32000000007</v>
      </c>
      <c r="G104" s="62">
        <v>45901</v>
      </c>
      <c r="H104" s="65" t="s">
        <v>523</v>
      </c>
      <c r="I104" s="43" t="s">
        <v>12</v>
      </c>
      <c r="J104" s="63">
        <v>45887</v>
      </c>
      <c r="K104" s="63">
        <v>45909</v>
      </c>
      <c r="L104" s="64">
        <f t="shared" si="3"/>
        <v>22</v>
      </c>
      <c r="M104" s="64" t="s">
        <v>775</v>
      </c>
      <c r="N104" s="64" t="s">
        <v>907</v>
      </c>
      <c r="O104" s="65"/>
    </row>
    <row r="105" spans="2:15" x14ac:dyDescent="0.25">
      <c r="B105" s="43">
        <v>100</v>
      </c>
      <c r="C105" s="65" t="s">
        <v>455</v>
      </c>
      <c r="D105" s="66" t="s">
        <v>467</v>
      </c>
      <c r="E105" s="65">
        <v>83.134</v>
      </c>
      <c r="F105" s="196">
        <f t="shared" si="2"/>
        <v>909485.96</v>
      </c>
      <c r="G105" s="62">
        <v>45901</v>
      </c>
      <c r="H105" s="43" t="s">
        <v>281</v>
      </c>
      <c r="I105" s="43" t="s">
        <v>12</v>
      </c>
      <c r="J105" s="63">
        <v>45890</v>
      </c>
      <c r="K105" s="63">
        <v>45909</v>
      </c>
      <c r="L105" s="64">
        <f t="shared" si="3"/>
        <v>19</v>
      </c>
      <c r="M105" s="64" t="s">
        <v>775</v>
      </c>
      <c r="N105" s="64" t="s">
        <v>907</v>
      </c>
      <c r="O105" s="66"/>
    </row>
    <row r="106" spans="2:15" x14ac:dyDescent="0.25">
      <c r="B106" s="43">
        <v>101</v>
      </c>
      <c r="C106" s="65" t="s">
        <v>380</v>
      </c>
      <c r="D106" s="65" t="s">
        <v>150</v>
      </c>
      <c r="E106" s="65">
        <v>67.262</v>
      </c>
      <c r="F106" s="196">
        <f t="shared" si="2"/>
        <v>735846.28</v>
      </c>
      <c r="G106" s="62">
        <v>45901</v>
      </c>
      <c r="H106" s="43" t="s">
        <v>524</v>
      </c>
      <c r="I106" s="43" t="s">
        <v>12</v>
      </c>
      <c r="J106" s="63">
        <v>45894</v>
      </c>
      <c r="K106" s="63">
        <v>45907</v>
      </c>
      <c r="L106" s="64">
        <f t="shared" si="3"/>
        <v>13</v>
      </c>
      <c r="M106" s="64" t="s">
        <v>775</v>
      </c>
      <c r="N106" s="64" t="s">
        <v>907</v>
      </c>
      <c r="O106" s="66"/>
    </row>
    <row r="107" spans="2:15" x14ac:dyDescent="0.25">
      <c r="B107" s="43">
        <v>102</v>
      </c>
      <c r="C107" s="65" t="s">
        <v>27</v>
      </c>
      <c r="D107" s="65" t="s">
        <v>181</v>
      </c>
      <c r="E107" s="65">
        <v>73.245000000000005</v>
      </c>
      <c r="F107" s="196">
        <f t="shared" si="2"/>
        <v>801300.3</v>
      </c>
      <c r="G107" s="62">
        <v>45901</v>
      </c>
      <c r="H107" s="43" t="s">
        <v>525</v>
      </c>
      <c r="I107" s="43" t="s">
        <v>12</v>
      </c>
      <c r="J107" s="63">
        <v>45894</v>
      </c>
      <c r="K107" s="63">
        <v>45907</v>
      </c>
      <c r="L107" s="64">
        <f t="shared" si="3"/>
        <v>13</v>
      </c>
      <c r="M107" s="64" t="s">
        <v>775</v>
      </c>
      <c r="N107" s="64" t="s">
        <v>907</v>
      </c>
      <c r="O107" s="65"/>
    </row>
    <row r="108" spans="2:15" x14ac:dyDescent="0.25">
      <c r="B108" s="43">
        <v>103</v>
      </c>
      <c r="C108" s="65" t="s">
        <v>155</v>
      </c>
      <c r="D108" s="65" t="s">
        <v>77</v>
      </c>
      <c r="E108" s="61">
        <v>37.931087999999995</v>
      </c>
      <c r="F108" s="196">
        <f t="shared" si="2"/>
        <v>414966.10271999997</v>
      </c>
      <c r="G108" s="62">
        <v>45901</v>
      </c>
      <c r="H108" s="43" t="s">
        <v>526</v>
      </c>
      <c r="I108" s="43" t="s">
        <v>12</v>
      </c>
      <c r="J108" s="63">
        <v>45894</v>
      </c>
      <c r="K108" s="63">
        <v>45911</v>
      </c>
      <c r="L108" s="64">
        <f t="shared" si="3"/>
        <v>17</v>
      </c>
      <c r="M108" s="64" t="s">
        <v>775</v>
      </c>
      <c r="N108" s="64" t="s">
        <v>907</v>
      </c>
      <c r="O108" s="65"/>
    </row>
    <row r="109" spans="2:15" x14ac:dyDescent="0.25">
      <c r="B109" s="43">
        <v>104</v>
      </c>
      <c r="C109" s="65" t="s">
        <v>230</v>
      </c>
      <c r="D109" s="65" t="s">
        <v>231</v>
      </c>
      <c r="E109" s="65">
        <v>77.076999999999998</v>
      </c>
      <c r="F109" s="196">
        <f t="shared" si="2"/>
        <v>843222.38</v>
      </c>
      <c r="G109" s="62">
        <v>45901</v>
      </c>
      <c r="H109" s="43" t="s">
        <v>277</v>
      </c>
      <c r="I109" s="43" t="s">
        <v>12</v>
      </c>
      <c r="J109" s="63">
        <v>45892</v>
      </c>
      <c r="K109" s="63">
        <v>45905</v>
      </c>
      <c r="L109" s="64">
        <f t="shared" si="3"/>
        <v>13</v>
      </c>
      <c r="M109" s="64" t="s">
        <v>775</v>
      </c>
      <c r="N109" s="64" t="s">
        <v>907</v>
      </c>
      <c r="O109" s="66"/>
    </row>
    <row r="110" spans="2:15" x14ac:dyDescent="0.25">
      <c r="B110" s="43">
        <v>105</v>
      </c>
      <c r="C110" s="65" t="s">
        <v>241</v>
      </c>
      <c r="D110" s="65" t="s">
        <v>126</v>
      </c>
      <c r="E110" s="65">
        <v>59.500999999999998</v>
      </c>
      <c r="F110" s="196">
        <f t="shared" si="2"/>
        <v>650940.93999999994</v>
      </c>
      <c r="G110" s="62">
        <v>45901</v>
      </c>
      <c r="H110" s="43" t="s">
        <v>521</v>
      </c>
      <c r="I110" s="43" t="s">
        <v>12</v>
      </c>
      <c r="J110" s="63">
        <v>45896</v>
      </c>
      <c r="K110" s="63">
        <v>45909</v>
      </c>
      <c r="L110" s="64">
        <f t="shared" si="3"/>
        <v>13</v>
      </c>
      <c r="M110" s="64" t="s">
        <v>775</v>
      </c>
      <c r="N110" s="64"/>
      <c r="O110" s="66"/>
    </row>
    <row r="111" spans="2:15" x14ac:dyDescent="0.25">
      <c r="B111" s="43">
        <v>106</v>
      </c>
      <c r="C111" s="65" t="s">
        <v>162</v>
      </c>
      <c r="D111" s="65" t="s">
        <v>57</v>
      </c>
      <c r="E111" s="65">
        <v>45.697000000000003</v>
      </c>
      <c r="F111" s="196">
        <f t="shared" si="2"/>
        <v>499925.18000000005</v>
      </c>
      <c r="G111" s="62">
        <v>45901</v>
      </c>
      <c r="H111" s="43" t="s">
        <v>527</v>
      </c>
      <c r="I111" s="43" t="s">
        <v>12</v>
      </c>
      <c r="J111" s="63">
        <v>45901</v>
      </c>
      <c r="K111" s="63">
        <v>45919</v>
      </c>
      <c r="L111" s="64">
        <f t="shared" si="3"/>
        <v>18</v>
      </c>
      <c r="M111" s="64" t="s">
        <v>775</v>
      </c>
      <c r="N111" s="64" t="s">
        <v>907</v>
      </c>
      <c r="O111" s="66"/>
    </row>
    <row r="112" spans="2:15" x14ac:dyDescent="0.25">
      <c r="B112" s="43">
        <v>107</v>
      </c>
      <c r="C112" s="65" t="s">
        <v>243</v>
      </c>
      <c r="D112" s="65" t="s">
        <v>132</v>
      </c>
      <c r="E112" s="65">
        <v>62.444000000000003</v>
      </c>
      <c r="F112" s="196">
        <f t="shared" si="2"/>
        <v>683137.36</v>
      </c>
      <c r="G112" s="62">
        <v>45931</v>
      </c>
      <c r="H112" s="65" t="s">
        <v>522</v>
      </c>
      <c r="I112" s="43" t="s">
        <v>12</v>
      </c>
      <c r="J112" s="63">
        <v>45912</v>
      </c>
      <c r="K112" s="63">
        <v>45934</v>
      </c>
      <c r="L112" s="64">
        <f t="shared" si="3"/>
        <v>22</v>
      </c>
      <c r="M112" s="64" t="s">
        <v>775</v>
      </c>
      <c r="N112" s="64"/>
      <c r="O112" s="66"/>
    </row>
    <row r="113" spans="2:15" x14ac:dyDescent="0.25">
      <c r="B113" s="43">
        <v>108</v>
      </c>
      <c r="C113" s="65" t="s">
        <v>488</v>
      </c>
      <c r="D113" s="202" t="s">
        <v>510</v>
      </c>
      <c r="E113" s="202">
        <v>72.474000000000004</v>
      </c>
      <c r="F113" s="196">
        <f t="shared" si="2"/>
        <v>792865.56</v>
      </c>
      <c r="G113" s="62">
        <v>45901</v>
      </c>
      <c r="H113" s="43" t="s">
        <v>277</v>
      </c>
      <c r="I113" s="43" t="s">
        <v>12</v>
      </c>
      <c r="J113" s="63">
        <v>45910</v>
      </c>
      <c r="K113" s="200">
        <v>45920</v>
      </c>
      <c r="L113" s="64">
        <f t="shared" si="3"/>
        <v>10</v>
      </c>
      <c r="M113" s="64" t="s">
        <v>775</v>
      </c>
      <c r="N113" s="64" t="s">
        <v>907</v>
      </c>
      <c r="O113" s="199"/>
    </row>
    <row r="114" spans="2:15" x14ac:dyDescent="0.25">
      <c r="B114" s="43">
        <v>109</v>
      </c>
      <c r="C114" s="65" t="s">
        <v>250</v>
      </c>
      <c r="D114" s="65" t="s">
        <v>57</v>
      </c>
      <c r="E114" s="65">
        <v>45.697000000000003</v>
      </c>
      <c r="F114" s="196">
        <f t="shared" si="2"/>
        <v>499925.18000000005</v>
      </c>
      <c r="G114" s="62">
        <v>45901</v>
      </c>
      <c r="H114" s="43" t="s">
        <v>525</v>
      </c>
      <c r="I114" s="43" t="s">
        <v>12</v>
      </c>
      <c r="J114" s="63">
        <v>45908</v>
      </c>
      <c r="K114" s="63">
        <v>45918</v>
      </c>
      <c r="L114" s="64">
        <f t="shared" si="3"/>
        <v>10</v>
      </c>
      <c r="M114" s="64" t="s">
        <v>775</v>
      </c>
      <c r="N114" s="64" t="s">
        <v>907</v>
      </c>
      <c r="O114" s="66"/>
    </row>
    <row r="115" spans="2:15" x14ac:dyDescent="0.25">
      <c r="B115" s="43">
        <v>110</v>
      </c>
      <c r="C115" s="65" t="s">
        <v>381</v>
      </c>
      <c r="D115" s="65" t="s">
        <v>231</v>
      </c>
      <c r="E115" s="65">
        <v>77.076999999999998</v>
      </c>
      <c r="F115" s="196">
        <f t="shared" si="2"/>
        <v>843222.38</v>
      </c>
      <c r="G115" s="62">
        <v>45901</v>
      </c>
      <c r="H115" s="43" t="s">
        <v>524</v>
      </c>
      <c r="I115" s="43" t="s">
        <v>12</v>
      </c>
      <c r="J115" s="63">
        <v>45908</v>
      </c>
      <c r="K115" s="63">
        <v>45918</v>
      </c>
      <c r="L115" s="64">
        <f t="shared" si="3"/>
        <v>10</v>
      </c>
      <c r="M115" s="64" t="s">
        <v>775</v>
      </c>
      <c r="N115" s="64" t="s">
        <v>907</v>
      </c>
      <c r="O115" s="66"/>
    </row>
    <row r="116" spans="2:15" x14ac:dyDescent="0.25">
      <c r="B116" s="43">
        <v>111</v>
      </c>
      <c r="C116" s="65" t="s">
        <v>73</v>
      </c>
      <c r="D116" s="65" t="s">
        <v>68</v>
      </c>
      <c r="E116" s="65">
        <v>35.601999999999997</v>
      </c>
      <c r="F116" s="196">
        <f t="shared" si="2"/>
        <v>389485.87999999995</v>
      </c>
      <c r="G116" s="62">
        <v>45901</v>
      </c>
      <c r="H116" s="65" t="s">
        <v>523</v>
      </c>
      <c r="I116" s="43" t="s">
        <v>12</v>
      </c>
      <c r="J116" s="63">
        <v>45910</v>
      </c>
      <c r="K116" s="63">
        <v>45919</v>
      </c>
      <c r="L116" s="64">
        <f t="shared" si="3"/>
        <v>9</v>
      </c>
      <c r="M116" s="64" t="s">
        <v>775</v>
      </c>
      <c r="N116" s="64" t="s">
        <v>907</v>
      </c>
      <c r="O116" s="66"/>
    </row>
    <row r="117" spans="2:15" x14ac:dyDescent="0.25">
      <c r="B117" s="43">
        <v>112</v>
      </c>
      <c r="C117" s="65" t="s">
        <v>406</v>
      </c>
      <c r="D117" s="65" t="s">
        <v>65</v>
      </c>
      <c r="E117" s="68">
        <v>36.159999999999997</v>
      </c>
      <c r="F117" s="196">
        <f t="shared" si="2"/>
        <v>395590.39999999997</v>
      </c>
      <c r="G117" s="62">
        <v>45901</v>
      </c>
      <c r="H117" s="43" t="s">
        <v>281</v>
      </c>
      <c r="I117" s="43" t="s">
        <v>12</v>
      </c>
      <c r="J117" s="63">
        <v>45910</v>
      </c>
      <c r="K117" s="63">
        <v>45916</v>
      </c>
      <c r="L117" s="64">
        <f t="shared" si="3"/>
        <v>6</v>
      </c>
      <c r="M117" s="64" t="s">
        <v>775</v>
      </c>
      <c r="N117" s="64" t="s">
        <v>907</v>
      </c>
      <c r="O117" s="66"/>
    </row>
    <row r="118" spans="2:15" x14ac:dyDescent="0.25">
      <c r="B118" s="43">
        <v>113</v>
      </c>
      <c r="C118" s="65" t="s">
        <v>218</v>
      </c>
      <c r="D118" s="65" t="s">
        <v>65</v>
      </c>
      <c r="E118" s="61">
        <v>36.159755999999994</v>
      </c>
      <c r="F118" s="196">
        <f t="shared" si="2"/>
        <v>395587.73063999997</v>
      </c>
      <c r="G118" s="62">
        <v>45901</v>
      </c>
      <c r="H118" s="43" t="s">
        <v>526</v>
      </c>
      <c r="I118" s="43" t="s">
        <v>12</v>
      </c>
      <c r="J118" s="63">
        <v>45912</v>
      </c>
      <c r="K118" s="63">
        <v>45922</v>
      </c>
      <c r="L118" s="64">
        <f t="shared" si="3"/>
        <v>10</v>
      </c>
      <c r="M118" s="64" t="s">
        <v>775</v>
      </c>
      <c r="N118" s="64" t="s">
        <v>907</v>
      </c>
      <c r="O118" s="65"/>
    </row>
    <row r="119" spans="2:15" x14ac:dyDescent="0.25">
      <c r="B119" s="43">
        <v>114</v>
      </c>
      <c r="C119" s="65" t="s">
        <v>493</v>
      </c>
      <c r="D119" s="65" t="s">
        <v>65</v>
      </c>
      <c r="E119" s="68">
        <v>36.159999999999997</v>
      </c>
      <c r="F119" s="196">
        <f t="shared" si="2"/>
        <v>395590.39999999997</v>
      </c>
      <c r="G119" s="62">
        <v>45901</v>
      </c>
      <c r="H119" s="43" t="s">
        <v>538</v>
      </c>
      <c r="I119" s="43" t="s">
        <v>12</v>
      </c>
      <c r="J119" s="63">
        <v>45911</v>
      </c>
      <c r="K119" s="63">
        <v>45921</v>
      </c>
      <c r="L119" s="64">
        <f t="shared" si="3"/>
        <v>10</v>
      </c>
      <c r="M119" s="64" t="s">
        <v>279</v>
      </c>
      <c r="N119" s="64"/>
      <c r="O119" s="66"/>
    </row>
    <row r="120" spans="2:15" x14ac:dyDescent="0.25">
      <c r="B120" s="43">
        <v>115</v>
      </c>
      <c r="C120" s="65" t="s">
        <v>120</v>
      </c>
      <c r="D120" s="65" t="s">
        <v>63</v>
      </c>
      <c r="E120" s="61">
        <v>43.804423999999997</v>
      </c>
      <c r="F120" s="196">
        <f t="shared" si="2"/>
        <v>479220.39855999994</v>
      </c>
      <c r="G120" s="62">
        <v>45901</v>
      </c>
      <c r="H120" s="43" t="s">
        <v>524</v>
      </c>
      <c r="I120" s="43" t="s">
        <v>12</v>
      </c>
      <c r="J120" s="63">
        <v>45919</v>
      </c>
      <c r="K120" s="63">
        <v>45923</v>
      </c>
      <c r="L120" s="64">
        <f t="shared" si="3"/>
        <v>4</v>
      </c>
      <c r="M120" s="64" t="s">
        <v>775</v>
      </c>
      <c r="N120" s="64" t="s">
        <v>907</v>
      </c>
      <c r="O120" s="66"/>
    </row>
    <row r="121" spans="2:15" x14ac:dyDescent="0.25">
      <c r="B121" s="43">
        <v>116</v>
      </c>
      <c r="C121" s="65" t="s">
        <v>477</v>
      </c>
      <c r="D121" s="65" t="s">
        <v>65</v>
      </c>
      <c r="E121" s="68">
        <v>36.159999999999997</v>
      </c>
      <c r="F121" s="196">
        <f t="shared" si="2"/>
        <v>395590.39999999997</v>
      </c>
      <c r="G121" s="62">
        <v>45901</v>
      </c>
      <c r="H121" s="43" t="s">
        <v>281</v>
      </c>
      <c r="I121" s="43" t="s">
        <v>12</v>
      </c>
      <c r="J121" s="63">
        <v>45918</v>
      </c>
      <c r="K121" s="63">
        <v>45924</v>
      </c>
      <c r="L121" s="64">
        <f t="shared" si="3"/>
        <v>6</v>
      </c>
      <c r="M121" s="64" t="s">
        <v>775</v>
      </c>
      <c r="N121" s="64" t="s">
        <v>907</v>
      </c>
      <c r="O121" s="66"/>
    </row>
    <row r="122" spans="2:15" x14ac:dyDescent="0.25">
      <c r="B122" s="43">
        <v>117</v>
      </c>
      <c r="C122" s="65" t="s">
        <v>209</v>
      </c>
      <c r="D122" s="65" t="s">
        <v>210</v>
      </c>
      <c r="E122" s="65">
        <v>88.468000000000004</v>
      </c>
      <c r="F122" s="196">
        <f t="shared" si="2"/>
        <v>967839.92</v>
      </c>
      <c r="G122" s="62">
        <v>45901</v>
      </c>
      <c r="H122" s="43" t="s">
        <v>521</v>
      </c>
      <c r="I122" s="43" t="s">
        <v>12</v>
      </c>
      <c r="J122" s="63">
        <v>45910</v>
      </c>
      <c r="K122" s="63">
        <v>45925</v>
      </c>
      <c r="L122" s="64">
        <f t="shared" si="3"/>
        <v>15</v>
      </c>
      <c r="M122" s="64" t="s">
        <v>775</v>
      </c>
      <c r="N122" s="64"/>
      <c r="O122" s="66"/>
    </row>
    <row r="123" spans="2:15" x14ac:dyDescent="0.25">
      <c r="B123" s="43">
        <v>118</v>
      </c>
      <c r="C123" s="65" t="s">
        <v>28</v>
      </c>
      <c r="D123" s="65" t="s">
        <v>77</v>
      </c>
      <c r="E123" s="65">
        <v>37.930999999999997</v>
      </c>
      <c r="F123" s="196">
        <f t="shared" si="2"/>
        <v>414965.13999999996</v>
      </c>
      <c r="G123" s="62">
        <v>45901</v>
      </c>
      <c r="H123" s="43" t="s">
        <v>539</v>
      </c>
      <c r="I123" s="43" t="s">
        <v>12</v>
      </c>
      <c r="J123" s="63">
        <v>45910</v>
      </c>
      <c r="K123" s="63">
        <v>45925</v>
      </c>
      <c r="L123" s="64">
        <f t="shared" si="3"/>
        <v>15</v>
      </c>
      <c r="M123" s="64" t="s">
        <v>279</v>
      </c>
      <c r="N123" s="64"/>
      <c r="O123" s="66"/>
    </row>
    <row r="124" spans="2:15" x14ac:dyDescent="0.25">
      <c r="B124" s="43">
        <v>119</v>
      </c>
      <c r="C124" s="65" t="s">
        <v>469</v>
      </c>
      <c r="D124" s="65" t="s">
        <v>65</v>
      </c>
      <c r="E124" s="61">
        <v>36.159755999999994</v>
      </c>
      <c r="F124" s="196">
        <f t="shared" si="2"/>
        <v>395587.73063999997</v>
      </c>
      <c r="G124" s="62">
        <v>45901</v>
      </c>
      <c r="H124" s="65" t="s">
        <v>470</v>
      </c>
      <c r="I124" s="43" t="s">
        <v>12</v>
      </c>
      <c r="J124" s="63">
        <v>45913</v>
      </c>
      <c r="K124" s="63">
        <v>45925</v>
      </c>
      <c r="L124" s="64">
        <f t="shared" si="3"/>
        <v>12</v>
      </c>
      <c r="M124" s="64" t="s">
        <v>279</v>
      </c>
      <c r="N124" s="64"/>
      <c r="O124" s="66"/>
    </row>
    <row r="125" spans="2:15" x14ac:dyDescent="0.25">
      <c r="B125" s="43">
        <v>120</v>
      </c>
      <c r="C125" s="65" t="s">
        <v>434</v>
      </c>
      <c r="D125" s="65" t="s">
        <v>79</v>
      </c>
      <c r="E125" s="68">
        <v>34.79</v>
      </c>
      <c r="F125" s="196">
        <f t="shared" si="2"/>
        <v>380602.6</v>
      </c>
      <c r="G125" s="62">
        <v>45901</v>
      </c>
      <c r="H125" s="43" t="s">
        <v>545</v>
      </c>
      <c r="I125" s="43" t="s">
        <v>12</v>
      </c>
      <c r="J125" s="63">
        <v>45914</v>
      </c>
      <c r="K125" s="63">
        <v>45925</v>
      </c>
      <c r="L125" s="64">
        <f t="shared" si="3"/>
        <v>11</v>
      </c>
      <c r="M125" s="64" t="s">
        <v>279</v>
      </c>
      <c r="N125" s="483" t="s">
        <v>907</v>
      </c>
      <c r="O125" s="66"/>
    </row>
    <row r="126" spans="2:15" x14ac:dyDescent="0.25">
      <c r="B126" s="43">
        <v>121</v>
      </c>
      <c r="C126" s="65" t="s">
        <v>479</v>
      </c>
      <c r="D126" s="65" t="s">
        <v>79</v>
      </c>
      <c r="E126" s="68">
        <v>34.79</v>
      </c>
      <c r="F126" s="196">
        <f t="shared" si="2"/>
        <v>380602.6</v>
      </c>
      <c r="G126" s="62">
        <v>45901</v>
      </c>
      <c r="H126" s="43" t="s">
        <v>544</v>
      </c>
      <c r="I126" s="43" t="s">
        <v>12</v>
      </c>
      <c r="J126" s="63">
        <v>45914</v>
      </c>
      <c r="K126" s="63">
        <v>45928</v>
      </c>
      <c r="L126" s="64">
        <f t="shared" si="3"/>
        <v>14</v>
      </c>
      <c r="M126" s="64" t="s">
        <v>279</v>
      </c>
      <c r="N126" s="64"/>
      <c r="O126" s="66"/>
    </row>
    <row r="127" spans="2:15" x14ac:dyDescent="0.25">
      <c r="B127" s="43">
        <v>122</v>
      </c>
      <c r="C127" s="65" t="s">
        <v>442</v>
      </c>
      <c r="D127" s="65" t="s">
        <v>123</v>
      </c>
      <c r="E127" s="68">
        <v>70.739999999999995</v>
      </c>
      <c r="F127" s="196">
        <f t="shared" si="2"/>
        <v>773895.6</v>
      </c>
      <c r="G127" s="62">
        <v>45901</v>
      </c>
      <c r="H127" s="43" t="s">
        <v>525</v>
      </c>
      <c r="I127" s="43" t="s">
        <v>12</v>
      </c>
      <c r="J127" s="63">
        <v>45919</v>
      </c>
      <c r="K127" s="63">
        <v>45928</v>
      </c>
      <c r="L127" s="64">
        <f t="shared" si="3"/>
        <v>9</v>
      </c>
      <c r="M127" s="64" t="s">
        <v>775</v>
      </c>
      <c r="N127" s="64"/>
      <c r="O127" s="66"/>
    </row>
    <row r="128" spans="2:15" x14ac:dyDescent="0.25">
      <c r="B128" s="43">
        <v>123</v>
      </c>
      <c r="C128" s="65" t="s">
        <v>131</v>
      </c>
      <c r="D128" s="65" t="s">
        <v>132</v>
      </c>
      <c r="E128" s="65">
        <v>62.444000000000003</v>
      </c>
      <c r="F128" s="196">
        <f t="shared" si="2"/>
        <v>683137.36</v>
      </c>
      <c r="G128" s="62">
        <v>45901</v>
      </c>
      <c r="H128" s="43" t="s">
        <v>277</v>
      </c>
      <c r="I128" s="43" t="s">
        <v>12</v>
      </c>
      <c r="J128" s="63">
        <v>45921</v>
      </c>
      <c r="K128" s="63">
        <v>45928</v>
      </c>
      <c r="L128" s="64">
        <f t="shared" si="3"/>
        <v>7</v>
      </c>
      <c r="M128" s="64" t="s">
        <v>775</v>
      </c>
      <c r="N128" s="64" t="s">
        <v>907</v>
      </c>
      <c r="O128" s="66"/>
    </row>
    <row r="129" spans="2:15" x14ac:dyDescent="0.25">
      <c r="B129" s="43">
        <v>124</v>
      </c>
      <c r="C129" s="65" t="s">
        <v>125</v>
      </c>
      <c r="D129" s="65" t="s">
        <v>126</v>
      </c>
      <c r="E129" s="65">
        <v>59.500999999999998</v>
      </c>
      <c r="F129" s="196">
        <f t="shared" si="2"/>
        <v>650940.93999999994</v>
      </c>
      <c r="G129" s="62">
        <v>45901</v>
      </c>
      <c r="H129" s="65" t="s">
        <v>523</v>
      </c>
      <c r="I129" s="43" t="s">
        <v>12</v>
      </c>
      <c r="J129" s="63">
        <v>45920</v>
      </c>
      <c r="K129" s="63">
        <v>45930</v>
      </c>
      <c r="L129" s="64">
        <f t="shared" si="3"/>
        <v>10</v>
      </c>
      <c r="M129" s="64" t="s">
        <v>775</v>
      </c>
      <c r="N129" s="64" t="s">
        <v>907</v>
      </c>
      <c r="O129" s="65"/>
    </row>
    <row r="130" spans="2:15" x14ac:dyDescent="0.25">
      <c r="B130" s="43">
        <v>125</v>
      </c>
      <c r="C130" s="65" t="s">
        <v>161</v>
      </c>
      <c r="D130" s="65" t="s">
        <v>68</v>
      </c>
      <c r="E130" s="65">
        <v>35.601999999999997</v>
      </c>
      <c r="F130" s="196">
        <f t="shared" si="2"/>
        <v>389485.87999999995</v>
      </c>
      <c r="G130" s="62">
        <v>45901</v>
      </c>
      <c r="H130" s="43" t="s">
        <v>527</v>
      </c>
      <c r="I130" s="43" t="s">
        <v>12</v>
      </c>
      <c r="J130" s="63">
        <v>45920</v>
      </c>
      <c r="K130" s="63">
        <v>45929</v>
      </c>
      <c r="L130" s="64">
        <f t="shared" si="3"/>
        <v>9</v>
      </c>
      <c r="M130" s="64" t="s">
        <v>775</v>
      </c>
      <c r="N130" s="64" t="s">
        <v>907</v>
      </c>
      <c r="O130" s="65"/>
    </row>
    <row r="131" spans="2:15" x14ac:dyDescent="0.25">
      <c r="B131" s="43">
        <v>126</v>
      </c>
      <c r="C131" s="65" t="s">
        <v>362</v>
      </c>
      <c r="D131" s="65" t="s">
        <v>65</v>
      </c>
      <c r="E131" s="68">
        <v>36.159999999999997</v>
      </c>
      <c r="F131" s="196">
        <f t="shared" si="2"/>
        <v>395590.39999999997</v>
      </c>
      <c r="G131" s="62">
        <v>45901</v>
      </c>
      <c r="H131" s="43" t="s">
        <v>538</v>
      </c>
      <c r="I131" s="43" t="s">
        <v>12</v>
      </c>
      <c r="J131" s="63">
        <v>45922</v>
      </c>
      <c r="K131" s="63">
        <v>45929</v>
      </c>
      <c r="L131" s="64">
        <f t="shared" si="3"/>
        <v>7</v>
      </c>
      <c r="M131" s="64" t="s">
        <v>279</v>
      </c>
      <c r="N131" s="64"/>
      <c r="O131" s="66"/>
    </row>
    <row r="132" spans="2:15" x14ac:dyDescent="0.25">
      <c r="B132" s="43">
        <v>127</v>
      </c>
      <c r="C132" s="65" t="s">
        <v>286</v>
      </c>
      <c r="D132" s="65" t="s">
        <v>287</v>
      </c>
      <c r="E132" s="65">
        <v>85.263999999999996</v>
      </c>
      <c r="F132" s="196">
        <f t="shared" si="2"/>
        <v>932788.15999999992</v>
      </c>
      <c r="G132" s="62">
        <v>45931</v>
      </c>
      <c r="H132" s="43" t="s">
        <v>526</v>
      </c>
      <c r="I132" s="43" t="s">
        <v>12</v>
      </c>
      <c r="J132" s="63">
        <v>45923</v>
      </c>
      <c r="K132" s="63">
        <v>45940</v>
      </c>
      <c r="L132" s="64">
        <f t="shared" si="3"/>
        <v>17</v>
      </c>
      <c r="M132" s="64" t="s">
        <v>775</v>
      </c>
      <c r="N132" s="64" t="s">
        <v>907</v>
      </c>
      <c r="O132" s="66"/>
    </row>
    <row r="133" spans="2:15" x14ac:dyDescent="0.25">
      <c r="B133" s="43">
        <v>128</v>
      </c>
      <c r="C133" s="65" t="s">
        <v>389</v>
      </c>
      <c r="D133" s="65" t="s">
        <v>390</v>
      </c>
      <c r="E133" s="65">
        <v>87.021000000000001</v>
      </c>
      <c r="F133" s="196">
        <f t="shared" si="2"/>
        <v>952009.74</v>
      </c>
      <c r="G133" s="62">
        <v>45931</v>
      </c>
      <c r="H133" s="43" t="s">
        <v>524</v>
      </c>
      <c r="I133" s="43" t="s">
        <v>12</v>
      </c>
      <c r="J133" s="63">
        <v>45924</v>
      </c>
      <c r="K133" s="63">
        <v>45934</v>
      </c>
      <c r="L133" s="64">
        <f t="shared" si="3"/>
        <v>10</v>
      </c>
      <c r="M133" s="64" t="s">
        <v>775</v>
      </c>
      <c r="N133" s="64" t="s">
        <v>907</v>
      </c>
      <c r="O133" s="66"/>
    </row>
    <row r="134" spans="2:15" x14ac:dyDescent="0.25">
      <c r="B134" s="43">
        <v>129</v>
      </c>
      <c r="C134" s="65" t="s">
        <v>431</v>
      </c>
      <c r="D134" s="65" t="s">
        <v>65</v>
      </c>
      <c r="E134" s="68">
        <v>36.159999999999997</v>
      </c>
      <c r="F134" s="196">
        <f t="shared" ref="F134:F197" si="4">E134*10940</f>
        <v>395590.39999999997</v>
      </c>
      <c r="G134" s="62">
        <v>45901</v>
      </c>
      <c r="H134" s="43" t="s">
        <v>281</v>
      </c>
      <c r="I134" s="43" t="s">
        <v>12</v>
      </c>
      <c r="J134" s="63">
        <v>45925</v>
      </c>
      <c r="K134" s="63">
        <v>45930</v>
      </c>
      <c r="L134" s="64">
        <f t="shared" ref="L134:L197" si="5">K134-J134</f>
        <v>5</v>
      </c>
      <c r="M134" s="64" t="s">
        <v>775</v>
      </c>
      <c r="N134" s="64" t="s">
        <v>907</v>
      </c>
      <c r="O134" s="66"/>
    </row>
    <row r="135" spans="2:15" x14ac:dyDescent="0.25">
      <c r="B135" s="43">
        <v>130</v>
      </c>
      <c r="C135" s="65" t="s">
        <v>253</v>
      </c>
      <c r="D135" s="65" t="s">
        <v>68</v>
      </c>
      <c r="E135" s="65">
        <v>35.601999999999997</v>
      </c>
      <c r="F135" s="196">
        <f t="shared" si="4"/>
        <v>389485.87999999995</v>
      </c>
      <c r="G135" s="62">
        <v>45931</v>
      </c>
      <c r="H135" s="65" t="s">
        <v>470</v>
      </c>
      <c r="I135" s="43" t="s">
        <v>12</v>
      </c>
      <c r="J135" s="63">
        <v>45926</v>
      </c>
      <c r="K135" s="63">
        <v>45937</v>
      </c>
      <c r="L135" s="64">
        <f t="shared" si="5"/>
        <v>11</v>
      </c>
      <c r="M135" s="64" t="s">
        <v>279</v>
      </c>
      <c r="N135" s="64" t="s">
        <v>907</v>
      </c>
      <c r="O135" s="66"/>
    </row>
    <row r="136" spans="2:15" x14ac:dyDescent="0.25">
      <c r="B136" s="43">
        <v>131</v>
      </c>
      <c r="C136" s="65" t="s">
        <v>208</v>
      </c>
      <c r="D136" s="65" t="s">
        <v>65</v>
      </c>
      <c r="E136" s="68">
        <v>36.159999999999997</v>
      </c>
      <c r="F136" s="196">
        <f t="shared" si="4"/>
        <v>395590.39999999997</v>
      </c>
      <c r="G136" s="62">
        <v>45901</v>
      </c>
      <c r="H136" s="43" t="s">
        <v>521</v>
      </c>
      <c r="I136" s="43" t="s">
        <v>12</v>
      </c>
      <c r="J136" s="63">
        <v>45926</v>
      </c>
      <c r="K136" s="63">
        <v>45930</v>
      </c>
      <c r="L136" s="64">
        <f t="shared" si="5"/>
        <v>4</v>
      </c>
      <c r="M136" s="64" t="s">
        <v>775</v>
      </c>
      <c r="N136" s="64"/>
      <c r="O136" s="66"/>
    </row>
    <row r="137" spans="2:15" x14ac:dyDescent="0.25">
      <c r="B137" s="43">
        <v>132</v>
      </c>
      <c r="C137" s="65" t="s">
        <v>251</v>
      </c>
      <c r="D137" s="65" t="s">
        <v>203</v>
      </c>
      <c r="E137" s="65">
        <v>55.451000000000001</v>
      </c>
      <c r="F137" s="65">
        <f t="shared" si="4"/>
        <v>606633.94000000006</v>
      </c>
      <c r="G137" s="62">
        <v>45931</v>
      </c>
      <c r="H137" s="43" t="s">
        <v>539</v>
      </c>
      <c r="I137" s="43" t="s">
        <v>12</v>
      </c>
      <c r="J137" s="63">
        <v>45926</v>
      </c>
      <c r="K137" s="63">
        <v>45942</v>
      </c>
      <c r="L137" s="64">
        <f t="shared" si="5"/>
        <v>16</v>
      </c>
      <c r="M137" s="64" t="s">
        <v>775</v>
      </c>
      <c r="N137" s="64" t="s">
        <v>907</v>
      </c>
      <c r="O137" s="66"/>
    </row>
    <row r="138" spans="2:15" x14ac:dyDescent="0.25">
      <c r="B138" s="43">
        <v>133</v>
      </c>
      <c r="C138" s="65" t="s">
        <v>234</v>
      </c>
      <c r="D138" s="65" t="s">
        <v>65</v>
      </c>
      <c r="E138" s="61">
        <v>36.159755999999994</v>
      </c>
      <c r="F138" s="196">
        <f t="shared" si="4"/>
        <v>395587.73063999997</v>
      </c>
      <c r="G138" s="62">
        <v>45931</v>
      </c>
      <c r="H138" s="43" t="s">
        <v>527</v>
      </c>
      <c r="I138" s="43" t="s">
        <v>12</v>
      </c>
      <c r="J138" s="139">
        <v>45930</v>
      </c>
      <c r="K138" s="63">
        <v>45942</v>
      </c>
      <c r="L138" s="64">
        <f t="shared" si="5"/>
        <v>12</v>
      </c>
      <c r="M138" s="64" t="s">
        <v>775</v>
      </c>
      <c r="N138" s="64" t="s">
        <v>907</v>
      </c>
      <c r="O138" s="66"/>
    </row>
    <row r="139" spans="2:15" x14ac:dyDescent="0.25">
      <c r="B139" s="43">
        <v>134</v>
      </c>
      <c r="C139" s="65" t="s">
        <v>435</v>
      </c>
      <c r="D139" s="65" t="s">
        <v>65</v>
      </c>
      <c r="E139" s="68">
        <v>36.159999999999997</v>
      </c>
      <c r="F139" s="196">
        <f t="shared" si="4"/>
        <v>395590.39999999997</v>
      </c>
      <c r="G139" s="62">
        <v>45931</v>
      </c>
      <c r="H139" s="43" t="s">
        <v>538</v>
      </c>
      <c r="I139" s="43" t="s">
        <v>12</v>
      </c>
      <c r="J139" s="139">
        <v>45930</v>
      </c>
      <c r="K139" s="63">
        <v>45938</v>
      </c>
      <c r="L139" s="64">
        <f t="shared" si="5"/>
        <v>8</v>
      </c>
      <c r="M139" s="64" t="s">
        <v>775</v>
      </c>
      <c r="N139" s="64"/>
      <c r="O139" s="66"/>
    </row>
    <row r="140" spans="2:15" x14ac:dyDescent="0.25">
      <c r="B140" s="43">
        <v>135</v>
      </c>
      <c r="C140" s="65" t="s">
        <v>199</v>
      </c>
      <c r="D140" s="65" t="s">
        <v>200</v>
      </c>
      <c r="E140" s="65">
        <v>124.95</v>
      </c>
      <c r="F140" s="196">
        <f t="shared" si="4"/>
        <v>1366953</v>
      </c>
      <c r="G140" s="62">
        <v>45931</v>
      </c>
      <c r="H140" s="65" t="s">
        <v>523</v>
      </c>
      <c r="I140" s="43" t="s">
        <v>12</v>
      </c>
      <c r="J140" s="63">
        <v>45931</v>
      </c>
      <c r="K140" s="63">
        <v>45956</v>
      </c>
      <c r="L140" s="64">
        <f t="shared" si="5"/>
        <v>25</v>
      </c>
      <c r="M140" s="64" t="s">
        <v>775</v>
      </c>
      <c r="N140" s="64" t="s">
        <v>907</v>
      </c>
      <c r="O140" s="66"/>
    </row>
    <row r="141" spans="2:15" x14ac:dyDescent="0.25">
      <c r="B141" s="43">
        <v>136</v>
      </c>
      <c r="C141" s="65" t="s">
        <v>227</v>
      </c>
      <c r="D141" s="65" t="s">
        <v>228</v>
      </c>
      <c r="E141" s="65">
        <v>81.828000000000003</v>
      </c>
      <c r="F141" s="196">
        <f t="shared" si="4"/>
        <v>895198.32000000007</v>
      </c>
      <c r="G141" s="62">
        <v>45931</v>
      </c>
      <c r="H141" s="43" t="s">
        <v>521</v>
      </c>
      <c r="I141" s="43" t="s">
        <v>12</v>
      </c>
      <c r="J141" s="63">
        <v>45931</v>
      </c>
      <c r="K141" s="63">
        <v>45942</v>
      </c>
      <c r="L141" s="64">
        <f t="shared" si="5"/>
        <v>11</v>
      </c>
      <c r="M141" s="64" t="s">
        <v>775</v>
      </c>
      <c r="N141" s="483" t="s">
        <v>907</v>
      </c>
      <c r="O141" s="66"/>
    </row>
    <row r="142" spans="2:15" x14ac:dyDescent="0.25">
      <c r="B142" s="43">
        <v>137</v>
      </c>
      <c r="C142" s="65" t="s">
        <v>433</v>
      </c>
      <c r="D142" s="65" t="s">
        <v>65</v>
      </c>
      <c r="E142" s="61">
        <v>36.159755999999994</v>
      </c>
      <c r="F142" s="196">
        <f t="shared" si="4"/>
        <v>395587.73063999997</v>
      </c>
      <c r="G142" s="62">
        <v>45931</v>
      </c>
      <c r="H142" s="43" t="s">
        <v>545</v>
      </c>
      <c r="I142" s="43" t="s">
        <v>12</v>
      </c>
      <c r="J142" s="63">
        <v>45926</v>
      </c>
      <c r="K142" s="63">
        <v>45931</v>
      </c>
      <c r="L142" s="64">
        <f t="shared" si="5"/>
        <v>5</v>
      </c>
      <c r="M142" s="64" t="s">
        <v>279</v>
      </c>
      <c r="N142" s="483" t="s">
        <v>907</v>
      </c>
      <c r="O142" s="66"/>
    </row>
    <row r="143" spans="2:15" x14ac:dyDescent="0.25">
      <c r="B143" s="43">
        <v>138</v>
      </c>
      <c r="C143" s="65" t="s">
        <v>495</v>
      </c>
      <c r="D143" s="65" t="s">
        <v>65</v>
      </c>
      <c r="E143" s="61">
        <v>36.159755999999994</v>
      </c>
      <c r="F143" s="196">
        <f t="shared" si="4"/>
        <v>395587.73063999997</v>
      </c>
      <c r="G143" s="62">
        <v>45931</v>
      </c>
      <c r="H143" s="43" t="s">
        <v>545</v>
      </c>
      <c r="I143" s="43" t="s">
        <v>12</v>
      </c>
      <c r="J143" s="63">
        <v>45932</v>
      </c>
      <c r="K143" s="63">
        <v>45940</v>
      </c>
      <c r="L143" s="64">
        <f t="shared" si="5"/>
        <v>8</v>
      </c>
      <c r="M143" s="64" t="s">
        <v>279</v>
      </c>
      <c r="N143" s="483" t="s">
        <v>907</v>
      </c>
      <c r="O143" s="66"/>
    </row>
    <row r="144" spans="2:15" x14ac:dyDescent="0.25">
      <c r="B144" s="43">
        <v>139</v>
      </c>
      <c r="C144" s="65" t="s">
        <v>265</v>
      </c>
      <c r="D144" s="65" t="s">
        <v>68</v>
      </c>
      <c r="E144" s="65">
        <v>35.601999999999997</v>
      </c>
      <c r="F144" s="196">
        <f t="shared" si="4"/>
        <v>389485.87999999995</v>
      </c>
      <c r="G144" s="62">
        <v>45931</v>
      </c>
      <c r="H144" s="65" t="s">
        <v>470</v>
      </c>
      <c r="I144" s="43" t="s">
        <v>12</v>
      </c>
      <c r="J144" s="63">
        <v>45938</v>
      </c>
      <c r="K144" s="63">
        <v>45946</v>
      </c>
      <c r="L144" s="64">
        <f t="shared" si="5"/>
        <v>8</v>
      </c>
      <c r="M144" s="64" t="s">
        <v>279</v>
      </c>
      <c r="N144" s="64" t="s">
        <v>907</v>
      </c>
      <c r="O144" s="66"/>
    </row>
    <row r="145" spans="2:15" x14ac:dyDescent="0.25">
      <c r="B145" s="43">
        <v>140</v>
      </c>
      <c r="C145" s="65" t="s">
        <v>463</v>
      </c>
      <c r="D145" s="65" t="s">
        <v>65</v>
      </c>
      <c r="E145" s="61">
        <v>36.159755999999994</v>
      </c>
      <c r="F145" s="196">
        <f t="shared" si="4"/>
        <v>395587.73063999997</v>
      </c>
      <c r="G145" s="62">
        <v>45931</v>
      </c>
      <c r="H145" s="43" t="s">
        <v>538</v>
      </c>
      <c r="I145" s="43" t="s">
        <v>12</v>
      </c>
      <c r="J145" s="63">
        <v>45939</v>
      </c>
      <c r="K145" s="63">
        <v>45946</v>
      </c>
      <c r="L145" s="64">
        <f t="shared" si="5"/>
        <v>7</v>
      </c>
      <c r="M145" s="64" t="s">
        <v>279</v>
      </c>
      <c r="N145" s="64"/>
      <c r="O145" s="66"/>
    </row>
    <row r="146" spans="2:15" x14ac:dyDescent="0.25">
      <c r="B146" s="43">
        <v>141</v>
      </c>
      <c r="C146" s="65" t="s">
        <v>220</v>
      </c>
      <c r="D146" s="65" t="s">
        <v>77</v>
      </c>
      <c r="E146" s="65">
        <v>37.930999999999997</v>
      </c>
      <c r="F146" s="65">
        <f t="shared" si="4"/>
        <v>414965.13999999996</v>
      </c>
      <c r="G146" s="62">
        <v>45931</v>
      </c>
      <c r="H146" s="43" t="s">
        <v>526</v>
      </c>
      <c r="I146" s="43" t="s">
        <v>12</v>
      </c>
      <c r="J146" s="63">
        <v>45940</v>
      </c>
      <c r="K146" s="63">
        <v>45948</v>
      </c>
      <c r="L146" s="64">
        <f t="shared" si="5"/>
        <v>8</v>
      </c>
      <c r="M146" s="64" t="s">
        <v>775</v>
      </c>
      <c r="N146" s="64" t="s">
        <v>907</v>
      </c>
      <c r="O146" s="66"/>
    </row>
    <row r="147" spans="2:15" x14ac:dyDescent="0.25">
      <c r="B147" s="43">
        <v>142</v>
      </c>
      <c r="C147" s="65" t="s">
        <v>464</v>
      </c>
      <c r="D147" s="65" t="s">
        <v>65</v>
      </c>
      <c r="E147" s="61">
        <v>36.159755999999994</v>
      </c>
      <c r="F147" s="196">
        <f t="shared" si="4"/>
        <v>395587.73063999997</v>
      </c>
      <c r="G147" s="62">
        <v>45931</v>
      </c>
      <c r="H147" s="43" t="s">
        <v>545</v>
      </c>
      <c r="I147" s="43" t="s">
        <v>12</v>
      </c>
      <c r="J147" s="63">
        <v>45940</v>
      </c>
      <c r="K147" s="63">
        <v>45945</v>
      </c>
      <c r="L147" s="64">
        <f t="shared" si="5"/>
        <v>5</v>
      </c>
      <c r="M147" s="64" t="s">
        <v>279</v>
      </c>
      <c r="N147" s="483" t="s">
        <v>907</v>
      </c>
      <c r="O147" s="66"/>
    </row>
    <row r="148" spans="2:15" x14ac:dyDescent="0.25">
      <c r="B148" s="43">
        <v>143</v>
      </c>
      <c r="C148" s="65" t="s">
        <v>503</v>
      </c>
      <c r="D148" s="65" t="s">
        <v>474</v>
      </c>
      <c r="E148" s="68">
        <v>65.87</v>
      </c>
      <c r="F148" s="65">
        <f t="shared" si="4"/>
        <v>720617.8</v>
      </c>
      <c r="G148" s="62">
        <v>45931</v>
      </c>
      <c r="H148" s="43" t="s">
        <v>277</v>
      </c>
      <c r="I148" s="43" t="s">
        <v>12</v>
      </c>
      <c r="J148" s="63">
        <v>45931</v>
      </c>
      <c r="K148" s="63">
        <v>45942</v>
      </c>
      <c r="L148" s="64">
        <f t="shared" si="5"/>
        <v>11</v>
      </c>
      <c r="M148" s="64" t="s">
        <v>775</v>
      </c>
      <c r="N148" s="64" t="s">
        <v>907</v>
      </c>
      <c r="O148" s="65"/>
    </row>
    <row r="149" spans="2:15" x14ac:dyDescent="0.25">
      <c r="B149" s="43">
        <v>144</v>
      </c>
      <c r="C149" s="65" t="s">
        <v>122</v>
      </c>
      <c r="D149" s="65" t="s">
        <v>123</v>
      </c>
      <c r="E149" s="68">
        <v>70.739999999999995</v>
      </c>
      <c r="F149" s="196">
        <f t="shared" si="4"/>
        <v>773895.6</v>
      </c>
      <c r="G149" s="62">
        <v>45931</v>
      </c>
      <c r="H149" s="43" t="s">
        <v>277</v>
      </c>
      <c r="I149" s="43" t="s">
        <v>12</v>
      </c>
      <c r="J149" s="63">
        <v>45943</v>
      </c>
      <c r="K149" s="63">
        <v>45956</v>
      </c>
      <c r="L149" s="64">
        <f t="shared" si="5"/>
        <v>13</v>
      </c>
      <c r="M149" s="64" t="s">
        <v>775</v>
      </c>
      <c r="N149" s="64" t="s">
        <v>907</v>
      </c>
      <c r="O149" s="65"/>
    </row>
    <row r="150" spans="2:15" x14ac:dyDescent="0.25">
      <c r="B150" s="43">
        <v>145</v>
      </c>
      <c r="C150" s="65" t="s">
        <v>407</v>
      </c>
      <c r="D150" s="65" t="s">
        <v>203</v>
      </c>
      <c r="E150" s="65">
        <v>55.451000000000001</v>
      </c>
      <c r="F150" s="65">
        <f t="shared" si="4"/>
        <v>606633.94000000006</v>
      </c>
      <c r="G150" s="62">
        <v>45931</v>
      </c>
      <c r="H150" s="43" t="s">
        <v>527</v>
      </c>
      <c r="I150" s="43" t="s">
        <v>12</v>
      </c>
      <c r="J150" s="139">
        <v>45943</v>
      </c>
      <c r="K150" s="139">
        <v>45954</v>
      </c>
      <c r="L150" s="64">
        <f t="shared" si="5"/>
        <v>11</v>
      </c>
      <c r="M150" s="64" t="s">
        <v>775</v>
      </c>
      <c r="N150" s="64"/>
      <c r="O150" s="66"/>
    </row>
    <row r="151" spans="2:15" x14ac:dyDescent="0.25">
      <c r="B151" s="43">
        <v>146</v>
      </c>
      <c r="C151" s="65" t="s">
        <v>482</v>
      </c>
      <c r="D151" s="65" t="s">
        <v>65</v>
      </c>
      <c r="E151" s="61">
        <v>36.159755999999994</v>
      </c>
      <c r="F151" s="196">
        <f t="shared" si="4"/>
        <v>395587.73063999997</v>
      </c>
      <c r="G151" s="62">
        <v>45931</v>
      </c>
      <c r="H151" s="43" t="s">
        <v>539</v>
      </c>
      <c r="I151" s="43" t="s">
        <v>12</v>
      </c>
      <c r="J151" s="139">
        <v>45943</v>
      </c>
      <c r="K151" s="139">
        <v>45948</v>
      </c>
      <c r="L151" s="64">
        <f t="shared" si="5"/>
        <v>5</v>
      </c>
      <c r="M151" s="64" t="s">
        <v>279</v>
      </c>
      <c r="N151" s="64"/>
      <c r="O151" s="66"/>
    </row>
    <row r="152" spans="2:15" x14ac:dyDescent="0.25">
      <c r="B152" s="43">
        <v>147</v>
      </c>
      <c r="C152" s="65" t="s">
        <v>179</v>
      </c>
      <c r="D152" s="65" t="s">
        <v>77</v>
      </c>
      <c r="E152" s="65">
        <v>37.930999999999997</v>
      </c>
      <c r="F152" s="65">
        <f t="shared" si="4"/>
        <v>414965.13999999996</v>
      </c>
      <c r="G152" s="62">
        <v>45931</v>
      </c>
      <c r="H152" s="65" t="s">
        <v>522</v>
      </c>
      <c r="I152" s="43" t="s">
        <v>12</v>
      </c>
      <c r="J152" s="139">
        <v>45935</v>
      </c>
      <c r="K152" s="139">
        <v>45948</v>
      </c>
      <c r="L152" s="64">
        <f t="shared" si="5"/>
        <v>13</v>
      </c>
      <c r="M152" s="64" t="s">
        <v>775</v>
      </c>
      <c r="N152" s="64"/>
      <c r="O152" s="66"/>
    </row>
    <row r="153" spans="2:15" x14ac:dyDescent="0.25">
      <c r="B153" s="43">
        <v>148</v>
      </c>
      <c r="C153" s="65" t="s">
        <v>379</v>
      </c>
      <c r="D153" s="65" t="s">
        <v>231</v>
      </c>
      <c r="E153" s="65">
        <v>77.076999999999998</v>
      </c>
      <c r="F153" s="65">
        <f t="shared" si="4"/>
        <v>843222.38</v>
      </c>
      <c r="G153" s="62">
        <v>45931</v>
      </c>
      <c r="H153" s="43" t="s">
        <v>524</v>
      </c>
      <c r="I153" s="43" t="s">
        <v>12</v>
      </c>
      <c r="J153" s="139">
        <v>45935</v>
      </c>
      <c r="K153" s="139">
        <v>45943</v>
      </c>
      <c r="L153" s="64">
        <f t="shared" si="5"/>
        <v>8</v>
      </c>
      <c r="M153" s="64" t="s">
        <v>775</v>
      </c>
      <c r="N153" s="64" t="s">
        <v>907</v>
      </c>
      <c r="O153" s="65"/>
    </row>
    <row r="154" spans="2:15" x14ac:dyDescent="0.25">
      <c r="B154" s="43">
        <v>149</v>
      </c>
      <c r="C154" s="65" t="s">
        <v>505</v>
      </c>
      <c r="D154" s="65" t="s">
        <v>170</v>
      </c>
      <c r="E154" s="65">
        <v>65.028000000000006</v>
      </c>
      <c r="F154" s="65">
        <f t="shared" si="4"/>
        <v>711406.32000000007</v>
      </c>
      <c r="G154" s="62">
        <v>45931</v>
      </c>
      <c r="H154" s="43" t="s">
        <v>524</v>
      </c>
      <c r="I154" s="43" t="s">
        <v>12</v>
      </c>
      <c r="J154" s="139">
        <v>45944</v>
      </c>
      <c r="K154" s="139">
        <v>45951</v>
      </c>
      <c r="L154" s="64">
        <f t="shared" si="5"/>
        <v>7</v>
      </c>
      <c r="M154" s="64" t="s">
        <v>775</v>
      </c>
      <c r="N154" s="64" t="s">
        <v>907</v>
      </c>
      <c r="O154" s="66"/>
    </row>
    <row r="155" spans="2:15" x14ac:dyDescent="0.25">
      <c r="B155" s="43">
        <v>150</v>
      </c>
      <c r="C155" s="65" t="s">
        <v>520</v>
      </c>
      <c r="D155" s="65" t="s">
        <v>68</v>
      </c>
      <c r="E155" s="65">
        <v>35.601999999999997</v>
      </c>
      <c r="F155" s="65">
        <f t="shared" si="4"/>
        <v>389485.87999999995</v>
      </c>
      <c r="G155" s="62">
        <v>45931</v>
      </c>
      <c r="H155" s="43" t="s">
        <v>538</v>
      </c>
      <c r="I155" s="43" t="s">
        <v>12</v>
      </c>
      <c r="J155" s="139">
        <v>45946</v>
      </c>
      <c r="K155" s="139">
        <v>45951</v>
      </c>
      <c r="L155" s="64">
        <f t="shared" si="5"/>
        <v>5</v>
      </c>
      <c r="M155" s="483" t="s">
        <v>279</v>
      </c>
      <c r="N155" s="483"/>
      <c r="O155" s="65"/>
    </row>
    <row r="156" spans="2:15" x14ac:dyDescent="0.25">
      <c r="B156" s="43">
        <v>151</v>
      </c>
      <c r="C156" s="65" t="s">
        <v>468</v>
      </c>
      <c r="D156" s="65" t="s">
        <v>203</v>
      </c>
      <c r="E156" s="65">
        <v>55.451000000000001</v>
      </c>
      <c r="F156" s="65">
        <f t="shared" si="4"/>
        <v>606633.94000000006</v>
      </c>
      <c r="G156" s="62">
        <v>45931</v>
      </c>
      <c r="H156" s="43" t="s">
        <v>545</v>
      </c>
      <c r="I156" s="43" t="s">
        <v>12</v>
      </c>
      <c r="J156" s="139">
        <v>45946</v>
      </c>
      <c r="K156" s="139">
        <v>45955</v>
      </c>
      <c r="L156" s="483">
        <f t="shared" si="5"/>
        <v>9</v>
      </c>
      <c r="M156" s="483" t="s">
        <v>279</v>
      </c>
      <c r="N156" s="483" t="s">
        <v>907</v>
      </c>
      <c r="O156" s="66"/>
    </row>
    <row r="157" spans="2:15" x14ac:dyDescent="0.25">
      <c r="B157" s="43">
        <v>152</v>
      </c>
      <c r="C157" s="65" t="s">
        <v>399</v>
      </c>
      <c r="D157" s="65" t="s">
        <v>400</v>
      </c>
      <c r="E157" s="65">
        <v>62.116</v>
      </c>
      <c r="F157" s="65">
        <f t="shared" si="4"/>
        <v>679549.04</v>
      </c>
      <c r="G157" s="62">
        <v>45962</v>
      </c>
      <c r="H157" s="65" t="s">
        <v>470</v>
      </c>
      <c r="I157" s="43" t="s">
        <v>12</v>
      </c>
      <c r="J157" s="139">
        <v>45946</v>
      </c>
      <c r="K157" s="139">
        <v>45969</v>
      </c>
      <c r="L157" s="483">
        <f t="shared" si="5"/>
        <v>23</v>
      </c>
      <c r="M157" s="483" t="s">
        <v>279</v>
      </c>
      <c r="N157" s="483"/>
      <c r="O157" s="66"/>
    </row>
    <row r="158" spans="2:15" x14ac:dyDescent="0.25">
      <c r="B158" s="43">
        <v>153</v>
      </c>
      <c r="C158" s="65" t="s">
        <v>248</v>
      </c>
      <c r="D158" s="65" t="s">
        <v>126</v>
      </c>
      <c r="E158" s="65">
        <v>59.500999999999998</v>
      </c>
      <c r="F158" s="65">
        <f t="shared" si="4"/>
        <v>650940.93999999994</v>
      </c>
      <c r="G158" s="62">
        <v>45962</v>
      </c>
      <c r="H158" s="43" t="s">
        <v>539</v>
      </c>
      <c r="I158" s="43" t="s">
        <v>12</v>
      </c>
      <c r="J158" s="139">
        <v>45949</v>
      </c>
      <c r="K158" s="139">
        <v>45963</v>
      </c>
      <c r="L158" s="483">
        <f t="shared" si="5"/>
        <v>14</v>
      </c>
      <c r="M158" s="483" t="s">
        <v>279</v>
      </c>
      <c r="N158" s="483"/>
      <c r="O158" s="66"/>
    </row>
    <row r="159" spans="2:15" x14ac:dyDescent="0.25">
      <c r="B159" s="43">
        <v>154</v>
      </c>
      <c r="C159" s="65" t="s">
        <v>205</v>
      </c>
      <c r="D159" s="65" t="s">
        <v>206</v>
      </c>
      <c r="E159" s="68">
        <v>57.96</v>
      </c>
      <c r="F159" s="196">
        <f t="shared" si="4"/>
        <v>634082.4</v>
      </c>
      <c r="G159" s="62">
        <v>45962</v>
      </c>
      <c r="H159" s="43" t="s">
        <v>526</v>
      </c>
      <c r="I159" s="43" t="s">
        <v>12</v>
      </c>
      <c r="J159" s="139">
        <v>45949</v>
      </c>
      <c r="K159" s="139">
        <v>45963</v>
      </c>
      <c r="L159" s="483">
        <f t="shared" si="5"/>
        <v>14</v>
      </c>
      <c r="M159" s="64" t="s">
        <v>775</v>
      </c>
      <c r="N159" s="64" t="s">
        <v>907</v>
      </c>
      <c r="O159" s="66"/>
    </row>
    <row r="160" spans="2:15" x14ac:dyDescent="0.25">
      <c r="B160" s="43">
        <v>155</v>
      </c>
      <c r="C160" s="65" t="s">
        <v>322</v>
      </c>
      <c r="D160" s="65" t="s">
        <v>65</v>
      </c>
      <c r="E160" s="61">
        <v>36.159755999999994</v>
      </c>
      <c r="F160" s="196">
        <f t="shared" si="4"/>
        <v>395587.73063999997</v>
      </c>
      <c r="G160" s="62">
        <v>45931</v>
      </c>
      <c r="H160" s="43" t="s">
        <v>538</v>
      </c>
      <c r="I160" s="43" t="s">
        <v>12</v>
      </c>
      <c r="J160" s="139">
        <v>45952</v>
      </c>
      <c r="K160" s="139">
        <v>45960</v>
      </c>
      <c r="L160" s="483">
        <f t="shared" si="5"/>
        <v>8</v>
      </c>
      <c r="M160" s="483" t="s">
        <v>279</v>
      </c>
      <c r="N160" s="483"/>
      <c r="O160" s="66"/>
    </row>
    <row r="161" spans="2:15" x14ac:dyDescent="0.25">
      <c r="B161" s="43">
        <v>156</v>
      </c>
      <c r="C161" s="65" t="s">
        <v>149</v>
      </c>
      <c r="D161" s="65" t="s">
        <v>150</v>
      </c>
      <c r="E161" s="65">
        <v>67.262</v>
      </c>
      <c r="F161" s="65">
        <f t="shared" si="4"/>
        <v>735846.28</v>
      </c>
      <c r="G161" s="62">
        <v>45931</v>
      </c>
      <c r="H161" s="43" t="s">
        <v>524</v>
      </c>
      <c r="I161" s="43" t="s">
        <v>12</v>
      </c>
      <c r="J161" s="139">
        <v>45952</v>
      </c>
      <c r="K161" s="139">
        <v>45961</v>
      </c>
      <c r="L161" s="483">
        <f t="shared" si="5"/>
        <v>9</v>
      </c>
      <c r="M161" s="64" t="s">
        <v>775</v>
      </c>
      <c r="N161" s="64" t="s">
        <v>907</v>
      </c>
      <c r="O161" s="66"/>
    </row>
    <row r="162" spans="2:15" x14ac:dyDescent="0.25">
      <c r="B162" s="43">
        <v>157</v>
      </c>
      <c r="C162" s="65" t="s">
        <v>237</v>
      </c>
      <c r="D162" s="65" t="s">
        <v>170</v>
      </c>
      <c r="E162" s="65">
        <v>65.028000000000006</v>
      </c>
      <c r="F162" s="65">
        <f t="shared" si="4"/>
        <v>711406.32000000007</v>
      </c>
      <c r="G162" s="62">
        <v>45962</v>
      </c>
      <c r="H162" s="43" t="s">
        <v>527</v>
      </c>
      <c r="I162" s="43" t="s">
        <v>12</v>
      </c>
      <c r="J162" s="139">
        <v>45955</v>
      </c>
      <c r="K162" s="139">
        <v>45971</v>
      </c>
      <c r="L162" s="483">
        <f t="shared" si="5"/>
        <v>16</v>
      </c>
      <c r="M162" s="64" t="s">
        <v>775</v>
      </c>
      <c r="N162" s="64"/>
      <c r="O162" s="66"/>
    </row>
    <row r="163" spans="2:15" x14ac:dyDescent="0.25">
      <c r="B163" s="43">
        <v>158</v>
      </c>
      <c r="C163" s="65" t="s">
        <v>551</v>
      </c>
      <c r="D163" s="65" t="s">
        <v>77</v>
      </c>
      <c r="E163" s="65">
        <v>37.930999999999997</v>
      </c>
      <c r="F163" s="196">
        <f t="shared" si="4"/>
        <v>414965.13999999996</v>
      </c>
      <c r="G163" s="62">
        <v>45962</v>
      </c>
      <c r="H163" s="65" t="s">
        <v>523</v>
      </c>
      <c r="I163" s="43" t="s">
        <v>12</v>
      </c>
      <c r="J163" s="139">
        <v>45957</v>
      </c>
      <c r="K163" s="139">
        <v>45972</v>
      </c>
      <c r="L163" s="483">
        <f t="shared" si="5"/>
        <v>15</v>
      </c>
      <c r="M163" s="64" t="s">
        <v>775</v>
      </c>
      <c r="N163" s="64"/>
      <c r="O163" s="66"/>
    </row>
    <row r="164" spans="2:15" x14ac:dyDescent="0.25">
      <c r="B164" s="43">
        <v>159</v>
      </c>
      <c r="C164" s="65" t="s">
        <v>421</v>
      </c>
      <c r="D164" s="65" t="s">
        <v>65</v>
      </c>
      <c r="E164" s="61">
        <v>36.159755999999994</v>
      </c>
      <c r="F164" s="196">
        <f t="shared" si="4"/>
        <v>395587.73063999997</v>
      </c>
      <c r="G164" s="62">
        <v>45962</v>
      </c>
      <c r="H164" s="43" t="s">
        <v>277</v>
      </c>
      <c r="I164" s="43" t="s">
        <v>12</v>
      </c>
      <c r="J164" s="139">
        <v>45957</v>
      </c>
      <c r="K164" s="139">
        <v>45966</v>
      </c>
      <c r="L164" s="483">
        <f t="shared" si="5"/>
        <v>9</v>
      </c>
      <c r="M164" s="64" t="s">
        <v>775</v>
      </c>
      <c r="N164" s="64" t="s">
        <v>907</v>
      </c>
      <c r="O164" s="66"/>
    </row>
    <row r="165" spans="2:15" x14ac:dyDescent="0.25">
      <c r="B165" s="43">
        <v>160</v>
      </c>
      <c r="C165" s="65" t="s">
        <v>453</v>
      </c>
      <c r="D165" s="65" t="s">
        <v>65</v>
      </c>
      <c r="E165" s="61">
        <v>36.159755999999994</v>
      </c>
      <c r="F165" s="196">
        <f t="shared" si="4"/>
        <v>395587.73063999997</v>
      </c>
      <c r="G165" s="62">
        <v>45962</v>
      </c>
      <c r="H165" s="43" t="s">
        <v>545</v>
      </c>
      <c r="I165" s="43" t="s">
        <v>12</v>
      </c>
      <c r="J165" s="139">
        <v>45956</v>
      </c>
      <c r="K165" s="139">
        <v>45964</v>
      </c>
      <c r="L165" s="483">
        <f t="shared" si="5"/>
        <v>8</v>
      </c>
      <c r="M165" s="483" t="s">
        <v>279</v>
      </c>
      <c r="N165" s="483" t="s">
        <v>907</v>
      </c>
      <c r="O165" s="66"/>
    </row>
    <row r="166" spans="2:15" x14ac:dyDescent="0.25">
      <c r="B166" s="43">
        <v>161</v>
      </c>
      <c r="C166" s="65" t="s">
        <v>489</v>
      </c>
      <c r="D166" s="65" t="s">
        <v>65</v>
      </c>
      <c r="E166" s="61">
        <v>36.159755999999994</v>
      </c>
      <c r="F166" s="196">
        <f t="shared" si="4"/>
        <v>395587.73063999997</v>
      </c>
      <c r="G166" s="62">
        <v>45962</v>
      </c>
      <c r="H166" s="65" t="s">
        <v>781</v>
      </c>
      <c r="I166" s="43" t="s">
        <v>12</v>
      </c>
      <c r="J166" s="139">
        <v>45957</v>
      </c>
      <c r="K166" s="139">
        <v>45985</v>
      </c>
      <c r="L166" s="483">
        <f t="shared" si="5"/>
        <v>28</v>
      </c>
      <c r="M166" s="483" t="s">
        <v>279</v>
      </c>
      <c r="N166" s="483" t="s">
        <v>907</v>
      </c>
      <c r="O166" s="66"/>
    </row>
    <row r="167" spans="2:15" x14ac:dyDescent="0.25">
      <c r="B167" s="43">
        <v>162</v>
      </c>
      <c r="C167" s="65" t="s">
        <v>382</v>
      </c>
      <c r="D167" s="65" t="s">
        <v>68</v>
      </c>
      <c r="E167" s="65">
        <v>35.601999999999997</v>
      </c>
      <c r="F167" s="196">
        <f t="shared" si="4"/>
        <v>389485.87999999995</v>
      </c>
      <c r="G167" s="62">
        <v>45962</v>
      </c>
      <c r="H167" s="43" t="s">
        <v>538</v>
      </c>
      <c r="I167" s="43" t="s">
        <v>12</v>
      </c>
      <c r="J167" s="139">
        <v>45961</v>
      </c>
      <c r="K167" s="139">
        <v>45967</v>
      </c>
      <c r="L167" s="483">
        <f t="shared" si="5"/>
        <v>6</v>
      </c>
      <c r="M167" s="483" t="s">
        <v>279</v>
      </c>
      <c r="N167" s="483"/>
      <c r="O167" s="66"/>
    </row>
    <row r="168" spans="2:15" x14ac:dyDescent="0.25">
      <c r="B168" s="43">
        <v>163</v>
      </c>
      <c r="C168" s="65" t="s">
        <v>556</v>
      </c>
      <c r="D168" s="65" t="s">
        <v>57</v>
      </c>
      <c r="E168" s="61">
        <v>45.697022000000004</v>
      </c>
      <c r="F168" s="196">
        <f t="shared" si="4"/>
        <v>499925.42068000004</v>
      </c>
      <c r="G168" s="62">
        <v>45962</v>
      </c>
      <c r="H168" s="43" t="s">
        <v>524</v>
      </c>
      <c r="I168" s="43" t="s">
        <v>12</v>
      </c>
      <c r="J168" s="139">
        <v>45962</v>
      </c>
      <c r="K168" s="139">
        <v>45970</v>
      </c>
      <c r="L168" s="483">
        <f t="shared" si="5"/>
        <v>8</v>
      </c>
      <c r="M168" s="64" t="s">
        <v>775</v>
      </c>
      <c r="N168" s="483" t="s">
        <v>907</v>
      </c>
      <c r="O168" s="66"/>
    </row>
    <row r="169" spans="2:15" x14ac:dyDescent="0.25">
      <c r="B169" s="43">
        <v>164</v>
      </c>
      <c r="C169" s="65" t="s">
        <v>245</v>
      </c>
      <c r="D169" s="65" t="s">
        <v>77</v>
      </c>
      <c r="E169" s="65">
        <v>37.930999999999997</v>
      </c>
      <c r="F169" s="196">
        <f t="shared" si="4"/>
        <v>414965.13999999996</v>
      </c>
      <c r="G169" s="62">
        <v>45962</v>
      </c>
      <c r="H169" s="43" t="s">
        <v>526</v>
      </c>
      <c r="I169" s="43" t="s">
        <v>12</v>
      </c>
      <c r="J169" s="139">
        <v>45964</v>
      </c>
      <c r="K169" s="139">
        <v>45971</v>
      </c>
      <c r="L169" s="483">
        <f t="shared" si="5"/>
        <v>7</v>
      </c>
      <c r="M169" s="64" t="s">
        <v>775</v>
      </c>
      <c r="N169" s="64" t="s">
        <v>907</v>
      </c>
      <c r="O169" s="66"/>
    </row>
    <row r="170" spans="2:15" x14ac:dyDescent="0.25">
      <c r="B170" s="43">
        <v>165</v>
      </c>
      <c r="C170" s="65" t="s">
        <v>432</v>
      </c>
      <c r="D170" s="65" t="s">
        <v>79</v>
      </c>
      <c r="E170" s="68">
        <v>34.79</v>
      </c>
      <c r="F170" s="196">
        <f t="shared" si="4"/>
        <v>380602.6</v>
      </c>
      <c r="G170" s="62">
        <v>45962</v>
      </c>
      <c r="H170" s="43" t="s">
        <v>539</v>
      </c>
      <c r="I170" s="43" t="s">
        <v>12</v>
      </c>
      <c r="J170" s="139">
        <v>45964</v>
      </c>
      <c r="K170" s="139">
        <v>45968</v>
      </c>
      <c r="L170" s="483">
        <f t="shared" si="5"/>
        <v>4</v>
      </c>
      <c r="M170" s="483" t="s">
        <v>279</v>
      </c>
      <c r="N170" s="483"/>
      <c r="O170" s="66"/>
    </row>
    <row r="171" spans="2:15" x14ac:dyDescent="0.25">
      <c r="B171" s="43">
        <v>166</v>
      </c>
      <c r="C171" s="65" t="s">
        <v>273</v>
      </c>
      <c r="D171" s="65" t="s">
        <v>77</v>
      </c>
      <c r="E171" s="65">
        <v>37.930999999999997</v>
      </c>
      <c r="F171" s="196">
        <f t="shared" si="4"/>
        <v>414965.13999999996</v>
      </c>
      <c r="G171" s="62">
        <v>45962</v>
      </c>
      <c r="H171" s="43" t="s">
        <v>545</v>
      </c>
      <c r="I171" s="43" t="s">
        <v>12</v>
      </c>
      <c r="J171" s="139">
        <v>45965</v>
      </c>
      <c r="K171" s="139">
        <v>45974</v>
      </c>
      <c r="L171" s="483">
        <f t="shared" si="5"/>
        <v>9</v>
      </c>
      <c r="M171" s="483" t="s">
        <v>279</v>
      </c>
      <c r="N171" s="483" t="s">
        <v>907</v>
      </c>
      <c r="O171" s="66"/>
    </row>
    <row r="172" spans="2:15" x14ac:dyDescent="0.25">
      <c r="B172" s="43">
        <v>167</v>
      </c>
      <c r="C172" s="65" t="s">
        <v>167</v>
      </c>
      <c r="D172" s="65" t="s">
        <v>132</v>
      </c>
      <c r="E172" s="65">
        <v>62.444000000000003</v>
      </c>
      <c r="F172" s="196">
        <f t="shared" si="4"/>
        <v>683137.36</v>
      </c>
      <c r="G172" s="62">
        <v>45962</v>
      </c>
      <c r="H172" s="43" t="s">
        <v>277</v>
      </c>
      <c r="I172" s="43" t="s">
        <v>12</v>
      </c>
      <c r="J172" s="139">
        <v>45967</v>
      </c>
      <c r="K172" s="139">
        <v>45979</v>
      </c>
      <c r="L172" s="483">
        <f t="shared" si="5"/>
        <v>12</v>
      </c>
      <c r="M172" s="64" t="s">
        <v>775</v>
      </c>
      <c r="N172" s="64" t="s">
        <v>907</v>
      </c>
      <c r="O172" s="66"/>
    </row>
    <row r="173" spans="2:15" x14ac:dyDescent="0.25">
      <c r="B173" s="43">
        <v>168</v>
      </c>
      <c r="C173" s="65" t="s">
        <v>372</v>
      </c>
      <c r="D173" s="65" t="s">
        <v>65</v>
      </c>
      <c r="E173" s="61">
        <v>36.159755999999994</v>
      </c>
      <c r="F173" s="196">
        <f t="shared" si="4"/>
        <v>395587.73063999997</v>
      </c>
      <c r="G173" s="62">
        <v>45962</v>
      </c>
      <c r="H173" s="43" t="s">
        <v>538</v>
      </c>
      <c r="I173" s="43" t="s">
        <v>12</v>
      </c>
      <c r="J173" s="139">
        <v>45968</v>
      </c>
      <c r="K173" s="139">
        <v>45974</v>
      </c>
      <c r="L173" s="483">
        <f t="shared" si="5"/>
        <v>6</v>
      </c>
      <c r="M173" s="483" t="s">
        <v>279</v>
      </c>
      <c r="N173" s="483" t="s">
        <v>907</v>
      </c>
      <c r="O173" s="66"/>
    </row>
    <row r="174" spans="2:15" x14ac:dyDescent="0.25">
      <c r="B174" s="43">
        <v>169</v>
      </c>
      <c r="C174" s="65" t="s">
        <v>411</v>
      </c>
      <c r="D174" s="65" t="s">
        <v>132</v>
      </c>
      <c r="E174" s="65">
        <v>62.444000000000003</v>
      </c>
      <c r="F174" s="196">
        <f t="shared" si="4"/>
        <v>683137.36</v>
      </c>
      <c r="G174" s="62">
        <v>45962</v>
      </c>
      <c r="H174" s="43" t="s">
        <v>539</v>
      </c>
      <c r="I174" s="43" t="s">
        <v>12</v>
      </c>
      <c r="J174" s="139">
        <v>45969</v>
      </c>
      <c r="K174" s="139">
        <v>45976</v>
      </c>
      <c r="L174" s="483">
        <f t="shared" si="5"/>
        <v>7</v>
      </c>
      <c r="M174" s="483" t="s">
        <v>279</v>
      </c>
      <c r="N174" s="483"/>
      <c r="O174" s="66"/>
    </row>
    <row r="175" spans="2:15" x14ac:dyDescent="0.25">
      <c r="B175" s="43">
        <v>170</v>
      </c>
      <c r="C175" s="65" t="s">
        <v>214</v>
      </c>
      <c r="D175" s="65" t="s">
        <v>77</v>
      </c>
      <c r="E175" s="65">
        <v>37.930999999999997</v>
      </c>
      <c r="F175" s="196">
        <f t="shared" si="4"/>
        <v>414965.13999999996</v>
      </c>
      <c r="G175" s="62">
        <v>45962</v>
      </c>
      <c r="H175" s="43" t="s">
        <v>524</v>
      </c>
      <c r="I175" s="43" t="s">
        <v>12</v>
      </c>
      <c r="J175" s="139">
        <v>45971</v>
      </c>
      <c r="K175" s="139">
        <v>45977</v>
      </c>
      <c r="L175" s="483">
        <f t="shared" si="5"/>
        <v>6</v>
      </c>
      <c r="M175" s="64" t="s">
        <v>775</v>
      </c>
      <c r="N175" s="483" t="s">
        <v>907</v>
      </c>
      <c r="O175" s="66"/>
    </row>
    <row r="176" spans="2:15" x14ac:dyDescent="0.25">
      <c r="B176" s="43">
        <v>171</v>
      </c>
      <c r="C176" s="65" t="s">
        <v>256</v>
      </c>
      <c r="D176" s="65" t="s">
        <v>63</v>
      </c>
      <c r="E176" s="61">
        <v>43.804423999999997</v>
      </c>
      <c r="F176" s="196">
        <f t="shared" si="4"/>
        <v>479220.39855999994</v>
      </c>
      <c r="G176" s="62">
        <v>45992</v>
      </c>
      <c r="H176" s="65" t="s">
        <v>470</v>
      </c>
      <c r="I176" s="43" t="s">
        <v>12</v>
      </c>
      <c r="J176" s="139">
        <v>45970</v>
      </c>
      <c r="K176" s="139">
        <v>46003</v>
      </c>
      <c r="L176" s="483">
        <f t="shared" si="5"/>
        <v>33</v>
      </c>
      <c r="M176" s="483" t="s">
        <v>279</v>
      </c>
      <c r="N176" s="483"/>
      <c r="O176" s="66"/>
    </row>
    <row r="177" spans="2:15" x14ac:dyDescent="0.25">
      <c r="B177" s="43">
        <v>172</v>
      </c>
      <c r="C177" s="65" t="s">
        <v>515</v>
      </c>
      <c r="D177" s="65" t="s">
        <v>474</v>
      </c>
      <c r="E177" s="68">
        <v>65.87</v>
      </c>
      <c r="F177" s="196">
        <f t="shared" si="4"/>
        <v>720617.8</v>
      </c>
      <c r="G177" s="62">
        <v>45962</v>
      </c>
      <c r="H177" s="43" t="s">
        <v>782</v>
      </c>
      <c r="I177" s="43" t="s">
        <v>12</v>
      </c>
      <c r="J177" s="139">
        <v>45971</v>
      </c>
      <c r="K177" s="139">
        <v>45984</v>
      </c>
      <c r="L177" s="483">
        <f t="shared" si="5"/>
        <v>13</v>
      </c>
      <c r="M177" s="483" t="s">
        <v>279</v>
      </c>
      <c r="N177" s="483"/>
      <c r="O177" s="66"/>
    </row>
    <row r="178" spans="2:15" x14ac:dyDescent="0.25">
      <c r="B178" s="43">
        <v>173</v>
      </c>
      <c r="C178" s="65" t="s">
        <v>543</v>
      </c>
      <c r="D178" s="66" t="s">
        <v>200</v>
      </c>
      <c r="E178" s="65">
        <v>124.95</v>
      </c>
      <c r="F178" s="196">
        <f t="shared" si="4"/>
        <v>1366953</v>
      </c>
      <c r="G178" s="62">
        <v>45992</v>
      </c>
      <c r="H178" s="43" t="s">
        <v>527</v>
      </c>
      <c r="I178" s="43" t="s">
        <v>12</v>
      </c>
      <c r="J178" s="139">
        <v>45972</v>
      </c>
      <c r="K178" s="139">
        <v>46000</v>
      </c>
      <c r="L178" s="483">
        <f t="shared" si="5"/>
        <v>28</v>
      </c>
      <c r="M178" s="64" t="s">
        <v>775</v>
      </c>
      <c r="N178" s="64"/>
      <c r="O178" s="66"/>
    </row>
    <row r="179" spans="2:15" x14ac:dyDescent="0.25">
      <c r="B179" s="43">
        <v>174</v>
      </c>
      <c r="C179" s="65" t="s">
        <v>264</v>
      </c>
      <c r="D179" s="65" t="s">
        <v>77</v>
      </c>
      <c r="E179" s="65">
        <v>37.930999999999997</v>
      </c>
      <c r="F179" s="196">
        <f t="shared" si="4"/>
        <v>414965.13999999996</v>
      </c>
      <c r="G179" s="62">
        <v>45962</v>
      </c>
      <c r="H179" s="43" t="s">
        <v>526</v>
      </c>
      <c r="I179" s="43" t="s">
        <v>12</v>
      </c>
      <c r="J179" s="139">
        <v>45972</v>
      </c>
      <c r="K179" s="139">
        <v>45983</v>
      </c>
      <c r="L179" s="483">
        <f t="shared" si="5"/>
        <v>11</v>
      </c>
      <c r="M179" s="483" t="s">
        <v>279</v>
      </c>
      <c r="N179" s="483" t="s">
        <v>907</v>
      </c>
      <c r="O179" s="66"/>
    </row>
    <row r="180" spans="2:15" x14ac:dyDescent="0.25">
      <c r="B180" s="43">
        <v>175</v>
      </c>
      <c r="C180" s="65" t="s">
        <v>688</v>
      </c>
      <c r="D180" s="65" t="s">
        <v>63</v>
      </c>
      <c r="E180" s="61">
        <v>43.804423999999997</v>
      </c>
      <c r="F180" s="196">
        <f t="shared" si="4"/>
        <v>479220.39855999994</v>
      </c>
      <c r="G180" s="62">
        <v>45962</v>
      </c>
      <c r="H180" s="65" t="s">
        <v>523</v>
      </c>
      <c r="I180" s="43" t="s">
        <v>12</v>
      </c>
      <c r="J180" s="139">
        <v>45973</v>
      </c>
      <c r="K180" s="139">
        <v>45986</v>
      </c>
      <c r="L180" s="483">
        <f t="shared" si="5"/>
        <v>13</v>
      </c>
      <c r="M180" s="64" t="s">
        <v>775</v>
      </c>
      <c r="N180" s="64"/>
      <c r="O180" s="66"/>
    </row>
    <row r="181" spans="2:15" x14ac:dyDescent="0.25">
      <c r="B181" s="43">
        <v>176</v>
      </c>
      <c r="C181" s="65" t="s">
        <v>272</v>
      </c>
      <c r="D181" s="65" t="s">
        <v>65</v>
      </c>
      <c r="E181" s="61">
        <v>36.159755999999994</v>
      </c>
      <c r="F181" s="196">
        <f t="shared" si="4"/>
        <v>395587.73063999997</v>
      </c>
      <c r="G181" s="62">
        <v>45962</v>
      </c>
      <c r="H181" s="43" t="s">
        <v>545</v>
      </c>
      <c r="I181" s="43" t="s">
        <v>12</v>
      </c>
      <c r="J181" s="139">
        <v>45975</v>
      </c>
      <c r="K181" s="139">
        <v>45979</v>
      </c>
      <c r="L181" s="483">
        <f t="shared" si="5"/>
        <v>4</v>
      </c>
      <c r="M181" s="483" t="s">
        <v>279</v>
      </c>
      <c r="N181" s="483" t="s">
        <v>907</v>
      </c>
      <c r="O181" s="65"/>
    </row>
    <row r="182" spans="2:15" x14ac:dyDescent="0.25">
      <c r="B182" s="43">
        <v>177</v>
      </c>
      <c r="C182" s="65" t="s">
        <v>371</v>
      </c>
      <c r="D182" s="65" t="s">
        <v>65</v>
      </c>
      <c r="E182" s="61">
        <v>36.159755999999994</v>
      </c>
      <c r="F182" s="196">
        <f t="shared" si="4"/>
        <v>395587.73063999997</v>
      </c>
      <c r="G182" s="62">
        <v>45962</v>
      </c>
      <c r="H182" s="43" t="s">
        <v>538</v>
      </c>
      <c r="I182" s="43" t="s">
        <v>12</v>
      </c>
      <c r="J182" s="139">
        <v>45975</v>
      </c>
      <c r="K182" s="139">
        <v>45981</v>
      </c>
      <c r="L182" s="483">
        <f t="shared" si="5"/>
        <v>6</v>
      </c>
      <c r="M182" s="483" t="s">
        <v>279</v>
      </c>
      <c r="N182" s="483" t="s">
        <v>907</v>
      </c>
      <c r="O182" s="66"/>
    </row>
    <row r="183" spans="2:15" x14ac:dyDescent="0.25">
      <c r="B183" s="43">
        <v>178</v>
      </c>
      <c r="C183" s="65" t="s">
        <v>240</v>
      </c>
      <c r="D183" s="65" t="s">
        <v>65</v>
      </c>
      <c r="E183" s="61">
        <v>36.159755999999994</v>
      </c>
      <c r="F183" s="196">
        <f t="shared" si="4"/>
        <v>395587.73063999997</v>
      </c>
      <c r="G183" s="62">
        <v>45962</v>
      </c>
      <c r="H183" s="43" t="s">
        <v>521</v>
      </c>
      <c r="I183" s="43" t="s">
        <v>12</v>
      </c>
      <c r="J183" s="139">
        <v>45973</v>
      </c>
      <c r="K183" s="139">
        <v>45983</v>
      </c>
      <c r="L183" s="483">
        <f t="shared" si="5"/>
        <v>10</v>
      </c>
      <c r="M183" s="64" t="s">
        <v>775</v>
      </c>
      <c r="N183" s="64"/>
      <c r="O183" s="66"/>
    </row>
    <row r="184" spans="2:15" x14ac:dyDescent="0.25">
      <c r="B184" s="43">
        <v>179</v>
      </c>
      <c r="C184" s="65" t="s">
        <v>712</v>
      </c>
      <c r="D184" s="65" t="s">
        <v>170</v>
      </c>
      <c r="E184" s="65">
        <v>65.028000000000006</v>
      </c>
      <c r="F184" s="196">
        <f t="shared" si="4"/>
        <v>711406.32000000007</v>
      </c>
      <c r="G184" s="62">
        <v>45962</v>
      </c>
      <c r="H184" s="43" t="s">
        <v>539</v>
      </c>
      <c r="I184" s="43" t="s">
        <v>12</v>
      </c>
      <c r="J184" s="139">
        <v>45977</v>
      </c>
      <c r="K184" s="139">
        <v>45985</v>
      </c>
      <c r="L184" s="483">
        <f t="shared" si="5"/>
        <v>8</v>
      </c>
      <c r="M184" s="483" t="s">
        <v>279</v>
      </c>
      <c r="N184" s="483"/>
      <c r="O184" s="66"/>
    </row>
    <row r="185" spans="2:15" x14ac:dyDescent="0.25">
      <c r="B185" s="43">
        <v>180</v>
      </c>
      <c r="C185" s="65" t="s">
        <v>548</v>
      </c>
      <c r="D185" s="65" t="s">
        <v>77</v>
      </c>
      <c r="E185" s="65">
        <v>37.930999999999997</v>
      </c>
      <c r="F185" s="196">
        <f t="shared" si="4"/>
        <v>414965.13999999996</v>
      </c>
      <c r="G185" s="62">
        <v>45962</v>
      </c>
      <c r="H185" s="43" t="s">
        <v>524</v>
      </c>
      <c r="I185" s="43" t="s">
        <v>12</v>
      </c>
      <c r="J185" s="139">
        <v>45978</v>
      </c>
      <c r="K185" s="139">
        <v>45985</v>
      </c>
      <c r="L185" s="483">
        <f t="shared" si="5"/>
        <v>7</v>
      </c>
      <c r="M185" s="64" t="s">
        <v>775</v>
      </c>
      <c r="N185" s="64" t="s">
        <v>907</v>
      </c>
      <c r="O185" s="66"/>
    </row>
    <row r="186" spans="2:15" x14ac:dyDescent="0.25">
      <c r="B186" s="43">
        <v>181</v>
      </c>
      <c r="C186" s="65" t="s">
        <v>427</v>
      </c>
      <c r="D186" s="65" t="s">
        <v>79</v>
      </c>
      <c r="E186" s="68">
        <v>34.79</v>
      </c>
      <c r="F186" s="196">
        <f t="shared" si="4"/>
        <v>380602.6</v>
      </c>
      <c r="G186" s="62">
        <v>45962</v>
      </c>
      <c r="H186" s="65" t="s">
        <v>781</v>
      </c>
      <c r="I186" s="43" t="s">
        <v>12</v>
      </c>
      <c r="J186" s="139">
        <v>45957</v>
      </c>
      <c r="K186" s="139">
        <v>45978</v>
      </c>
      <c r="L186" s="483">
        <f t="shared" si="5"/>
        <v>21</v>
      </c>
      <c r="M186" s="483" t="s">
        <v>279</v>
      </c>
      <c r="N186" s="483" t="s">
        <v>907</v>
      </c>
      <c r="O186" s="66"/>
    </row>
    <row r="187" spans="2:15" x14ac:dyDescent="0.25">
      <c r="B187" s="43">
        <v>182</v>
      </c>
      <c r="C187" s="65" t="s">
        <v>439</v>
      </c>
      <c r="D187" s="65" t="s">
        <v>65</v>
      </c>
      <c r="E187" s="61">
        <v>36.159755999999994</v>
      </c>
      <c r="F187" s="196">
        <f t="shared" si="4"/>
        <v>395587.73063999997</v>
      </c>
      <c r="G187" s="62">
        <v>45962</v>
      </c>
      <c r="H187" s="65" t="s">
        <v>781</v>
      </c>
      <c r="I187" s="43" t="s">
        <v>12</v>
      </c>
      <c r="J187" s="139">
        <v>45979</v>
      </c>
      <c r="K187" s="139">
        <v>45989</v>
      </c>
      <c r="L187" s="483">
        <f t="shared" si="5"/>
        <v>10</v>
      </c>
      <c r="M187" s="483" t="s">
        <v>279</v>
      </c>
      <c r="N187" s="483"/>
      <c r="O187" s="66"/>
    </row>
    <row r="188" spans="2:15" x14ac:dyDescent="0.25">
      <c r="B188" s="43">
        <v>183</v>
      </c>
      <c r="C188" s="65" t="s">
        <v>624</v>
      </c>
      <c r="D188" s="65" t="s">
        <v>181</v>
      </c>
      <c r="E188" s="65">
        <v>73.245000000000005</v>
      </c>
      <c r="F188" s="196">
        <f t="shared" si="4"/>
        <v>801300.3</v>
      </c>
      <c r="G188" s="62">
        <v>45962</v>
      </c>
      <c r="H188" s="43" t="s">
        <v>277</v>
      </c>
      <c r="I188" s="43" t="s">
        <v>12</v>
      </c>
      <c r="J188" s="139">
        <v>45980</v>
      </c>
      <c r="K188" s="139">
        <v>45990</v>
      </c>
      <c r="L188" s="483">
        <f t="shared" si="5"/>
        <v>10</v>
      </c>
      <c r="M188" s="64" t="s">
        <v>775</v>
      </c>
      <c r="N188" s="64" t="s">
        <v>907</v>
      </c>
      <c r="O188" s="66"/>
    </row>
    <row r="189" spans="2:15" x14ac:dyDescent="0.25">
      <c r="B189" s="43">
        <v>184</v>
      </c>
      <c r="C189" s="65" t="s">
        <v>271</v>
      </c>
      <c r="D189" s="65" t="s">
        <v>65</v>
      </c>
      <c r="E189" s="61">
        <v>36.159755999999994</v>
      </c>
      <c r="F189" s="196">
        <f t="shared" si="4"/>
        <v>395587.73063999997</v>
      </c>
      <c r="G189" s="62">
        <v>45962</v>
      </c>
      <c r="H189" s="43" t="s">
        <v>545</v>
      </c>
      <c r="I189" s="43" t="s">
        <v>12</v>
      </c>
      <c r="J189" s="139">
        <v>45980</v>
      </c>
      <c r="K189" s="139">
        <v>45985</v>
      </c>
      <c r="L189" s="483">
        <f t="shared" si="5"/>
        <v>5</v>
      </c>
      <c r="M189" s="483" t="s">
        <v>279</v>
      </c>
      <c r="N189" s="483"/>
      <c r="O189" s="66"/>
    </row>
    <row r="190" spans="2:15" x14ac:dyDescent="0.25">
      <c r="B190" s="43">
        <v>185</v>
      </c>
      <c r="C190" s="65" t="s">
        <v>404</v>
      </c>
      <c r="D190" s="65" t="s">
        <v>65</v>
      </c>
      <c r="E190" s="61">
        <v>36.159755999999994</v>
      </c>
      <c r="F190" s="196">
        <f t="shared" si="4"/>
        <v>395587.73063999997</v>
      </c>
      <c r="G190" s="62">
        <v>45962</v>
      </c>
      <c r="H190" s="43" t="s">
        <v>538</v>
      </c>
      <c r="I190" s="43" t="s">
        <v>12</v>
      </c>
      <c r="J190" s="139">
        <v>45982</v>
      </c>
      <c r="K190" s="139">
        <v>45988</v>
      </c>
      <c r="L190" s="483">
        <f t="shared" si="5"/>
        <v>6</v>
      </c>
      <c r="M190" s="483" t="s">
        <v>279</v>
      </c>
      <c r="N190" s="483"/>
      <c r="O190" s="66"/>
    </row>
    <row r="191" spans="2:15" x14ac:dyDescent="0.25">
      <c r="B191" s="43">
        <v>186</v>
      </c>
      <c r="C191" s="65" t="s">
        <v>443</v>
      </c>
      <c r="D191" s="65" t="s">
        <v>77</v>
      </c>
      <c r="E191" s="65">
        <v>37.930999999999997</v>
      </c>
      <c r="F191" s="196">
        <f t="shared" si="4"/>
        <v>414965.13999999996</v>
      </c>
      <c r="G191" s="62">
        <v>45962</v>
      </c>
      <c r="H191" s="43" t="s">
        <v>526</v>
      </c>
      <c r="I191" s="43" t="s">
        <v>12</v>
      </c>
      <c r="J191" s="139">
        <v>45984</v>
      </c>
      <c r="K191" s="139">
        <v>45991</v>
      </c>
      <c r="L191" s="483">
        <f t="shared" si="5"/>
        <v>7</v>
      </c>
      <c r="M191" s="64" t="s">
        <v>775</v>
      </c>
      <c r="N191" s="64" t="s">
        <v>907</v>
      </c>
      <c r="O191" s="66"/>
    </row>
    <row r="192" spans="2:15" x14ac:dyDescent="0.25">
      <c r="B192" s="43">
        <v>187</v>
      </c>
      <c r="C192" s="65" t="s">
        <v>213</v>
      </c>
      <c r="D192" s="65" t="s">
        <v>68</v>
      </c>
      <c r="E192" s="65">
        <v>35.601999999999997</v>
      </c>
      <c r="F192" s="196">
        <f t="shared" si="4"/>
        <v>389485.87999999995</v>
      </c>
      <c r="G192" s="62">
        <v>45962</v>
      </c>
      <c r="H192" s="43" t="s">
        <v>521</v>
      </c>
      <c r="I192" s="43" t="s">
        <v>12</v>
      </c>
      <c r="J192" s="139">
        <v>45984</v>
      </c>
      <c r="K192" s="139">
        <v>45989</v>
      </c>
      <c r="L192" s="483">
        <f t="shared" si="5"/>
        <v>5</v>
      </c>
      <c r="M192" s="64" t="s">
        <v>775</v>
      </c>
      <c r="N192" s="64"/>
      <c r="O192" s="66"/>
    </row>
    <row r="193" spans="2:15" x14ac:dyDescent="0.25">
      <c r="B193" s="43">
        <v>188</v>
      </c>
      <c r="C193" s="65" t="s">
        <v>517</v>
      </c>
      <c r="D193" s="65" t="s">
        <v>65</v>
      </c>
      <c r="E193" s="61">
        <v>36.159755999999994</v>
      </c>
      <c r="F193" s="196">
        <f t="shared" si="4"/>
        <v>395587.73063999997</v>
      </c>
      <c r="G193" s="62">
        <v>45962</v>
      </c>
      <c r="H193" s="43" t="s">
        <v>782</v>
      </c>
      <c r="I193" s="43" t="s">
        <v>12</v>
      </c>
      <c r="J193" s="139">
        <v>45985</v>
      </c>
      <c r="K193" s="139">
        <v>45991</v>
      </c>
      <c r="L193" s="483">
        <f t="shared" si="5"/>
        <v>6</v>
      </c>
      <c r="M193" s="483" t="s">
        <v>279</v>
      </c>
      <c r="N193" s="483"/>
      <c r="O193" s="66"/>
    </row>
    <row r="194" spans="2:15" x14ac:dyDescent="0.25">
      <c r="B194" s="43">
        <v>189</v>
      </c>
      <c r="C194" s="65" t="s">
        <v>270</v>
      </c>
      <c r="D194" s="65" t="s">
        <v>79</v>
      </c>
      <c r="E194" s="68">
        <v>34.79</v>
      </c>
      <c r="F194" s="196">
        <f t="shared" si="4"/>
        <v>380602.6</v>
      </c>
      <c r="G194" s="62">
        <v>45962</v>
      </c>
      <c r="H194" s="43" t="s">
        <v>545</v>
      </c>
      <c r="I194" s="43" t="s">
        <v>12</v>
      </c>
      <c r="J194" s="139">
        <v>45986</v>
      </c>
      <c r="K194" s="139">
        <v>45990</v>
      </c>
      <c r="L194" s="483">
        <f t="shared" si="5"/>
        <v>4</v>
      </c>
      <c r="M194" s="483" t="s">
        <v>279</v>
      </c>
      <c r="N194" s="483"/>
      <c r="O194" s="66"/>
    </row>
    <row r="195" spans="2:15" x14ac:dyDescent="0.25">
      <c r="B195" s="43">
        <v>190</v>
      </c>
      <c r="C195" s="65" t="s">
        <v>425</v>
      </c>
      <c r="D195" s="65" t="s">
        <v>63</v>
      </c>
      <c r="E195" s="61">
        <v>43.804423999999997</v>
      </c>
      <c r="F195" s="196">
        <f t="shared" si="4"/>
        <v>479220.39855999994</v>
      </c>
      <c r="G195" s="62">
        <v>45992</v>
      </c>
      <c r="H195" s="43" t="s">
        <v>539</v>
      </c>
      <c r="I195" s="43" t="s">
        <v>12</v>
      </c>
      <c r="J195" s="139">
        <v>45986</v>
      </c>
      <c r="K195" s="139">
        <v>45994</v>
      </c>
      <c r="L195" s="483">
        <f t="shared" si="5"/>
        <v>8</v>
      </c>
      <c r="M195" s="483" t="s">
        <v>279</v>
      </c>
      <c r="N195" s="483"/>
      <c r="O195" s="66"/>
    </row>
    <row r="196" spans="2:15" x14ac:dyDescent="0.25">
      <c r="B196" s="43">
        <v>191</v>
      </c>
      <c r="C196" s="65" t="s">
        <v>222</v>
      </c>
      <c r="D196" s="65" t="s">
        <v>77</v>
      </c>
      <c r="E196" s="65">
        <v>37.930999999999997</v>
      </c>
      <c r="F196" s="196">
        <f t="shared" si="4"/>
        <v>414965.13999999996</v>
      </c>
      <c r="G196" s="62">
        <v>45992</v>
      </c>
      <c r="H196" s="43" t="s">
        <v>524</v>
      </c>
      <c r="I196" s="43" t="s">
        <v>12</v>
      </c>
      <c r="J196" s="139">
        <v>45986</v>
      </c>
      <c r="K196" s="139">
        <v>45993</v>
      </c>
      <c r="L196" s="483">
        <f t="shared" si="5"/>
        <v>7</v>
      </c>
      <c r="M196" s="64" t="s">
        <v>775</v>
      </c>
      <c r="N196" s="64" t="s">
        <v>907</v>
      </c>
      <c r="O196" s="66"/>
    </row>
    <row r="197" spans="2:15" x14ac:dyDescent="0.25">
      <c r="B197" s="43">
        <v>192</v>
      </c>
      <c r="C197" s="65" t="s">
        <v>689</v>
      </c>
      <c r="D197" s="65" t="s">
        <v>65</v>
      </c>
      <c r="E197" s="61">
        <v>36.159755999999994</v>
      </c>
      <c r="F197" s="196">
        <f t="shared" si="4"/>
        <v>395587.73063999997</v>
      </c>
      <c r="G197" s="62">
        <v>45992</v>
      </c>
      <c r="H197" s="65" t="s">
        <v>523</v>
      </c>
      <c r="I197" s="43" t="s">
        <v>12</v>
      </c>
      <c r="J197" s="139">
        <v>45987</v>
      </c>
      <c r="K197" s="139">
        <v>45996</v>
      </c>
      <c r="L197" s="483">
        <f t="shared" si="5"/>
        <v>9</v>
      </c>
      <c r="M197" s="64" t="s">
        <v>775</v>
      </c>
      <c r="N197" s="64"/>
      <c r="O197" s="66"/>
    </row>
    <row r="198" spans="2:15" x14ac:dyDescent="0.25">
      <c r="B198" s="43">
        <v>193</v>
      </c>
      <c r="C198" s="528" t="s">
        <v>415</v>
      </c>
      <c r="D198" s="528" t="s">
        <v>203</v>
      </c>
      <c r="E198" s="528">
        <v>55.451000000000001</v>
      </c>
      <c r="F198" s="528">
        <f t="shared" ref="F198:F260" si="6">E198*10940</f>
        <v>606633.94000000006</v>
      </c>
      <c r="G198" s="530">
        <v>45992</v>
      </c>
      <c r="H198" s="514" t="s">
        <v>538</v>
      </c>
      <c r="I198" s="43" t="s">
        <v>12</v>
      </c>
      <c r="J198" s="531">
        <v>45989</v>
      </c>
      <c r="K198" s="531">
        <v>45999</v>
      </c>
      <c r="L198" s="533">
        <f t="shared" ref="L198:L229" si="7">K198-J198</f>
        <v>10</v>
      </c>
      <c r="M198" s="537" t="s">
        <v>279</v>
      </c>
      <c r="N198" s="537"/>
      <c r="O198" s="532"/>
    </row>
    <row r="199" spans="2:15" x14ac:dyDescent="0.25">
      <c r="B199" s="43">
        <v>194</v>
      </c>
      <c r="C199" s="65" t="s">
        <v>402</v>
      </c>
      <c r="D199" s="65" t="s">
        <v>65</v>
      </c>
      <c r="E199" s="61">
        <v>36.159755999999994</v>
      </c>
      <c r="F199" s="196">
        <f t="shared" si="6"/>
        <v>395587.73063999997</v>
      </c>
      <c r="G199" s="62">
        <v>45992</v>
      </c>
      <c r="H199" s="65" t="s">
        <v>781</v>
      </c>
      <c r="I199" s="43" t="s">
        <v>12</v>
      </c>
      <c r="J199" s="139">
        <v>45990</v>
      </c>
      <c r="K199" s="139">
        <v>45997</v>
      </c>
      <c r="L199" s="533">
        <f t="shared" si="7"/>
        <v>7</v>
      </c>
      <c r="M199" s="483" t="s">
        <v>279</v>
      </c>
      <c r="N199" s="483"/>
      <c r="O199" s="66"/>
    </row>
    <row r="200" spans="2:15" x14ac:dyDescent="0.25">
      <c r="B200" s="43">
        <v>195</v>
      </c>
      <c r="C200" s="65" t="s">
        <v>513</v>
      </c>
      <c r="D200" s="65" t="s">
        <v>197</v>
      </c>
      <c r="E200" s="68">
        <v>97.17</v>
      </c>
      <c r="F200" s="65">
        <f t="shared" si="6"/>
        <v>1063039.8</v>
      </c>
      <c r="G200" s="62">
        <v>45992</v>
      </c>
      <c r="H200" s="43" t="s">
        <v>521</v>
      </c>
      <c r="I200" s="43" t="s">
        <v>12</v>
      </c>
      <c r="J200" s="139">
        <v>45990</v>
      </c>
      <c r="K200" s="139">
        <v>46002</v>
      </c>
      <c r="L200" s="533">
        <f t="shared" si="7"/>
        <v>12</v>
      </c>
      <c r="M200" s="483" t="s">
        <v>775</v>
      </c>
      <c r="N200" s="483"/>
      <c r="O200" s="66"/>
    </row>
    <row r="201" spans="2:15" x14ac:dyDescent="0.25">
      <c r="B201" s="43">
        <v>196</v>
      </c>
      <c r="C201" s="65" t="s">
        <v>623</v>
      </c>
      <c r="D201" s="65" t="s">
        <v>63</v>
      </c>
      <c r="E201" s="61">
        <v>43.804423999999997</v>
      </c>
      <c r="F201" s="196">
        <f t="shared" si="6"/>
        <v>479220.39855999994</v>
      </c>
      <c r="G201" s="62">
        <v>45992</v>
      </c>
      <c r="H201" s="43" t="s">
        <v>277</v>
      </c>
      <c r="I201" s="43" t="s">
        <v>12</v>
      </c>
      <c r="J201" s="139">
        <v>45991</v>
      </c>
      <c r="K201" s="139">
        <v>45995</v>
      </c>
      <c r="L201" s="483">
        <f t="shared" si="7"/>
        <v>4</v>
      </c>
      <c r="M201" s="483" t="s">
        <v>775</v>
      </c>
      <c r="N201" s="483" t="s">
        <v>907</v>
      </c>
      <c r="O201" s="66"/>
    </row>
    <row r="202" spans="2:15" x14ac:dyDescent="0.25">
      <c r="B202" s="43">
        <v>197</v>
      </c>
      <c r="C202" s="65" t="s">
        <v>394</v>
      </c>
      <c r="D202" s="65" t="s">
        <v>65</v>
      </c>
      <c r="E202" s="61">
        <v>36.159755999999994</v>
      </c>
      <c r="F202" s="196">
        <f t="shared" si="6"/>
        <v>395587.73063999997</v>
      </c>
      <c r="G202" s="62">
        <v>45992</v>
      </c>
      <c r="H202" s="43" t="s">
        <v>545</v>
      </c>
      <c r="I202" s="43" t="s">
        <v>12</v>
      </c>
      <c r="J202" s="139">
        <v>45991</v>
      </c>
      <c r="K202" s="139">
        <v>45994</v>
      </c>
      <c r="L202" s="483">
        <f t="shared" si="7"/>
        <v>3</v>
      </c>
      <c r="M202" s="483" t="s">
        <v>279</v>
      </c>
      <c r="N202" s="483"/>
      <c r="O202" s="66"/>
    </row>
    <row r="203" spans="2:15" x14ac:dyDescent="0.25">
      <c r="B203" s="43">
        <v>198</v>
      </c>
      <c r="C203" s="65" t="s">
        <v>475</v>
      </c>
      <c r="D203" s="65" t="s">
        <v>65</v>
      </c>
      <c r="E203" s="61">
        <v>36.159755999999994</v>
      </c>
      <c r="F203" s="196">
        <f t="shared" si="6"/>
        <v>395587.73063999997</v>
      </c>
      <c r="G203" s="62">
        <v>45992</v>
      </c>
      <c r="H203" s="43" t="s">
        <v>782</v>
      </c>
      <c r="I203" s="43" t="s">
        <v>12</v>
      </c>
      <c r="J203" s="139">
        <v>45992</v>
      </c>
      <c r="K203" s="139">
        <v>45999</v>
      </c>
      <c r="L203" s="483">
        <f t="shared" si="7"/>
        <v>7</v>
      </c>
      <c r="M203" s="483" t="s">
        <v>279</v>
      </c>
      <c r="N203" s="483"/>
      <c r="O203" s="66"/>
    </row>
    <row r="204" spans="2:15" x14ac:dyDescent="0.25">
      <c r="B204" s="43">
        <v>199</v>
      </c>
      <c r="C204" s="528" t="s">
        <v>274</v>
      </c>
      <c r="D204" s="528" t="s">
        <v>275</v>
      </c>
      <c r="E204" s="662">
        <v>75.28</v>
      </c>
      <c r="F204" s="529">
        <f t="shared" si="6"/>
        <v>823563.20000000007</v>
      </c>
      <c r="G204" s="530">
        <v>45992</v>
      </c>
      <c r="H204" s="514" t="s">
        <v>526</v>
      </c>
      <c r="I204" s="43" t="s">
        <v>12</v>
      </c>
      <c r="J204" s="531">
        <v>45992</v>
      </c>
      <c r="K204" s="531">
        <v>46015</v>
      </c>
      <c r="L204" s="533">
        <f t="shared" si="7"/>
        <v>23</v>
      </c>
      <c r="M204" s="533" t="s">
        <v>775</v>
      </c>
      <c r="N204" s="533" t="s">
        <v>907</v>
      </c>
      <c r="O204" s="532"/>
    </row>
    <row r="205" spans="2:15" x14ac:dyDescent="0.25">
      <c r="B205" s="43">
        <v>200</v>
      </c>
      <c r="C205" s="65" t="s">
        <v>626</v>
      </c>
      <c r="D205" s="65" t="s">
        <v>77</v>
      </c>
      <c r="E205" s="65">
        <v>37.930999999999997</v>
      </c>
      <c r="F205" s="196">
        <f t="shared" si="6"/>
        <v>414965.13999999996</v>
      </c>
      <c r="G205" s="62">
        <v>45992</v>
      </c>
      <c r="H205" s="43" t="s">
        <v>524</v>
      </c>
      <c r="I205" s="43" t="s">
        <v>12</v>
      </c>
      <c r="J205" s="139">
        <v>45994</v>
      </c>
      <c r="K205" s="139">
        <v>46001</v>
      </c>
      <c r="L205" s="533">
        <f t="shared" si="7"/>
        <v>7</v>
      </c>
      <c r="M205" s="483" t="s">
        <v>775</v>
      </c>
      <c r="N205" s="64" t="s">
        <v>907</v>
      </c>
      <c r="O205" s="66"/>
    </row>
    <row r="206" spans="2:15" x14ac:dyDescent="0.25">
      <c r="B206" s="43">
        <v>201</v>
      </c>
      <c r="C206" s="65" t="s">
        <v>500</v>
      </c>
      <c r="D206" s="65" t="s">
        <v>77</v>
      </c>
      <c r="E206" s="65">
        <v>37.930999999999997</v>
      </c>
      <c r="F206" s="196">
        <f t="shared" si="6"/>
        <v>414965.13999999996</v>
      </c>
      <c r="G206" s="62">
        <v>45992</v>
      </c>
      <c r="H206" s="65" t="s">
        <v>544</v>
      </c>
      <c r="I206" s="43" t="s">
        <v>12</v>
      </c>
      <c r="J206" s="139">
        <v>45994</v>
      </c>
      <c r="K206" s="139">
        <v>46002</v>
      </c>
      <c r="L206" s="533">
        <f t="shared" si="7"/>
        <v>8</v>
      </c>
      <c r="M206" s="483" t="s">
        <v>279</v>
      </c>
      <c r="N206" s="483"/>
      <c r="O206" s="66"/>
    </row>
    <row r="207" spans="2:15" x14ac:dyDescent="0.25">
      <c r="B207" s="43">
        <v>202</v>
      </c>
      <c r="C207" s="65" t="s">
        <v>540</v>
      </c>
      <c r="D207" s="65" t="s">
        <v>65</v>
      </c>
      <c r="E207" s="61">
        <v>36.159755999999994</v>
      </c>
      <c r="F207" s="196">
        <f t="shared" si="6"/>
        <v>395587.73063999997</v>
      </c>
      <c r="G207" s="62">
        <v>45992</v>
      </c>
      <c r="H207" s="65" t="s">
        <v>833</v>
      </c>
      <c r="I207" s="43" t="s">
        <v>12</v>
      </c>
      <c r="J207" s="139">
        <v>45994</v>
      </c>
      <c r="K207" s="139">
        <v>46002</v>
      </c>
      <c r="L207" s="533">
        <f t="shared" si="7"/>
        <v>8</v>
      </c>
      <c r="M207" s="483" t="s">
        <v>279</v>
      </c>
      <c r="N207" s="483"/>
      <c r="O207" s="66"/>
    </row>
    <row r="208" spans="2:15" x14ac:dyDescent="0.25">
      <c r="B208" s="43">
        <v>203</v>
      </c>
      <c r="C208" s="65" t="s">
        <v>480</v>
      </c>
      <c r="D208" s="65" t="s">
        <v>126</v>
      </c>
      <c r="E208" s="65">
        <v>59.500999999999998</v>
      </c>
      <c r="F208" s="65">
        <f t="shared" si="6"/>
        <v>650940.93999999994</v>
      </c>
      <c r="G208" s="62">
        <v>45992</v>
      </c>
      <c r="H208" s="65" t="s">
        <v>834</v>
      </c>
      <c r="I208" s="43" t="s">
        <v>12</v>
      </c>
      <c r="J208" s="139">
        <v>45995</v>
      </c>
      <c r="K208" s="139">
        <v>46010</v>
      </c>
      <c r="L208" s="533">
        <f t="shared" si="7"/>
        <v>15</v>
      </c>
      <c r="M208" s="483" t="s">
        <v>279</v>
      </c>
      <c r="N208" s="483"/>
      <c r="O208" s="66"/>
    </row>
    <row r="209" spans="2:15" x14ac:dyDescent="0.25">
      <c r="B209" s="43">
        <v>204</v>
      </c>
      <c r="C209" s="65" t="s">
        <v>276</v>
      </c>
      <c r="D209" s="65" t="s">
        <v>77</v>
      </c>
      <c r="E209" s="65">
        <v>37.930999999999997</v>
      </c>
      <c r="F209" s="196">
        <f t="shared" si="6"/>
        <v>414965.13999999996</v>
      </c>
      <c r="G209" s="62">
        <v>45992</v>
      </c>
      <c r="H209" s="43" t="s">
        <v>539</v>
      </c>
      <c r="I209" s="43" t="s">
        <v>12</v>
      </c>
      <c r="J209" s="139">
        <v>45995</v>
      </c>
      <c r="K209" s="139">
        <v>46002</v>
      </c>
      <c r="L209" s="533">
        <f t="shared" si="7"/>
        <v>7</v>
      </c>
      <c r="M209" s="483" t="s">
        <v>279</v>
      </c>
      <c r="N209" s="483"/>
      <c r="O209" s="66"/>
    </row>
    <row r="210" spans="2:15" x14ac:dyDescent="0.25">
      <c r="B210" s="43">
        <v>205</v>
      </c>
      <c r="C210" s="65" t="s">
        <v>361</v>
      </c>
      <c r="D210" s="65" t="s">
        <v>77</v>
      </c>
      <c r="E210" s="65">
        <v>37.930999999999997</v>
      </c>
      <c r="F210" s="196">
        <f t="shared" si="6"/>
        <v>414965.13999999996</v>
      </c>
      <c r="G210" s="62">
        <v>45992</v>
      </c>
      <c r="H210" s="43" t="s">
        <v>545</v>
      </c>
      <c r="I210" s="43" t="s">
        <v>12</v>
      </c>
      <c r="J210" s="139">
        <v>45995</v>
      </c>
      <c r="K210" s="139">
        <v>46000</v>
      </c>
      <c r="L210" s="533">
        <f t="shared" si="7"/>
        <v>5</v>
      </c>
      <c r="M210" s="483" t="s">
        <v>279</v>
      </c>
      <c r="N210" s="483"/>
      <c r="O210" s="66"/>
    </row>
    <row r="211" spans="2:15" x14ac:dyDescent="0.25">
      <c r="B211" s="43">
        <v>206</v>
      </c>
      <c r="C211" s="65" t="s">
        <v>620</v>
      </c>
      <c r="D211" s="65" t="s">
        <v>65</v>
      </c>
      <c r="E211" s="61">
        <v>36.159755999999994</v>
      </c>
      <c r="F211" s="196">
        <f t="shared" si="6"/>
        <v>395587.73063999997</v>
      </c>
      <c r="G211" s="62">
        <v>45992</v>
      </c>
      <c r="H211" s="43" t="s">
        <v>277</v>
      </c>
      <c r="I211" s="43" t="s">
        <v>12</v>
      </c>
      <c r="J211" s="139">
        <v>45996</v>
      </c>
      <c r="K211" s="139">
        <v>46000</v>
      </c>
      <c r="L211" s="533">
        <f t="shared" si="7"/>
        <v>4</v>
      </c>
      <c r="M211" s="483" t="s">
        <v>775</v>
      </c>
      <c r="N211" s="483" t="s">
        <v>907</v>
      </c>
      <c r="O211" s="66"/>
    </row>
    <row r="212" spans="2:15" x14ac:dyDescent="0.25">
      <c r="B212" s="43">
        <v>207</v>
      </c>
      <c r="C212" s="65" t="s">
        <v>553</v>
      </c>
      <c r="D212" s="65" t="s">
        <v>77</v>
      </c>
      <c r="E212" s="65">
        <v>37.930999999999997</v>
      </c>
      <c r="F212" s="196">
        <f t="shared" si="6"/>
        <v>414965.13999999996</v>
      </c>
      <c r="G212" s="62">
        <v>45992</v>
      </c>
      <c r="H212" s="65" t="s">
        <v>523</v>
      </c>
      <c r="I212" s="43" t="s">
        <v>12</v>
      </c>
      <c r="J212" s="139">
        <v>45997</v>
      </c>
      <c r="K212" s="139">
        <v>46007</v>
      </c>
      <c r="L212" s="533">
        <f t="shared" si="7"/>
        <v>10</v>
      </c>
      <c r="M212" s="483" t="s">
        <v>775</v>
      </c>
      <c r="N212" s="483"/>
      <c r="O212" s="66"/>
    </row>
    <row r="213" spans="2:15" x14ac:dyDescent="0.25">
      <c r="B213" s="43">
        <v>208</v>
      </c>
      <c r="C213" s="65" t="s">
        <v>401</v>
      </c>
      <c r="D213" s="65" t="s">
        <v>79</v>
      </c>
      <c r="E213" s="68">
        <v>34.79</v>
      </c>
      <c r="F213" s="196">
        <f t="shared" si="6"/>
        <v>380602.6</v>
      </c>
      <c r="G213" s="62">
        <v>45992</v>
      </c>
      <c r="H213" s="65" t="s">
        <v>781</v>
      </c>
      <c r="I213" s="43" t="s">
        <v>12</v>
      </c>
      <c r="J213" s="139">
        <v>45998</v>
      </c>
      <c r="K213" s="139">
        <v>46003</v>
      </c>
      <c r="L213" s="533">
        <f t="shared" si="7"/>
        <v>5</v>
      </c>
      <c r="M213" s="483" t="s">
        <v>279</v>
      </c>
      <c r="N213" s="483"/>
      <c r="O213" s="66"/>
    </row>
    <row r="214" spans="2:15" x14ac:dyDescent="0.25">
      <c r="B214" s="43">
        <v>209</v>
      </c>
      <c r="C214" s="65" t="s">
        <v>714</v>
      </c>
      <c r="D214" s="65" t="s">
        <v>150</v>
      </c>
      <c r="E214" s="65">
        <v>67.262</v>
      </c>
      <c r="F214" s="196">
        <f t="shared" si="6"/>
        <v>735846.28</v>
      </c>
      <c r="G214" s="62">
        <v>45992</v>
      </c>
      <c r="H214" s="43" t="s">
        <v>538</v>
      </c>
      <c r="I214" s="43" t="s">
        <v>12</v>
      </c>
      <c r="J214" s="139">
        <v>46000</v>
      </c>
      <c r="K214" s="139">
        <v>46010</v>
      </c>
      <c r="L214" s="533">
        <f t="shared" si="7"/>
        <v>10</v>
      </c>
      <c r="M214" s="483" t="s">
        <v>279</v>
      </c>
      <c r="N214" s="483"/>
      <c r="O214" s="66"/>
    </row>
    <row r="215" spans="2:15" x14ac:dyDescent="0.25">
      <c r="B215" s="43">
        <v>210</v>
      </c>
      <c r="C215" s="65" t="s">
        <v>417</v>
      </c>
      <c r="D215" s="65" t="s">
        <v>65</v>
      </c>
      <c r="E215" s="61">
        <v>36.159755999999994</v>
      </c>
      <c r="F215" s="196">
        <f t="shared" si="6"/>
        <v>395587.73063999997</v>
      </c>
      <c r="G215" s="62">
        <v>45992</v>
      </c>
      <c r="H215" s="43" t="s">
        <v>782</v>
      </c>
      <c r="I215" s="43" t="s">
        <v>12</v>
      </c>
      <c r="J215" s="139">
        <v>46000</v>
      </c>
      <c r="K215" s="139">
        <v>46022</v>
      </c>
      <c r="L215" s="533">
        <f t="shared" si="7"/>
        <v>22</v>
      </c>
      <c r="M215" s="483" t="s">
        <v>279</v>
      </c>
      <c r="N215" s="483"/>
      <c r="O215" s="66"/>
    </row>
    <row r="216" spans="2:15" x14ac:dyDescent="0.25">
      <c r="B216" s="43">
        <v>211</v>
      </c>
      <c r="C216" s="65" t="s">
        <v>617</v>
      </c>
      <c r="D216" s="65" t="s">
        <v>65</v>
      </c>
      <c r="E216" s="61">
        <v>36.159755999999994</v>
      </c>
      <c r="F216" s="196">
        <f t="shared" si="6"/>
        <v>395587.73063999997</v>
      </c>
      <c r="G216" s="530">
        <v>45992</v>
      </c>
      <c r="H216" s="514" t="s">
        <v>277</v>
      </c>
      <c r="I216" s="43" t="s">
        <v>12</v>
      </c>
      <c r="J216" s="139">
        <v>46001</v>
      </c>
      <c r="K216" s="139">
        <v>46004</v>
      </c>
      <c r="L216" s="533">
        <f t="shared" si="7"/>
        <v>3</v>
      </c>
      <c r="M216" s="483" t="s">
        <v>775</v>
      </c>
      <c r="N216" s="483" t="s">
        <v>907</v>
      </c>
      <c r="O216" s="66"/>
    </row>
    <row r="217" spans="2:15" x14ac:dyDescent="0.25">
      <c r="B217" s="43">
        <v>212</v>
      </c>
      <c r="C217" s="65" t="s">
        <v>196</v>
      </c>
      <c r="D217" s="65" t="s">
        <v>197</v>
      </c>
      <c r="E217" s="68">
        <v>97.17</v>
      </c>
      <c r="F217" s="65">
        <f t="shared" si="6"/>
        <v>1063039.8</v>
      </c>
      <c r="G217" s="62">
        <v>45992</v>
      </c>
      <c r="H217" s="43" t="s">
        <v>527</v>
      </c>
      <c r="I217" s="43" t="s">
        <v>12</v>
      </c>
      <c r="J217" s="139">
        <v>46001</v>
      </c>
      <c r="K217" s="139">
        <v>46022</v>
      </c>
      <c r="L217" s="533">
        <f t="shared" si="7"/>
        <v>21</v>
      </c>
      <c r="M217" s="483" t="s">
        <v>775</v>
      </c>
      <c r="N217" s="483"/>
      <c r="O217" s="66"/>
    </row>
    <row r="218" spans="2:15" x14ac:dyDescent="0.25">
      <c r="B218" s="43">
        <v>213</v>
      </c>
      <c r="C218" s="65" t="s">
        <v>715</v>
      </c>
      <c r="D218" s="65" t="s">
        <v>474</v>
      </c>
      <c r="E218" s="68">
        <v>65.87</v>
      </c>
      <c r="F218" s="196">
        <f t="shared" si="6"/>
        <v>720617.8</v>
      </c>
      <c r="G218" s="62">
        <v>45992</v>
      </c>
      <c r="H218" s="43" t="s">
        <v>545</v>
      </c>
      <c r="I218" s="43" t="s">
        <v>12</v>
      </c>
      <c r="J218" s="139">
        <v>46001</v>
      </c>
      <c r="K218" s="139">
        <v>46009</v>
      </c>
      <c r="L218" s="533">
        <f t="shared" si="7"/>
        <v>8</v>
      </c>
      <c r="M218" s="483" t="s">
        <v>279</v>
      </c>
      <c r="N218" s="483" t="s">
        <v>907</v>
      </c>
      <c r="O218" s="66"/>
    </row>
    <row r="219" spans="2:15" x14ac:dyDescent="0.25">
      <c r="B219" s="43">
        <v>214</v>
      </c>
      <c r="C219" s="65" t="s">
        <v>259</v>
      </c>
      <c r="D219" s="65" t="s">
        <v>197</v>
      </c>
      <c r="E219" s="68">
        <v>97.17</v>
      </c>
      <c r="F219" s="65">
        <f t="shared" si="6"/>
        <v>1063039.8</v>
      </c>
      <c r="G219" s="62">
        <v>45992</v>
      </c>
      <c r="H219" s="43" t="s">
        <v>524</v>
      </c>
      <c r="I219" s="43" t="s">
        <v>12</v>
      </c>
      <c r="J219" s="139">
        <v>46002</v>
      </c>
      <c r="K219" s="139">
        <v>46012</v>
      </c>
      <c r="L219" s="533">
        <f t="shared" si="7"/>
        <v>10</v>
      </c>
      <c r="M219" s="483" t="s">
        <v>775</v>
      </c>
      <c r="N219" s="483" t="s">
        <v>907</v>
      </c>
      <c r="O219" s="65"/>
    </row>
    <row r="220" spans="2:15" x14ac:dyDescent="0.25">
      <c r="B220" s="43">
        <v>215</v>
      </c>
      <c r="C220" s="65" t="s">
        <v>202</v>
      </c>
      <c r="D220" s="65" t="s">
        <v>203</v>
      </c>
      <c r="E220" s="65">
        <v>55.451000000000001</v>
      </c>
      <c r="F220" s="65">
        <f t="shared" si="6"/>
        <v>606633.94000000006</v>
      </c>
      <c r="G220" s="62">
        <v>45992</v>
      </c>
      <c r="H220" s="43" t="s">
        <v>521</v>
      </c>
      <c r="I220" s="43" t="s">
        <v>12</v>
      </c>
      <c r="J220" s="139">
        <v>46003</v>
      </c>
      <c r="K220" s="139">
        <v>46010</v>
      </c>
      <c r="L220" s="533">
        <f t="shared" si="7"/>
        <v>7</v>
      </c>
      <c r="M220" s="483" t="s">
        <v>775</v>
      </c>
      <c r="N220" s="483" t="s">
        <v>907</v>
      </c>
      <c r="O220" s="66"/>
    </row>
    <row r="221" spans="2:15" x14ac:dyDescent="0.25">
      <c r="B221" s="43">
        <v>216</v>
      </c>
      <c r="C221" s="65" t="s">
        <v>531</v>
      </c>
      <c r="D221" s="65" t="s">
        <v>79</v>
      </c>
      <c r="E221" s="68">
        <v>34.79</v>
      </c>
      <c r="F221" s="196">
        <f t="shared" si="6"/>
        <v>380602.6</v>
      </c>
      <c r="G221" s="62">
        <v>45992</v>
      </c>
      <c r="H221" s="65" t="s">
        <v>544</v>
      </c>
      <c r="I221" s="43" t="s">
        <v>12</v>
      </c>
      <c r="J221" s="139">
        <v>46003</v>
      </c>
      <c r="K221" s="139">
        <v>46010</v>
      </c>
      <c r="L221" s="533">
        <f t="shared" si="7"/>
        <v>7</v>
      </c>
      <c r="M221" s="483" t="s">
        <v>279</v>
      </c>
      <c r="N221" s="483"/>
      <c r="O221" s="66"/>
    </row>
    <row r="222" spans="2:15" x14ac:dyDescent="0.25">
      <c r="B222" s="43">
        <v>217</v>
      </c>
      <c r="C222" s="65" t="s">
        <v>263</v>
      </c>
      <c r="D222" s="65" t="s">
        <v>77</v>
      </c>
      <c r="E222" s="65">
        <v>37.930999999999997</v>
      </c>
      <c r="F222" s="196">
        <f t="shared" si="6"/>
        <v>414965.13999999996</v>
      </c>
      <c r="G222" s="62">
        <v>45992</v>
      </c>
      <c r="H222" s="43" t="s">
        <v>539</v>
      </c>
      <c r="I222" s="43" t="s">
        <v>12</v>
      </c>
      <c r="J222" s="139">
        <v>46003</v>
      </c>
      <c r="K222" s="139">
        <v>46008</v>
      </c>
      <c r="L222" s="533">
        <f t="shared" si="7"/>
        <v>5</v>
      </c>
      <c r="M222" s="483" t="s">
        <v>279</v>
      </c>
      <c r="N222" s="483"/>
      <c r="O222" s="66"/>
    </row>
    <row r="223" spans="2:15" x14ac:dyDescent="0.25">
      <c r="B223" s="43">
        <v>218</v>
      </c>
      <c r="C223" s="65" t="s">
        <v>741</v>
      </c>
      <c r="D223" s="65" t="s">
        <v>65</v>
      </c>
      <c r="E223" s="61">
        <v>36.159755999999994</v>
      </c>
      <c r="F223" s="196">
        <f t="shared" si="6"/>
        <v>395587.73063999997</v>
      </c>
      <c r="G223" s="62">
        <v>45992</v>
      </c>
      <c r="H223" s="65" t="s">
        <v>833</v>
      </c>
      <c r="I223" s="43" t="s">
        <v>12</v>
      </c>
      <c r="J223" s="139">
        <v>46003</v>
      </c>
      <c r="K223" s="139">
        <v>46011</v>
      </c>
      <c r="L223" s="533">
        <f t="shared" si="7"/>
        <v>8</v>
      </c>
      <c r="M223" s="483" t="s">
        <v>279</v>
      </c>
      <c r="N223" s="483"/>
      <c r="O223" s="66"/>
    </row>
    <row r="224" spans="2:15" x14ac:dyDescent="0.25">
      <c r="B224" s="43">
        <v>219</v>
      </c>
      <c r="C224" s="65" t="s">
        <v>422</v>
      </c>
      <c r="D224" s="65" t="s">
        <v>77</v>
      </c>
      <c r="E224" s="65">
        <v>37.930999999999997</v>
      </c>
      <c r="F224" s="196">
        <f t="shared" si="6"/>
        <v>414965.13999999996</v>
      </c>
      <c r="G224" s="62">
        <v>45992</v>
      </c>
      <c r="H224" s="65" t="s">
        <v>781</v>
      </c>
      <c r="I224" s="43" t="s">
        <v>12</v>
      </c>
      <c r="J224" s="139">
        <v>46004</v>
      </c>
      <c r="K224" s="139">
        <v>46012</v>
      </c>
      <c r="L224" s="483">
        <f t="shared" si="7"/>
        <v>8</v>
      </c>
      <c r="M224" s="483" t="s">
        <v>279</v>
      </c>
      <c r="N224" s="483"/>
      <c r="O224" s="66"/>
    </row>
    <row r="225" spans="2:15" x14ac:dyDescent="0.25">
      <c r="B225" s="43">
        <v>220</v>
      </c>
      <c r="C225" s="65" t="s">
        <v>621</v>
      </c>
      <c r="D225" s="65" t="s">
        <v>65</v>
      </c>
      <c r="E225" s="61">
        <v>36.159755999999994</v>
      </c>
      <c r="F225" s="196">
        <f t="shared" si="6"/>
        <v>395587.73063999997</v>
      </c>
      <c r="G225" s="62">
        <v>45992</v>
      </c>
      <c r="H225" s="43" t="s">
        <v>277</v>
      </c>
      <c r="I225" s="43" t="s">
        <v>12</v>
      </c>
      <c r="J225" s="139">
        <v>46004</v>
      </c>
      <c r="K225" s="139">
        <v>46008</v>
      </c>
      <c r="L225" s="483">
        <f t="shared" si="7"/>
        <v>4</v>
      </c>
      <c r="M225" s="483" t="s">
        <v>775</v>
      </c>
      <c r="N225" s="483" t="s">
        <v>907</v>
      </c>
      <c r="O225" s="66"/>
    </row>
    <row r="226" spans="2:15" x14ac:dyDescent="0.25">
      <c r="B226" s="43">
        <v>221</v>
      </c>
      <c r="C226" s="65" t="s">
        <v>163</v>
      </c>
      <c r="D226" s="65" t="s">
        <v>63</v>
      </c>
      <c r="E226" s="61">
        <v>43.804423999999997</v>
      </c>
      <c r="F226" s="196">
        <f t="shared" si="6"/>
        <v>479220.39855999994</v>
      </c>
      <c r="G226" s="62">
        <v>45992</v>
      </c>
      <c r="H226" s="65" t="s">
        <v>523</v>
      </c>
      <c r="I226" s="43" t="s">
        <v>12</v>
      </c>
      <c r="J226" s="139">
        <v>46008</v>
      </c>
      <c r="K226" s="139">
        <v>46018</v>
      </c>
      <c r="L226" s="483">
        <f t="shared" si="7"/>
        <v>10</v>
      </c>
      <c r="M226" s="483" t="s">
        <v>775</v>
      </c>
      <c r="N226" s="483"/>
      <c r="O226" s="66"/>
    </row>
    <row r="227" spans="2:15" x14ac:dyDescent="0.25">
      <c r="B227" s="43">
        <v>222</v>
      </c>
      <c r="C227" s="65" t="s">
        <v>428</v>
      </c>
      <c r="D227" s="65" t="s">
        <v>197</v>
      </c>
      <c r="E227" s="68">
        <v>97.17</v>
      </c>
      <c r="F227" s="65">
        <f t="shared" si="6"/>
        <v>1063039.8</v>
      </c>
      <c r="G227" s="62">
        <v>45992</v>
      </c>
      <c r="H227" s="43" t="s">
        <v>525</v>
      </c>
      <c r="I227" s="43" t="s">
        <v>12</v>
      </c>
      <c r="J227" s="139">
        <v>46008</v>
      </c>
      <c r="K227" s="139">
        <v>46021</v>
      </c>
      <c r="L227" s="483">
        <f t="shared" si="7"/>
        <v>13</v>
      </c>
      <c r="M227" s="483" t="s">
        <v>775</v>
      </c>
      <c r="N227" s="483" t="s">
        <v>907</v>
      </c>
      <c r="O227" s="66"/>
    </row>
    <row r="228" spans="2:15" x14ac:dyDescent="0.25">
      <c r="B228" s="43">
        <v>223</v>
      </c>
      <c r="C228" s="65" t="s">
        <v>616</v>
      </c>
      <c r="D228" s="65" t="s">
        <v>65</v>
      </c>
      <c r="E228" s="61">
        <v>36.159755999999994</v>
      </c>
      <c r="F228" s="196">
        <f t="shared" si="6"/>
        <v>395587.73063999997</v>
      </c>
      <c r="G228" s="62">
        <v>45992</v>
      </c>
      <c r="H228" s="43" t="s">
        <v>277</v>
      </c>
      <c r="I228" s="43" t="s">
        <v>12</v>
      </c>
      <c r="J228" s="139">
        <v>46009</v>
      </c>
      <c r="K228" s="139">
        <v>46013</v>
      </c>
      <c r="L228" s="483">
        <f t="shared" si="7"/>
        <v>4</v>
      </c>
      <c r="M228" s="483" t="s">
        <v>775</v>
      </c>
      <c r="N228" s="483" t="s">
        <v>907</v>
      </c>
      <c r="O228" s="66"/>
    </row>
    <row r="229" spans="2:15" x14ac:dyDescent="0.25">
      <c r="B229" s="43">
        <v>224</v>
      </c>
      <c r="C229" s="65" t="s">
        <v>262</v>
      </c>
      <c r="D229" s="65" t="s">
        <v>65</v>
      </c>
      <c r="E229" s="61">
        <v>36.159755999999994</v>
      </c>
      <c r="F229" s="196">
        <f t="shared" si="6"/>
        <v>395587.73063999997</v>
      </c>
      <c r="G229" s="62">
        <v>45992</v>
      </c>
      <c r="H229" s="43" t="s">
        <v>539</v>
      </c>
      <c r="I229" s="43" t="s">
        <v>12</v>
      </c>
      <c r="J229" s="139">
        <v>46009</v>
      </c>
      <c r="K229" s="139">
        <v>46015</v>
      </c>
      <c r="L229" s="483">
        <f t="shared" si="7"/>
        <v>6</v>
      </c>
      <c r="M229" s="483" t="s">
        <v>279</v>
      </c>
      <c r="N229" s="483"/>
      <c r="O229" s="66"/>
    </row>
    <row r="230" spans="2:15" x14ac:dyDescent="0.25">
      <c r="B230" s="43">
        <v>225</v>
      </c>
      <c r="C230" s="65" t="s">
        <v>191</v>
      </c>
      <c r="D230" s="65" t="s">
        <v>65</v>
      </c>
      <c r="E230" s="61">
        <v>36.159755999999994</v>
      </c>
      <c r="F230" s="196">
        <f t="shared" si="6"/>
        <v>395587.73063999997</v>
      </c>
      <c r="G230" s="62">
        <v>45992</v>
      </c>
      <c r="H230" s="43" t="s">
        <v>521</v>
      </c>
      <c r="I230" s="43" t="s">
        <v>12</v>
      </c>
      <c r="J230" s="139">
        <v>46011</v>
      </c>
      <c r="K230" s="139">
        <v>46015</v>
      </c>
      <c r="L230" s="483">
        <f t="shared" ref="L230:L261" si="8">K230-J230</f>
        <v>4</v>
      </c>
      <c r="M230" s="483" t="s">
        <v>775</v>
      </c>
      <c r="N230" s="483"/>
      <c r="O230" s="66"/>
    </row>
    <row r="231" spans="2:15" x14ac:dyDescent="0.25">
      <c r="B231" s="43">
        <v>226</v>
      </c>
      <c r="C231" s="65" t="s">
        <v>818</v>
      </c>
      <c r="D231" s="65" t="s">
        <v>79</v>
      </c>
      <c r="E231" s="68">
        <v>34.79</v>
      </c>
      <c r="F231" s="196">
        <f t="shared" si="6"/>
        <v>380602.6</v>
      </c>
      <c r="G231" s="62">
        <v>45992</v>
      </c>
      <c r="H231" s="43" t="s">
        <v>538</v>
      </c>
      <c r="I231" s="43" t="s">
        <v>12</v>
      </c>
      <c r="J231" s="139">
        <v>46011</v>
      </c>
      <c r="K231" s="139">
        <v>46018</v>
      </c>
      <c r="L231" s="483">
        <f t="shared" si="8"/>
        <v>7</v>
      </c>
      <c r="M231" s="483" t="s">
        <v>279</v>
      </c>
      <c r="N231" s="483" t="s">
        <v>907</v>
      </c>
      <c r="O231" s="66"/>
    </row>
    <row r="232" spans="2:15" x14ac:dyDescent="0.25">
      <c r="B232" s="43">
        <v>227</v>
      </c>
      <c r="C232" s="65" t="s">
        <v>483</v>
      </c>
      <c r="D232" s="65" t="s">
        <v>77</v>
      </c>
      <c r="E232" s="65">
        <v>37.930999999999997</v>
      </c>
      <c r="F232" s="196">
        <f t="shared" si="6"/>
        <v>414965.13999999996</v>
      </c>
      <c r="G232" s="62">
        <v>45992</v>
      </c>
      <c r="H232" s="65" t="s">
        <v>834</v>
      </c>
      <c r="I232" s="43" t="s">
        <v>12</v>
      </c>
      <c r="J232" s="139">
        <v>46012</v>
      </c>
      <c r="K232" s="139">
        <v>46018</v>
      </c>
      <c r="L232" s="483">
        <f t="shared" si="8"/>
        <v>6</v>
      </c>
      <c r="M232" s="483" t="s">
        <v>279</v>
      </c>
      <c r="N232" s="483"/>
      <c r="O232" s="65"/>
    </row>
    <row r="233" spans="2:15" x14ac:dyDescent="0.25">
      <c r="B233" s="43">
        <v>228</v>
      </c>
      <c r="C233" s="65" t="s">
        <v>736</v>
      </c>
      <c r="D233" s="65" t="s">
        <v>65</v>
      </c>
      <c r="E233" s="61">
        <v>36.159755999999994</v>
      </c>
      <c r="F233" s="196">
        <f t="shared" si="6"/>
        <v>395587.73063999997</v>
      </c>
      <c r="G233" s="62">
        <v>45992</v>
      </c>
      <c r="H233" s="65" t="s">
        <v>544</v>
      </c>
      <c r="I233" s="43" t="s">
        <v>12</v>
      </c>
      <c r="J233" s="139">
        <v>46012</v>
      </c>
      <c r="K233" s="139">
        <v>46017</v>
      </c>
      <c r="L233" s="483">
        <f t="shared" si="8"/>
        <v>5</v>
      </c>
      <c r="M233" s="483" t="s">
        <v>279</v>
      </c>
      <c r="N233" s="483"/>
      <c r="O233" s="66"/>
    </row>
    <row r="234" spans="2:15" x14ac:dyDescent="0.25">
      <c r="B234" s="43">
        <v>229</v>
      </c>
      <c r="C234" s="65" t="s">
        <v>730</v>
      </c>
      <c r="D234" s="65" t="s">
        <v>79</v>
      </c>
      <c r="E234" s="68">
        <v>34.79</v>
      </c>
      <c r="F234" s="196">
        <f t="shared" si="6"/>
        <v>380602.6</v>
      </c>
      <c r="G234" s="62">
        <v>45992</v>
      </c>
      <c r="H234" s="65" t="s">
        <v>833</v>
      </c>
      <c r="I234" s="43" t="s">
        <v>12</v>
      </c>
      <c r="J234" s="139">
        <v>46012</v>
      </c>
      <c r="K234" s="139">
        <v>46019</v>
      </c>
      <c r="L234" s="483">
        <f t="shared" si="8"/>
        <v>7</v>
      </c>
      <c r="M234" s="483" t="s">
        <v>279</v>
      </c>
      <c r="N234" s="483"/>
      <c r="O234" s="66"/>
    </row>
    <row r="235" spans="2:15" x14ac:dyDescent="0.25">
      <c r="B235" s="43">
        <v>230</v>
      </c>
      <c r="C235" s="65" t="s">
        <v>509</v>
      </c>
      <c r="D235" s="65" t="s">
        <v>126</v>
      </c>
      <c r="E235" s="65">
        <v>59.500999999999998</v>
      </c>
      <c r="F235" s="65">
        <f t="shared" si="6"/>
        <v>650940.93999999994</v>
      </c>
      <c r="G235" s="62">
        <v>45992</v>
      </c>
      <c r="H235" s="65" t="s">
        <v>781</v>
      </c>
      <c r="I235" s="43" t="s">
        <v>12</v>
      </c>
      <c r="J235" s="139">
        <v>46013</v>
      </c>
      <c r="K235" s="139">
        <v>46021</v>
      </c>
      <c r="L235" s="483">
        <f t="shared" si="8"/>
        <v>8</v>
      </c>
      <c r="M235" s="483" t="s">
        <v>279</v>
      </c>
      <c r="N235" s="483" t="s">
        <v>907</v>
      </c>
      <c r="O235" s="66"/>
    </row>
    <row r="236" spans="2:15" x14ac:dyDescent="0.25">
      <c r="B236" s="43">
        <v>231</v>
      </c>
      <c r="C236" s="65" t="s">
        <v>640</v>
      </c>
      <c r="D236" s="65" t="s">
        <v>197</v>
      </c>
      <c r="E236" s="68">
        <v>97.17</v>
      </c>
      <c r="F236" s="65">
        <f t="shared" si="6"/>
        <v>1063039.8</v>
      </c>
      <c r="G236" s="62">
        <v>46023</v>
      </c>
      <c r="H236" s="43" t="s">
        <v>524</v>
      </c>
      <c r="I236" s="43" t="s">
        <v>12</v>
      </c>
      <c r="J236" s="139">
        <v>46013</v>
      </c>
      <c r="K236" s="139">
        <v>46026</v>
      </c>
      <c r="L236" s="483">
        <f t="shared" si="8"/>
        <v>13</v>
      </c>
      <c r="M236" s="483" t="s">
        <v>775</v>
      </c>
      <c r="N236" s="483"/>
      <c r="O236" s="66"/>
    </row>
    <row r="237" spans="2:15" x14ac:dyDescent="0.25">
      <c r="B237" s="43">
        <v>232</v>
      </c>
      <c r="C237" s="65" t="s">
        <v>622</v>
      </c>
      <c r="D237" s="65" t="s">
        <v>65</v>
      </c>
      <c r="E237" s="61">
        <v>36.159755999999994</v>
      </c>
      <c r="F237" s="196">
        <f t="shared" si="6"/>
        <v>395587.73063999997</v>
      </c>
      <c r="G237" s="62">
        <v>45992</v>
      </c>
      <c r="H237" s="43" t="s">
        <v>277</v>
      </c>
      <c r="I237" s="43" t="s">
        <v>12</v>
      </c>
      <c r="J237" s="139">
        <v>46013</v>
      </c>
      <c r="K237" s="139">
        <v>46017</v>
      </c>
      <c r="L237" s="483">
        <f t="shared" si="8"/>
        <v>4</v>
      </c>
      <c r="M237" s="483" t="s">
        <v>775</v>
      </c>
      <c r="N237" s="483" t="s">
        <v>907</v>
      </c>
      <c r="O237" s="66"/>
    </row>
    <row r="238" spans="2:15" x14ac:dyDescent="0.25">
      <c r="B238" s="43">
        <v>233</v>
      </c>
      <c r="C238" s="65" t="s">
        <v>190</v>
      </c>
      <c r="D238" s="65" t="s">
        <v>63</v>
      </c>
      <c r="E238" s="61">
        <v>43.804423999999997</v>
      </c>
      <c r="F238" s="196">
        <f t="shared" si="6"/>
        <v>479220.39855999994</v>
      </c>
      <c r="G238" s="62">
        <v>45992</v>
      </c>
      <c r="H238" s="43" t="s">
        <v>521</v>
      </c>
      <c r="I238" s="43" t="s">
        <v>12</v>
      </c>
      <c r="J238" s="139">
        <v>46016</v>
      </c>
      <c r="K238" s="139">
        <v>46022</v>
      </c>
      <c r="L238" s="483">
        <f t="shared" si="8"/>
        <v>6</v>
      </c>
      <c r="M238" s="483" t="s">
        <v>775</v>
      </c>
      <c r="N238" s="483"/>
      <c r="O238" s="66"/>
    </row>
    <row r="239" spans="2:15" x14ac:dyDescent="0.25">
      <c r="B239" s="43">
        <v>234</v>
      </c>
      <c r="C239" s="65" t="s">
        <v>260</v>
      </c>
      <c r="D239" s="65" t="s">
        <v>77</v>
      </c>
      <c r="E239" s="65">
        <v>37.930999999999997</v>
      </c>
      <c r="F239" s="196">
        <f t="shared" si="6"/>
        <v>414965.13999999996</v>
      </c>
      <c r="G239" s="62">
        <v>45992</v>
      </c>
      <c r="H239" s="43" t="s">
        <v>539</v>
      </c>
      <c r="I239" s="43" t="s">
        <v>12</v>
      </c>
      <c r="J239" s="139">
        <v>46016</v>
      </c>
      <c r="K239" s="139">
        <v>46021</v>
      </c>
      <c r="L239" s="483">
        <f t="shared" si="8"/>
        <v>5</v>
      </c>
      <c r="M239" s="483" t="s">
        <v>279</v>
      </c>
      <c r="N239" s="483"/>
      <c r="O239" s="66"/>
    </row>
    <row r="240" spans="2:15" x14ac:dyDescent="0.25">
      <c r="B240" s="43">
        <v>235</v>
      </c>
      <c r="C240" s="65" t="s">
        <v>614</v>
      </c>
      <c r="D240" s="65" t="s">
        <v>63</v>
      </c>
      <c r="E240" s="61">
        <v>43.804423999999997</v>
      </c>
      <c r="F240" s="196">
        <f t="shared" si="6"/>
        <v>479220.39855999994</v>
      </c>
      <c r="G240" s="62">
        <v>45992</v>
      </c>
      <c r="H240" s="43" t="s">
        <v>277</v>
      </c>
      <c r="I240" s="43" t="s">
        <v>12</v>
      </c>
      <c r="J240" s="139">
        <v>46018</v>
      </c>
      <c r="K240" s="139">
        <v>46022</v>
      </c>
      <c r="L240" s="483">
        <f t="shared" si="8"/>
        <v>4</v>
      </c>
      <c r="M240" s="483" t="s">
        <v>775</v>
      </c>
      <c r="N240" s="483" t="s">
        <v>907</v>
      </c>
      <c r="O240" s="66"/>
    </row>
    <row r="241" spans="2:15" x14ac:dyDescent="0.25">
      <c r="B241" s="43">
        <v>236</v>
      </c>
      <c r="C241" s="65" t="s">
        <v>550</v>
      </c>
      <c r="D241" s="65" t="s">
        <v>79</v>
      </c>
      <c r="E241" s="68">
        <v>34.79</v>
      </c>
      <c r="F241" s="196">
        <f t="shared" si="6"/>
        <v>380602.6</v>
      </c>
      <c r="G241" s="62">
        <v>45992</v>
      </c>
      <c r="H241" s="65" t="s">
        <v>544</v>
      </c>
      <c r="I241" s="43" t="s">
        <v>12</v>
      </c>
      <c r="J241" s="139">
        <v>46018</v>
      </c>
      <c r="K241" s="139">
        <v>46022</v>
      </c>
      <c r="L241" s="483">
        <f t="shared" si="8"/>
        <v>4</v>
      </c>
      <c r="M241" s="483" t="s">
        <v>279</v>
      </c>
      <c r="N241" s="483"/>
      <c r="O241" s="66"/>
    </row>
    <row r="242" spans="2:15" x14ac:dyDescent="0.25">
      <c r="B242" s="43">
        <v>237</v>
      </c>
      <c r="C242" s="65" t="s">
        <v>174</v>
      </c>
      <c r="D242" s="65" t="s">
        <v>65</v>
      </c>
      <c r="E242" s="61">
        <v>36.159755999999994</v>
      </c>
      <c r="F242" s="196">
        <f t="shared" si="6"/>
        <v>395587.73063999997</v>
      </c>
      <c r="G242" s="62">
        <v>46023</v>
      </c>
      <c r="H242" s="65" t="s">
        <v>523</v>
      </c>
      <c r="I242" s="43" t="s">
        <v>12</v>
      </c>
      <c r="J242" s="139">
        <v>46019</v>
      </c>
      <c r="K242" s="139">
        <v>46025</v>
      </c>
      <c r="L242" s="483">
        <f t="shared" si="8"/>
        <v>6</v>
      </c>
      <c r="M242" s="483" t="s">
        <v>775</v>
      </c>
      <c r="N242" s="483"/>
      <c r="O242" s="66"/>
    </row>
    <row r="243" spans="2:15" x14ac:dyDescent="0.25">
      <c r="B243" s="43">
        <v>238</v>
      </c>
      <c r="C243" s="65" t="s">
        <v>364</v>
      </c>
      <c r="D243" s="65" t="s">
        <v>65</v>
      </c>
      <c r="E243" s="61">
        <v>36.159755999999994</v>
      </c>
      <c r="F243" s="196">
        <f t="shared" si="6"/>
        <v>395587.73063999997</v>
      </c>
      <c r="G243" s="62">
        <v>46023</v>
      </c>
      <c r="H243" s="43" t="s">
        <v>538</v>
      </c>
      <c r="I243" s="43" t="s">
        <v>12</v>
      </c>
      <c r="J243" s="139">
        <v>46019</v>
      </c>
      <c r="K243" s="139">
        <v>46025</v>
      </c>
      <c r="L243" s="483">
        <f t="shared" si="8"/>
        <v>6</v>
      </c>
      <c r="M243" s="483" t="s">
        <v>279</v>
      </c>
      <c r="N243" s="483" t="s">
        <v>907</v>
      </c>
      <c r="O243" s="66"/>
    </row>
    <row r="244" spans="2:15" x14ac:dyDescent="0.25">
      <c r="B244" s="43">
        <v>239</v>
      </c>
      <c r="C244" s="65" t="s">
        <v>491</v>
      </c>
      <c r="D244" s="65" t="s">
        <v>65</v>
      </c>
      <c r="E244" s="61">
        <v>36.159755999999994</v>
      </c>
      <c r="F244" s="196">
        <f t="shared" si="6"/>
        <v>395587.73063999997</v>
      </c>
      <c r="G244" s="62">
        <v>46023</v>
      </c>
      <c r="H244" s="65" t="s">
        <v>834</v>
      </c>
      <c r="I244" s="43" t="s">
        <v>12</v>
      </c>
      <c r="J244" s="139">
        <v>46019</v>
      </c>
      <c r="K244" s="139">
        <v>46024</v>
      </c>
      <c r="L244" s="483">
        <f t="shared" si="8"/>
        <v>5</v>
      </c>
      <c r="M244" s="483" t="s">
        <v>279</v>
      </c>
      <c r="N244" s="483"/>
      <c r="O244" s="66"/>
    </row>
    <row r="245" spans="2:15" x14ac:dyDescent="0.25">
      <c r="B245" s="43">
        <v>240</v>
      </c>
      <c r="C245" s="65" t="s">
        <v>541</v>
      </c>
      <c r="D245" s="65" t="s">
        <v>77</v>
      </c>
      <c r="E245" s="65">
        <v>37.930999999999997</v>
      </c>
      <c r="F245" s="196">
        <f t="shared" si="6"/>
        <v>414965.13999999996</v>
      </c>
      <c r="G245" s="62">
        <v>46023</v>
      </c>
      <c r="H245" s="65" t="s">
        <v>833</v>
      </c>
      <c r="I245" s="43" t="s">
        <v>12</v>
      </c>
      <c r="J245" s="139">
        <v>46020</v>
      </c>
      <c r="K245" s="139">
        <v>46028</v>
      </c>
      <c r="L245" s="483">
        <f t="shared" si="8"/>
        <v>8</v>
      </c>
      <c r="M245" s="483" t="s">
        <v>279</v>
      </c>
      <c r="N245" s="483"/>
      <c r="O245" s="66"/>
    </row>
    <row r="246" spans="2:15" x14ac:dyDescent="0.25">
      <c r="B246" s="43">
        <v>241</v>
      </c>
      <c r="C246" s="65" t="s">
        <v>652</v>
      </c>
      <c r="D246" s="65" t="s">
        <v>181</v>
      </c>
      <c r="E246" s="65">
        <v>73.245000000000005</v>
      </c>
      <c r="F246" s="196">
        <f t="shared" si="6"/>
        <v>801300.3</v>
      </c>
      <c r="G246" s="62">
        <v>46023</v>
      </c>
      <c r="H246" s="43" t="s">
        <v>525</v>
      </c>
      <c r="I246" s="43" t="s">
        <v>12</v>
      </c>
      <c r="J246" s="139">
        <v>46022</v>
      </c>
      <c r="K246" s="139">
        <v>46033</v>
      </c>
      <c r="L246" s="483">
        <f t="shared" si="8"/>
        <v>11</v>
      </c>
      <c r="M246" s="483" t="s">
        <v>775</v>
      </c>
      <c r="N246" s="483"/>
      <c r="O246" s="66"/>
    </row>
    <row r="247" spans="2:15" x14ac:dyDescent="0.25">
      <c r="B247" s="43">
        <v>242</v>
      </c>
      <c r="C247" s="65" t="s">
        <v>266</v>
      </c>
      <c r="D247" s="65" t="s">
        <v>63</v>
      </c>
      <c r="E247" s="61">
        <v>43.804423999999997</v>
      </c>
      <c r="F247" s="196">
        <f t="shared" si="6"/>
        <v>479220.39855999994</v>
      </c>
      <c r="G247" s="62">
        <v>46023</v>
      </c>
      <c r="H247" s="43" t="s">
        <v>539</v>
      </c>
      <c r="I247" s="43" t="s">
        <v>12</v>
      </c>
      <c r="J247" s="139">
        <v>46022</v>
      </c>
      <c r="K247" s="139">
        <v>46030</v>
      </c>
      <c r="L247" s="483">
        <f t="shared" si="8"/>
        <v>8</v>
      </c>
      <c r="M247" s="483" t="s">
        <v>279</v>
      </c>
      <c r="N247" s="483"/>
      <c r="O247" s="66"/>
    </row>
    <row r="248" spans="2:15" x14ac:dyDescent="0.25">
      <c r="B248" s="43">
        <v>243</v>
      </c>
      <c r="C248" s="65" t="s">
        <v>423</v>
      </c>
      <c r="D248" s="65" t="s">
        <v>77</v>
      </c>
      <c r="E248" s="65">
        <v>37.930999999999997</v>
      </c>
      <c r="F248" s="196">
        <f t="shared" si="6"/>
        <v>414965.13999999996</v>
      </c>
      <c r="G248" s="62">
        <v>46023</v>
      </c>
      <c r="H248" s="65" t="s">
        <v>781</v>
      </c>
      <c r="I248" s="43" t="s">
        <v>12</v>
      </c>
      <c r="J248" s="139">
        <v>46022</v>
      </c>
      <c r="K248" s="139">
        <v>46030</v>
      </c>
      <c r="L248" s="483">
        <f t="shared" si="8"/>
        <v>8</v>
      </c>
      <c r="M248" s="483" t="s">
        <v>279</v>
      </c>
      <c r="N248" s="483"/>
      <c r="O248" s="66"/>
    </row>
    <row r="249" spans="2:15" x14ac:dyDescent="0.25">
      <c r="B249" s="43">
        <v>244</v>
      </c>
      <c r="C249" s="65" t="s">
        <v>615</v>
      </c>
      <c r="D249" s="65" t="s">
        <v>63</v>
      </c>
      <c r="E249" s="61">
        <v>43.804423999999997</v>
      </c>
      <c r="F249" s="196">
        <f t="shared" si="6"/>
        <v>479220.39855999994</v>
      </c>
      <c r="G249" s="62">
        <v>46023</v>
      </c>
      <c r="H249" s="43" t="s">
        <v>277</v>
      </c>
      <c r="I249" s="43" t="s">
        <v>12</v>
      </c>
      <c r="J249" s="139">
        <v>46024</v>
      </c>
      <c r="K249" s="139">
        <v>46027</v>
      </c>
      <c r="L249" s="483">
        <f t="shared" si="8"/>
        <v>3</v>
      </c>
      <c r="M249" s="483" t="s">
        <v>775</v>
      </c>
      <c r="N249" s="483" t="s">
        <v>907</v>
      </c>
      <c r="O249" s="66"/>
    </row>
    <row r="250" spans="2:15" x14ac:dyDescent="0.25">
      <c r="B250" s="43">
        <v>245</v>
      </c>
      <c r="C250" s="65" t="s">
        <v>485</v>
      </c>
      <c r="D250" s="65" t="s">
        <v>231</v>
      </c>
      <c r="E250" s="68">
        <v>77.08</v>
      </c>
      <c r="F250" s="196">
        <f t="shared" si="6"/>
        <v>843255.2</v>
      </c>
      <c r="G250" s="62">
        <v>46023</v>
      </c>
      <c r="H250" s="43" t="s">
        <v>527</v>
      </c>
      <c r="I250" s="43" t="s">
        <v>12</v>
      </c>
      <c r="J250" s="139">
        <v>46024</v>
      </c>
      <c r="K250" s="139">
        <v>46045</v>
      </c>
      <c r="L250" s="483">
        <f t="shared" si="8"/>
        <v>21</v>
      </c>
      <c r="M250" s="483" t="s">
        <v>775</v>
      </c>
      <c r="N250" s="483"/>
      <c r="O250" s="66"/>
    </row>
    <row r="251" spans="2:15" x14ac:dyDescent="0.25">
      <c r="B251" s="43">
        <v>246</v>
      </c>
      <c r="C251" s="65" t="s">
        <v>695</v>
      </c>
      <c r="D251" s="65" t="s">
        <v>697</v>
      </c>
      <c r="E251" s="68">
        <v>72.16</v>
      </c>
      <c r="F251" s="196">
        <f t="shared" si="6"/>
        <v>789430.39999999991</v>
      </c>
      <c r="G251" s="62">
        <v>46023</v>
      </c>
      <c r="H251" s="43" t="s">
        <v>521</v>
      </c>
      <c r="I251" s="43" t="s">
        <v>12</v>
      </c>
      <c r="J251" s="139">
        <v>46024</v>
      </c>
      <c r="K251" s="139">
        <v>46032</v>
      </c>
      <c r="L251" s="483">
        <f t="shared" si="8"/>
        <v>8</v>
      </c>
      <c r="M251" s="483" t="s">
        <v>775</v>
      </c>
      <c r="N251" s="483" t="s">
        <v>907</v>
      </c>
      <c r="O251" s="66"/>
    </row>
    <row r="252" spans="2:15" x14ac:dyDescent="0.25">
      <c r="B252" s="43">
        <v>247</v>
      </c>
      <c r="C252" s="65" t="s">
        <v>424</v>
      </c>
      <c r="D252" s="65" t="s">
        <v>77</v>
      </c>
      <c r="E252" s="65">
        <v>37.930999999999997</v>
      </c>
      <c r="F252" s="196">
        <f t="shared" si="6"/>
        <v>414965.13999999996</v>
      </c>
      <c r="G252" s="62">
        <v>46023</v>
      </c>
      <c r="H252" s="43" t="s">
        <v>782</v>
      </c>
      <c r="I252" s="43" t="s">
        <v>12</v>
      </c>
      <c r="J252" s="139">
        <v>46024</v>
      </c>
      <c r="K252" s="139">
        <v>46036</v>
      </c>
      <c r="L252" s="483">
        <f t="shared" si="8"/>
        <v>12</v>
      </c>
      <c r="M252" s="483" t="s">
        <v>279</v>
      </c>
      <c r="N252" s="483"/>
      <c r="O252" s="66"/>
    </row>
    <row r="253" spans="2:15" x14ac:dyDescent="0.25">
      <c r="B253" s="43">
        <v>248</v>
      </c>
      <c r="C253" s="65" t="s">
        <v>552</v>
      </c>
      <c r="D253" s="65" t="s">
        <v>77</v>
      </c>
      <c r="E253" s="65">
        <v>37.930999999999997</v>
      </c>
      <c r="F253" s="196">
        <f t="shared" si="6"/>
        <v>414965.13999999996</v>
      </c>
      <c r="G253" s="62">
        <v>46023</v>
      </c>
      <c r="H253" s="65" t="s">
        <v>544</v>
      </c>
      <c r="I253" s="43" t="s">
        <v>12</v>
      </c>
      <c r="J253" s="139">
        <v>46024</v>
      </c>
      <c r="K253" s="139">
        <v>46028</v>
      </c>
      <c r="L253" s="483">
        <f t="shared" si="8"/>
        <v>4</v>
      </c>
      <c r="M253" s="483" t="s">
        <v>279</v>
      </c>
      <c r="N253" s="483"/>
      <c r="O253" s="66"/>
    </row>
    <row r="254" spans="2:15" x14ac:dyDescent="0.25">
      <c r="B254" s="43">
        <v>249</v>
      </c>
      <c r="C254" s="65" t="s">
        <v>507</v>
      </c>
      <c r="D254" s="65" t="s">
        <v>79</v>
      </c>
      <c r="E254" s="68">
        <v>34.79</v>
      </c>
      <c r="F254" s="196">
        <f t="shared" si="6"/>
        <v>380602.6</v>
      </c>
      <c r="G254" s="62">
        <v>45992</v>
      </c>
      <c r="H254" s="43" t="s">
        <v>782</v>
      </c>
      <c r="I254" s="43" t="s">
        <v>12</v>
      </c>
      <c r="J254" s="139">
        <v>46001</v>
      </c>
      <c r="K254" s="139">
        <v>46009</v>
      </c>
      <c r="L254" s="483">
        <f t="shared" si="8"/>
        <v>8</v>
      </c>
      <c r="M254" s="483" t="s">
        <v>279</v>
      </c>
      <c r="N254" s="483"/>
      <c r="O254" s="66"/>
    </row>
    <row r="255" spans="2:15" x14ac:dyDescent="0.25">
      <c r="B255" s="43">
        <v>250</v>
      </c>
      <c r="C255" s="65" t="s">
        <v>496</v>
      </c>
      <c r="D255" s="65" t="s">
        <v>77</v>
      </c>
      <c r="E255" s="65">
        <v>37.930999999999997</v>
      </c>
      <c r="F255" s="196">
        <f t="shared" si="6"/>
        <v>414965.13999999996</v>
      </c>
      <c r="G255" s="62">
        <v>46023</v>
      </c>
      <c r="H255" s="65" t="s">
        <v>834</v>
      </c>
      <c r="I255" s="43" t="s">
        <v>12</v>
      </c>
      <c r="J255" s="139">
        <v>46025</v>
      </c>
      <c r="K255" s="139">
        <v>46033</v>
      </c>
      <c r="L255" s="483">
        <f t="shared" si="8"/>
        <v>8</v>
      </c>
      <c r="M255" s="483" t="s">
        <v>279</v>
      </c>
      <c r="N255" s="483"/>
      <c r="O255" s="65"/>
    </row>
    <row r="256" spans="2:15" x14ac:dyDescent="0.25">
      <c r="B256" s="43">
        <v>251</v>
      </c>
      <c r="C256" s="65" t="s">
        <v>516</v>
      </c>
      <c r="D256" s="65" t="s">
        <v>231</v>
      </c>
      <c r="E256" s="68">
        <v>77.08</v>
      </c>
      <c r="F256" s="196">
        <f t="shared" si="6"/>
        <v>843255.2</v>
      </c>
      <c r="G256" s="62">
        <v>46023</v>
      </c>
      <c r="H256" s="65" t="s">
        <v>523</v>
      </c>
      <c r="I256" s="43" t="s">
        <v>12</v>
      </c>
      <c r="J256" s="139">
        <v>46026</v>
      </c>
      <c r="K256" s="139">
        <v>46039</v>
      </c>
      <c r="L256" s="483">
        <f t="shared" si="8"/>
        <v>13</v>
      </c>
      <c r="M256" s="483" t="s">
        <v>775</v>
      </c>
      <c r="N256" s="483"/>
      <c r="O256" s="66"/>
    </row>
    <row r="257" spans="2:15" x14ac:dyDescent="0.25">
      <c r="B257" s="43">
        <v>252</v>
      </c>
      <c r="C257" s="65" t="s">
        <v>395</v>
      </c>
      <c r="D257" s="65" t="s">
        <v>79</v>
      </c>
      <c r="E257" s="68">
        <v>34.79</v>
      </c>
      <c r="F257" s="196">
        <f t="shared" si="6"/>
        <v>380602.6</v>
      </c>
      <c r="G257" s="62">
        <v>46023</v>
      </c>
      <c r="H257" s="43" t="s">
        <v>538</v>
      </c>
      <c r="I257" s="43" t="s">
        <v>12</v>
      </c>
      <c r="J257" s="139">
        <v>46026</v>
      </c>
      <c r="K257" s="139">
        <v>46032</v>
      </c>
      <c r="L257" s="483">
        <f t="shared" si="8"/>
        <v>6</v>
      </c>
      <c r="M257" s="483" t="s">
        <v>279</v>
      </c>
      <c r="N257" s="483"/>
      <c r="O257" s="66"/>
    </row>
    <row r="258" spans="2:15" x14ac:dyDescent="0.25">
      <c r="B258" s="43">
        <v>253</v>
      </c>
      <c r="C258" s="65" t="s">
        <v>641</v>
      </c>
      <c r="D258" s="65" t="s">
        <v>65</v>
      </c>
      <c r="E258" s="61">
        <v>36.159755999999994</v>
      </c>
      <c r="F258" s="196">
        <f t="shared" si="6"/>
        <v>395587.73063999997</v>
      </c>
      <c r="G258" s="62">
        <v>46023</v>
      </c>
      <c r="H258" s="43" t="s">
        <v>524</v>
      </c>
      <c r="I258" s="43" t="s">
        <v>12</v>
      </c>
      <c r="J258" s="139">
        <v>46027</v>
      </c>
      <c r="K258" s="139">
        <v>46036</v>
      </c>
      <c r="L258" s="483">
        <f t="shared" si="8"/>
        <v>9</v>
      </c>
      <c r="M258" s="483" t="s">
        <v>775</v>
      </c>
      <c r="N258" s="483" t="s">
        <v>907</v>
      </c>
      <c r="O258" s="66"/>
    </row>
    <row r="259" spans="2:15" x14ac:dyDescent="0.25">
      <c r="B259" s="43">
        <v>254</v>
      </c>
      <c r="C259" s="65" t="s">
        <v>633</v>
      </c>
      <c r="D259" s="65" t="s">
        <v>634</v>
      </c>
      <c r="E259" s="65">
        <v>101.95</v>
      </c>
      <c r="F259" s="196">
        <f t="shared" si="6"/>
        <v>1115333</v>
      </c>
      <c r="G259" s="62">
        <v>46023</v>
      </c>
      <c r="H259" s="43" t="s">
        <v>277</v>
      </c>
      <c r="I259" s="43" t="s">
        <v>12</v>
      </c>
      <c r="J259" s="139">
        <v>46028</v>
      </c>
      <c r="K259" s="139">
        <v>46041</v>
      </c>
      <c r="L259" s="483">
        <f t="shared" si="8"/>
        <v>13</v>
      </c>
      <c r="M259" s="483" t="s">
        <v>775</v>
      </c>
      <c r="N259" s="483" t="s">
        <v>907</v>
      </c>
      <c r="O259" s="66"/>
    </row>
    <row r="260" spans="2:15" x14ac:dyDescent="0.25">
      <c r="B260" s="43">
        <v>255</v>
      </c>
      <c r="C260" s="65" t="s">
        <v>740</v>
      </c>
      <c r="D260" s="65" t="s">
        <v>79</v>
      </c>
      <c r="E260" s="68">
        <v>34.79</v>
      </c>
      <c r="F260" s="196">
        <f t="shared" si="6"/>
        <v>380602.6</v>
      </c>
      <c r="G260" s="62">
        <v>46023</v>
      </c>
      <c r="H260" s="65" t="s">
        <v>833</v>
      </c>
      <c r="I260" s="43" t="s">
        <v>12</v>
      </c>
      <c r="J260" s="139">
        <v>46029</v>
      </c>
      <c r="K260" s="139">
        <v>46033</v>
      </c>
      <c r="L260" s="483">
        <f t="shared" si="8"/>
        <v>4</v>
      </c>
      <c r="M260" s="483" t="s">
        <v>279</v>
      </c>
      <c r="N260" s="483"/>
      <c r="O260" s="66"/>
    </row>
    <row r="261" spans="2:15" x14ac:dyDescent="0.25">
      <c r="B261" s="43">
        <v>256</v>
      </c>
      <c r="C261" s="65" t="s">
        <v>412</v>
      </c>
      <c r="D261" s="65" t="s">
        <v>79</v>
      </c>
      <c r="E261" s="68">
        <v>34.79</v>
      </c>
      <c r="F261" s="196">
        <f t="shared" ref="F261:F323" si="9">E261*10940</f>
        <v>380602.6</v>
      </c>
      <c r="G261" s="62">
        <v>46023</v>
      </c>
      <c r="H261" s="43" t="s">
        <v>539</v>
      </c>
      <c r="I261" s="43" t="s">
        <v>12</v>
      </c>
      <c r="J261" s="139">
        <v>46031</v>
      </c>
      <c r="K261" s="139">
        <v>46040</v>
      </c>
      <c r="L261" s="483">
        <f t="shared" si="8"/>
        <v>9</v>
      </c>
      <c r="M261" s="483" t="s">
        <v>279</v>
      </c>
      <c r="N261" s="483"/>
      <c r="O261" s="65"/>
    </row>
    <row r="262" spans="2:15" x14ac:dyDescent="0.25">
      <c r="B262" s="43">
        <v>257</v>
      </c>
      <c r="C262" s="65" t="s">
        <v>722</v>
      </c>
      <c r="D262" s="65" t="s">
        <v>203</v>
      </c>
      <c r="E262" s="65">
        <v>55.451000000000001</v>
      </c>
      <c r="F262" s="65">
        <f t="shared" si="9"/>
        <v>606633.94000000006</v>
      </c>
      <c r="G262" s="62">
        <v>46023</v>
      </c>
      <c r="H262" s="65" t="s">
        <v>781</v>
      </c>
      <c r="I262" s="43" t="s">
        <v>12</v>
      </c>
      <c r="J262" s="139">
        <v>46031</v>
      </c>
      <c r="K262" s="139">
        <v>46053</v>
      </c>
      <c r="L262" s="483">
        <f t="shared" ref="L262:L293" si="10">K262-J262</f>
        <v>22</v>
      </c>
      <c r="M262" s="483" t="s">
        <v>279</v>
      </c>
      <c r="N262" s="483" t="s">
        <v>907</v>
      </c>
      <c r="O262" s="65"/>
    </row>
    <row r="263" spans="2:15" x14ac:dyDescent="0.25">
      <c r="B263" s="43">
        <v>258</v>
      </c>
      <c r="C263" s="65" t="s">
        <v>694</v>
      </c>
      <c r="D263" s="65" t="s">
        <v>170</v>
      </c>
      <c r="E263" s="65">
        <v>65.028000000000006</v>
      </c>
      <c r="F263" s="196">
        <f t="shared" si="9"/>
        <v>711406.32000000007</v>
      </c>
      <c r="G263" s="62">
        <v>46023</v>
      </c>
      <c r="H263" s="43" t="s">
        <v>521</v>
      </c>
      <c r="I263" s="43" t="s">
        <v>12</v>
      </c>
      <c r="J263" s="139">
        <v>46033</v>
      </c>
      <c r="K263" s="139">
        <v>46040</v>
      </c>
      <c r="L263" s="483">
        <f t="shared" si="10"/>
        <v>7</v>
      </c>
      <c r="M263" s="483" t="s">
        <v>775</v>
      </c>
      <c r="N263" s="483" t="s">
        <v>907</v>
      </c>
      <c r="O263" s="65"/>
    </row>
    <row r="264" spans="2:15" x14ac:dyDescent="0.25">
      <c r="B264" s="43">
        <v>259</v>
      </c>
      <c r="C264" s="65" t="s">
        <v>703</v>
      </c>
      <c r="D264" s="65" t="s">
        <v>63</v>
      </c>
      <c r="E264" s="61">
        <v>43.804423999999997</v>
      </c>
      <c r="F264" s="196">
        <f t="shared" si="9"/>
        <v>479220.39855999994</v>
      </c>
      <c r="G264" s="62">
        <v>46023</v>
      </c>
      <c r="H264" s="43" t="s">
        <v>538</v>
      </c>
      <c r="I264" s="43" t="s">
        <v>12</v>
      </c>
      <c r="J264" s="139">
        <v>46033</v>
      </c>
      <c r="K264" s="139">
        <v>46041</v>
      </c>
      <c r="L264" s="483">
        <f t="shared" si="10"/>
        <v>8</v>
      </c>
      <c r="M264" s="483" t="s">
        <v>279</v>
      </c>
      <c r="N264" s="483"/>
      <c r="O264" s="66"/>
    </row>
    <row r="265" spans="2:15" x14ac:dyDescent="0.25">
      <c r="B265" s="43">
        <v>260</v>
      </c>
      <c r="C265" s="65" t="s">
        <v>739</v>
      </c>
      <c r="D265" s="65" t="s">
        <v>79</v>
      </c>
      <c r="E265" s="68">
        <v>34.79</v>
      </c>
      <c r="F265" s="196">
        <f t="shared" si="9"/>
        <v>380602.6</v>
      </c>
      <c r="G265" s="62">
        <v>46023</v>
      </c>
      <c r="H265" s="65" t="s">
        <v>544</v>
      </c>
      <c r="I265" s="43" t="s">
        <v>12</v>
      </c>
      <c r="J265" s="139">
        <v>46029</v>
      </c>
      <c r="K265" s="139">
        <v>46033</v>
      </c>
      <c r="L265" s="483">
        <f t="shared" si="10"/>
        <v>4</v>
      </c>
      <c r="M265" s="483" t="s">
        <v>279</v>
      </c>
      <c r="N265" s="483"/>
      <c r="O265" s="66"/>
    </row>
    <row r="266" spans="2:15" x14ac:dyDescent="0.25">
      <c r="B266" s="43">
        <v>261</v>
      </c>
      <c r="C266" s="65" t="s">
        <v>735</v>
      </c>
      <c r="D266" s="65" t="s">
        <v>634</v>
      </c>
      <c r="E266" s="65">
        <v>101.95</v>
      </c>
      <c r="F266" s="196">
        <f t="shared" si="9"/>
        <v>1115333</v>
      </c>
      <c r="G266" s="62">
        <v>46023</v>
      </c>
      <c r="H266" s="65" t="s">
        <v>544</v>
      </c>
      <c r="I266" s="43" t="s">
        <v>12</v>
      </c>
      <c r="J266" s="139">
        <v>46034</v>
      </c>
      <c r="K266" s="139">
        <v>46053</v>
      </c>
      <c r="L266" s="483">
        <f t="shared" si="10"/>
        <v>19</v>
      </c>
      <c r="M266" s="483" t="s">
        <v>279</v>
      </c>
      <c r="N266" s="483"/>
      <c r="O266" s="66"/>
    </row>
    <row r="267" spans="2:15" x14ac:dyDescent="0.25">
      <c r="B267" s="43">
        <v>262</v>
      </c>
      <c r="C267" s="65" t="s">
        <v>542</v>
      </c>
      <c r="D267" s="65" t="s">
        <v>65</v>
      </c>
      <c r="E267" s="61">
        <v>36.159755999999994</v>
      </c>
      <c r="F267" s="196">
        <f t="shared" si="9"/>
        <v>395587.73063999997</v>
      </c>
      <c r="G267" s="62">
        <v>46023</v>
      </c>
      <c r="H267" s="65" t="s">
        <v>833</v>
      </c>
      <c r="I267" s="43" t="s">
        <v>12</v>
      </c>
      <c r="J267" s="139">
        <v>46034</v>
      </c>
      <c r="K267" s="139">
        <v>46042</v>
      </c>
      <c r="L267" s="483">
        <f t="shared" si="10"/>
        <v>8</v>
      </c>
      <c r="M267" s="483" t="s">
        <v>279</v>
      </c>
      <c r="N267" s="483"/>
      <c r="O267" s="66"/>
    </row>
    <row r="268" spans="2:15" x14ac:dyDescent="0.25">
      <c r="B268" s="43">
        <v>263</v>
      </c>
      <c r="C268" s="65" t="s">
        <v>499</v>
      </c>
      <c r="D268" s="65" t="s">
        <v>79</v>
      </c>
      <c r="E268" s="68">
        <v>34.79</v>
      </c>
      <c r="F268" s="196">
        <f t="shared" si="9"/>
        <v>380602.6</v>
      </c>
      <c r="G268" s="62">
        <v>46023</v>
      </c>
      <c r="H268" s="65" t="s">
        <v>834</v>
      </c>
      <c r="I268" s="43" t="s">
        <v>12</v>
      </c>
      <c r="J268" s="139">
        <v>46034</v>
      </c>
      <c r="K268" s="139">
        <v>46040</v>
      </c>
      <c r="L268" s="483">
        <f t="shared" si="10"/>
        <v>6</v>
      </c>
      <c r="M268" s="483" t="s">
        <v>279</v>
      </c>
      <c r="N268" s="483"/>
      <c r="O268" s="66"/>
    </row>
    <row r="269" spans="2:15" x14ac:dyDescent="0.25">
      <c r="B269" s="43">
        <v>264</v>
      </c>
      <c r="C269" s="65" t="s">
        <v>646</v>
      </c>
      <c r="D269" s="65" t="s">
        <v>65</v>
      </c>
      <c r="E269" s="61">
        <v>36.159755999999994</v>
      </c>
      <c r="F269" s="196">
        <f t="shared" si="9"/>
        <v>395587.73063999997</v>
      </c>
      <c r="G269" s="62">
        <v>46023</v>
      </c>
      <c r="H269" s="43" t="s">
        <v>525</v>
      </c>
      <c r="I269" s="43" t="s">
        <v>12</v>
      </c>
      <c r="J269" s="139">
        <v>46034</v>
      </c>
      <c r="K269" s="139">
        <v>46042</v>
      </c>
      <c r="L269" s="483">
        <f t="shared" si="10"/>
        <v>8</v>
      </c>
      <c r="M269" s="483" t="s">
        <v>775</v>
      </c>
      <c r="N269" s="483" t="s">
        <v>907</v>
      </c>
      <c r="O269" s="66"/>
    </row>
    <row r="270" spans="2:15" x14ac:dyDescent="0.25">
      <c r="B270" s="43">
        <v>265</v>
      </c>
      <c r="C270" s="65" t="s">
        <v>450</v>
      </c>
      <c r="D270" s="65" t="s">
        <v>65</v>
      </c>
      <c r="E270" s="61">
        <v>36.159755999999994</v>
      </c>
      <c r="F270" s="196">
        <f t="shared" si="9"/>
        <v>395587.73063999997</v>
      </c>
      <c r="G270" s="62">
        <v>46023</v>
      </c>
      <c r="H270" s="43" t="s">
        <v>782</v>
      </c>
      <c r="I270" s="43" t="s">
        <v>12</v>
      </c>
      <c r="J270" s="139">
        <v>46037</v>
      </c>
      <c r="K270" s="139">
        <v>46047</v>
      </c>
      <c r="L270" s="483">
        <f t="shared" si="10"/>
        <v>10</v>
      </c>
      <c r="M270" s="483" t="s">
        <v>279</v>
      </c>
      <c r="N270" s="483"/>
      <c r="O270" s="66"/>
    </row>
    <row r="271" spans="2:15" x14ac:dyDescent="0.25">
      <c r="B271" s="43">
        <v>266</v>
      </c>
      <c r="C271" s="65" t="s">
        <v>643</v>
      </c>
      <c r="D271" s="65" t="s">
        <v>79</v>
      </c>
      <c r="E271" s="68">
        <v>34.79</v>
      </c>
      <c r="F271" s="196">
        <f t="shared" si="9"/>
        <v>380602.6</v>
      </c>
      <c r="G271" s="62">
        <v>46023</v>
      </c>
      <c r="H271" s="43" t="s">
        <v>524</v>
      </c>
      <c r="I271" s="43" t="s">
        <v>12</v>
      </c>
      <c r="J271" s="139">
        <v>46037</v>
      </c>
      <c r="K271" s="139">
        <v>46042</v>
      </c>
      <c r="L271" s="483">
        <f t="shared" si="10"/>
        <v>5</v>
      </c>
      <c r="M271" s="483" t="s">
        <v>775</v>
      </c>
      <c r="N271" s="483" t="s">
        <v>907</v>
      </c>
      <c r="O271" s="66"/>
    </row>
    <row r="272" spans="2:15" x14ac:dyDescent="0.25">
      <c r="B272" s="43">
        <v>267</v>
      </c>
      <c r="C272" s="65" t="s">
        <v>681</v>
      </c>
      <c r="D272" s="65" t="s">
        <v>210</v>
      </c>
      <c r="E272" s="65">
        <v>88.468000000000004</v>
      </c>
      <c r="F272" s="196">
        <f t="shared" si="9"/>
        <v>967839.92</v>
      </c>
      <c r="G272" s="62">
        <v>46023</v>
      </c>
      <c r="H272" s="43" t="s">
        <v>521</v>
      </c>
      <c r="I272" s="43" t="s">
        <v>12</v>
      </c>
      <c r="J272" s="139">
        <v>46041</v>
      </c>
      <c r="K272" s="139">
        <v>46053</v>
      </c>
      <c r="L272" s="483">
        <f t="shared" si="10"/>
        <v>12</v>
      </c>
      <c r="M272" s="483" t="s">
        <v>845</v>
      </c>
      <c r="N272" s="483" t="s">
        <v>907</v>
      </c>
      <c r="O272" s="66"/>
    </row>
    <row r="273" spans="2:15" x14ac:dyDescent="0.25">
      <c r="B273" s="43">
        <v>268</v>
      </c>
      <c r="C273" s="65" t="s">
        <v>413</v>
      </c>
      <c r="D273" s="65" t="s">
        <v>79</v>
      </c>
      <c r="E273" s="68">
        <v>34.79</v>
      </c>
      <c r="F273" s="196">
        <f t="shared" si="9"/>
        <v>380602.6</v>
      </c>
      <c r="G273" s="62">
        <v>46023</v>
      </c>
      <c r="H273" s="43" t="s">
        <v>539</v>
      </c>
      <c r="I273" s="43" t="s">
        <v>12</v>
      </c>
      <c r="J273" s="139">
        <v>46041</v>
      </c>
      <c r="K273" s="139">
        <v>46049</v>
      </c>
      <c r="L273" s="483">
        <f t="shared" si="10"/>
        <v>8</v>
      </c>
      <c r="M273" s="483" t="s">
        <v>279</v>
      </c>
      <c r="N273" s="483"/>
      <c r="O273" s="66"/>
    </row>
    <row r="274" spans="2:15" x14ac:dyDescent="0.25">
      <c r="B274" s="43">
        <v>269</v>
      </c>
      <c r="C274" s="65" t="s">
        <v>486</v>
      </c>
      <c r="D274" s="65" t="s">
        <v>65</v>
      </c>
      <c r="E274" s="61">
        <v>36.159755999999994</v>
      </c>
      <c r="F274" s="196">
        <f t="shared" si="9"/>
        <v>395587.73063999997</v>
      </c>
      <c r="G274" s="62">
        <v>46023</v>
      </c>
      <c r="H274" s="65" t="s">
        <v>834</v>
      </c>
      <c r="I274" s="43" t="s">
        <v>12</v>
      </c>
      <c r="J274" s="139">
        <v>46041</v>
      </c>
      <c r="K274" s="139">
        <v>46046</v>
      </c>
      <c r="L274" s="483">
        <f t="shared" si="10"/>
        <v>5</v>
      </c>
      <c r="M274" s="483" t="s">
        <v>279</v>
      </c>
      <c r="N274" s="483"/>
      <c r="O274" s="66"/>
    </row>
    <row r="275" spans="2:15" x14ac:dyDescent="0.25">
      <c r="B275" s="43">
        <v>270</v>
      </c>
      <c r="C275" s="65" t="s">
        <v>478</v>
      </c>
      <c r="D275" s="65" t="s">
        <v>181</v>
      </c>
      <c r="E275" s="65">
        <v>73.245000000000005</v>
      </c>
      <c r="F275" s="196">
        <f t="shared" si="9"/>
        <v>801300.3</v>
      </c>
      <c r="G275" s="62">
        <v>46023</v>
      </c>
      <c r="H275" s="65" t="s">
        <v>523</v>
      </c>
      <c r="I275" s="43" t="s">
        <v>12</v>
      </c>
      <c r="J275" s="139">
        <v>46040</v>
      </c>
      <c r="K275" s="139">
        <v>46052</v>
      </c>
      <c r="L275" s="483">
        <f t="shared" si="10"/>
        <v>12</v>
      </c>
      <c r="M275" s="483" t="s">
        <v>775</v>
      </c>
      <c r="N275" s="483"/>
      <c r="O275" s="66"/>
    </row>
    <row r="276" spans="2:15" x14ac:dyDescent="0.25">
      <c r="B276" s="43">
        <v>271</v>
      </c>
      <c r="C276" s="65" t="s">
        <v>135</v>
      </c>
      <c r="D276" s="65" t="s">
        <v>123</v>
      </c>
      <c r="E276" s="68">
        <v>70.739999999999995</v>
      </c>
      <c r="F276" s="196">
        <f t="shared" si="9"/>
        <v>773895.6</v>
      </c>
      <c r="G276" s="62">
        <v>46023</v>
      </c>
      <c r="H276" s="43" t="s">
        <v>277</v>
      </c>
      <c r="I276" s="43" t="s">
        <v>12</v>
      </c>
      <c r="J276" s="139">
        <v>46042</v>
      </c>
      <c r="K276" s="139">
        <v>46053</v>
      </c>
      <c r="L276" s="483">
        <f t="shared" si="10"/>
        <v>11</v>
      </c>
      <c r="M276" s="483" t="s">
        <v>775</v>
      </c>
      <c r="N276" s="64" t="s">
        <v>907</v>
      </c>
      <c r="O276" s="66"/>
    </row>
    <row r="277" spans="2:15" x14ac:dyDescent="0.25">
      <c r="B277" s="43">
        <v>272</v>
      </c>
      <c r="C277" s="65" t="s">
        <v>707</v>
      </c>
      <c r="D277" s="65" t="s">
        <v>65</v>
      </c>
      <c r="E277" s="61">
        <v>36.159755999999994</v>
      </c>
      <c r="F277" s="196">
        <f t="shared" si="9"/>
        <v>395587.73063999997</v>
      </c>
      <c r="G277" s="62">
        <v>46023</v>
      </c>
      <c r="H277" s="43" t="s">
        <v>538</v>
      </c>
      <c r="I277" s="43" t="s">
        <v>12</v>
      </c>
      <c r="J277" s="139">
        <v>46042</v>
      </c>
      <c r="K277" s="139">
        <v>46049</v>
      </c>
      <c r="L277" s="483">
        <f t="shared" si="10"/>
        <v>7</v>
      </c>
      <c r="M277" s="483" t="s">
        <v>279</v>
      </c>
      <c r="N277" s="483" t="s">
        <v>907</v>
      </c>
      <c r="O277" s="66"/>
    </row>
    <row r="278" spans="2:15" x14ac:dyDescent="0.25">
      <c r="B278" s="43">
        <v>273</v>
      </c>
      <c r="C278" s="65" t="s">
        <v>642</v>
      </c>
      <c r="D278" s="65" t="s">
        <v>65</v>
      </c>
      <c r="E278" s="61">
        <v>36.159755999999994</v>
      </c>
      <c r="F278" s="196">
        <f t="shared" si="9"/>
        <v>395587.73063999997</v>
      </c>
      <c r="G278" s="62">
        <v>46023</v>
      </c>
      <c r="H278" s="43" t="s">
        <v>524</v>
      </c>
      <c r="I278" s="43" t="s">
        <v>12</v>
      </c>
      <c r="J278" s="139">
        <v>46043</v>
      </c>
      <c r="K278" s="139">
        <v>46050</v>
      </c>
      <c r="L278" s="483">
        <f t="shared" si="10"/>
        <v>7</v>
      </c>
      <c r="M278" s="483" t="s">
        <v>775</v>
      </c>
      <c r="N278" s="483" t="s">
        <v>907</v>
      </c>
      <c r="O278" s="66"/>
    </row>
    <row r="279" spans="2:15" x14ac:dyDescent="0.25">
      <c r="B279" s="43">
        <v>274</v>
      </c>
      <c r="C279" s="65" t="s">
        <v>645</v>
      </c>
      <c r="D279" s="65" t="s">
        <v>390</v>
      </c>
      <c r="E279" s="65">
        <v>87.021000000000001</v>
      </c>
      <c r="F279" s="196">
        <f t="shared" si="9"/>
        <v>952009.74</v>
      </c>
      <c r="G279" s="62">
        <v>46023</v>
      </c>
      <c r="H279" s="43" t="s">
        <v>525</v>
      </c>
      <c r="I279" s="43" t="s">
        <v>12</v>
      </c>
      <c r="J279" s="139">
        <v>46043</v>
      </c>
      <c r="K279" s="139">
        <v>46053</v>
      </c>
      <c r="L279" s="483">
        <f t="shared" si="10"/>
        <v>10</v>
      </c>
      <c r="M279" s="483" t="s">
        <v>775</v>
      </c>
      <c r="N279" s="483" t="s">
        <v>907</v>
      </c>
      <c r="O279" s="66"/>
    </row>
    <row r="280" spans="2:15" x14ac:dyDescent="0.25">
      <c r="B280" s="43">
        <v>275</v>
      </c>
      <c r="C280" s="65" t="s">
        <v>481</v>
      </c>
      <c r="D280" s="65" t="s">
        <v>126</v>
      </c>
      <c r="E280" s="65">
        <v>59.500999999999998</v>
      </c>
      <c r="F280" s="196">
        <f t="shared" si="9"/>
        <v>650940.93999999994</v>
      </c>
      <c r="G280" s="62">
        <v>46054</v>
      </c>
      <c r="H280" s="65" t="s">
        <v>833</v>
      </c>
      <c r="I280" s="43" t="s">
        <v>12</v>
      </c>
      <c r="J280" s="139">
        <v>46043</v>
      </c>
      <c r="K280" s="139">
        <v>46056</v>
      </c>
      <c r="L280" s="483">
        <f t="shared" si="10"/>
        <v>13</v>
      </c>
      <c r="M280" s="483" t="s">
        <v>279</v>
      </c>
      <c r="N280" s="483"/>
      <c r="O280" s="66"/>
    </row>
    <row r="281" spans="2:15" x14ac:dyDescent="0.25">
      <c r="B281" s="43">
        <v>276</v>
      </c>
      <c r="C281" s="65" t="s">
        <v>684</v>
      </c>
      <c r="D281" s="43" t="s">
        <v>57</v>
      </c>
      <c r="E281" s="61">
        <v>45.697022000000004</v>
      </c>
      <c r="F281" s="45">
        <f t="shared" si="9"/>
        <v>499925.42068000004</v>
      </c>
      <c r="G281" s="62">
        <v>46054</v>
      </c>
      <c r="H281" s="43" t="s">
        <v>527</v>
      </c>
      <c r="I281" s="43" t="s">
        <v>12</v>
      </c>
      <c r="J281" s="139">
        <v>46046</v>
      </c>
      <c r="K281" s="139">
        <v>46058</v>
      </c>
      <c r="L281" s="483">
        <f t="shared" si="10"/>
        <v>12</v>
      </c>
      <c r="M281" s="483" t="s">
        <v>845</v>
      </c>
      <c r="N281" s="483" t="s">
        <v>907</v>
      </c>
      <c r="O281" s="66"/>
    </row>
    <row r="282" spans="2:15" x14ac:dyDescent="0.25">
      <c r="B282" s="43">
        <v>277</v>
      </c>
      <c r="C282" s="65" t="s">
        <v>724</v>
      </c>
      <c r="D282" s="65" t="s">
        <v>65</v>
      </c>
      <c r="E282" s="61">
        <v>36.159755999999994</v>
      </c>
      <c r="F282" s="196">
        <f t="shared" si="9"/>
        <v>395587.73063999997</v>
      </c>
      <c r="G282" s="62">
        <v>46023</v>
      </c>
      <c r="H282" s="65" t="s">
        <v>781</v>
      </c>
      <c r="I282" s="43" t="s">
        <v>12</v>
      </c>
      <c r="J282" s="139">
        <v>46032</v>
      </c>
      <c r="K282" s="139">
        <v>46046</v>
      </c>
      <c r="L282" s="483">
        <f t="shared" si="10"/>
        <v>14</v>
      </c>
      <c r="M282" s="483" t="s">
        <v>279</v>
      </c>
      <c r="N282" s="483" t="s">
        <v>907</v>
      </c>
      <c r="O282" s="66"/>
    </row>
    <row r="283" spans="2:15" x14ac:dyDescent="0.25">
      <c r="B283" s="43">
        <v>278</v>
      </c>
      <c r="C283" s="65" t="s">
        <v>512</v>
      </c>
      <c r="D283" s="65" t="s">
        <v>203</v>
      </c>
      <c r="E283" s="65">
        <v>55.451000000000001</v>
      </c>
      <c r="F283" s="196">
        <f t="shared" si="9"/>
        <v>606633.94000000006</v>
      </c>
      <c r="G283" s="62">
        <v>46054</v>
      </c>
      <c r="H283" s="43" t="s">
        <v>782</v>
      </c>
      <c r="I283" s="43" t="s">
        <v>12</v>
      </c>
      <c r="J283" s="139">
        <v>46049</v>
      </c>
      <c r="K283" s="139">
        <v>46060</v>
      </c>
      <c r="L283" s="483">
        <f t="shared" si="10"/>
        <v>11</v>
      </c>
      <c r="M283" s="483" t="s">
        <v>279</v>
      </c>
      <c r="N283" s="483"/>
      <c r="O283" s="66"/>
    </row>
    <row r="284" spans="2:15" x14ac:dyDescent="0.25">
      <c r="B284" s="43">
        <v>279</v>
      </c>
      <c r="C284" s="65" t="s">
        <v>363</v>
      </c>
      <c r="D284" s="65" t="s">
        <v>65</v>
      </c>
      <c r="E284" s="61">
        <v>36.159755999999994</v>
      </c>
      <c r="F284" s="196">
        <f t="shared" si="9"/>
        <v>395587.73063999997</v>
      </c>
      <c r="G284" s="62">
        <v>46023</v>
      </c>
      <c r="H284" s="43" t="s">
        <v>539</v>
      </c>
      <c r="I284" s="43" t="s">
        <v>12</v>
      </c>
      <c r="J284" s="139">
        <v>46050</v>
      </c>
      <c r="K284" s="139">
        <v>46053</v>
      </c>
      <c r="L284" s="483">
        <f t="shared" si="10"/>
        <v>3</v>
      </c>
      <c r="M284" s="483" t="s">
        <v>279</v>
      </c>
      <c r="N284" s="483"/>
      <c r="O284" s="66"/>
    </row>
    <row r="285" spans="2:15" x14ac:dyDescent="0.25">
      <c r="B285" s="43">
        <v>280</v>
      </c>
      <c r="C285" s="65" t="s">
        <v>706</v>
      </c>
      <c r="D285" s="65" t="s">
        <v>65</v>
      </c>
      <c r="E285" s="61">
        <v>36.159755999999994</v>
      </c>
      <c r="F285" s="196">
        <f t="shared" si="9"/>
        <v>395587.73063999997</v>
      </c>
      <c r="G285" s="62">
        <v>46054</v>
      </c>
      <c r="H285" s="43" t="s">
        <v>538</v>
      </c>
      <c r="I285" s="43" t="s">
        <v>12</v>
      </c>
      <c r="J285" s="139">
        <v>46050</v>
      </c>
      <c r="K285" s="139">
        <v>46058</v>
      </c>
      <c r="L285" s="483">
        <f t="shared" si="10"/>
        <v>8</v>
      </c>
      <c r="M285" s="483" t="s">
        <v>279</v>
      </c>
      <c r="N285" s="483" t="s">
        <v>907</v>
      </c>
      <c r="O285" s="66"/>
    </row>
    <row r="286" spans="2:15" x14ac:dyDescent="0.25">
      <c r="B286" s="43">
        <v>281</v>
      </c>
      <c r="C286" s="65" t="s">
        <v>639</v>
      </c>
      <c r="D286" s="65" t="s">
        <v>390</v>
      </c>
      <c r="E286" s="65">
        <v>87.021000000000001</v>
      </c>
      <c r="F286" s="196">
        <f t="shared" si="9"/>
        <v>952009.74</v>
      </c>
      <c r="G286" s="62">
        <v>46054</v>
      </c>
      <c r="H286" s="43" t="s">
        <v>524</v>
      </c>
      <c r="I286" s="43" t="s">
        <v>12</v>
      </c>
      <c r="J286" s="139">
        <v>46051</v>
      </c>
      <c r="K286" s="139">
        <v>46061</v>
      </c>
      <c r="L286" s="483">
        <f t="shared" si="10"/>
        <v>10</v>
      </c>
      <c r="M286" s="483" t="s">
        <v>775</v>
      </c>
      <c r="N286" s="64" t="s">
        <v>907</v>
      </c>
      <c r="O286" s="66"/>
    </row>
    <row r="287" spans="2:15" x14ac:dyDescent="0.25">
      <c r="B287" s="43">
        <v>282</v>
      </c>
      <c r="C287" s="65" t="s">
        <v>674</v>
      </c>
      <c r="D287" s="43" t="s">
        <v>57</v>
      </c>
      <c r="E287" s="61">
        <v>45.697022000000004</v>
      </c>
      <c r="F287" s="45">
        <f t="shared" si="9"/>
        <v>499925.42068000004</v>
      </c>
      <c r="G287" s="62">
        <v>46054</v>
      </c>
      <c r="H287" s="65" t="s">
        <v>523</v>
      </c>
      <c r="I287" s="43" t="s">
        <v>12</v>
      </c>
      <c r="J287" s="139">
        <v>46053</v>
      </c>
      <c r="K287" s="139">
        <v>46066</v>
      </c>
      <c r="L287" s="483">
        <f t="shared" si="10"/>
        <v>13</v>
      </c>
      <c r="M287" s="483" t="s">
        <v>775</v>
      </c>
      <c r="N287" s="483"/>
      <c r="O287" s="66"/>
    </row>
    <row r="288" spans="2:15" x14ac:dyDescent="0.25">
      <c r="B288" s="43">
        <v>283</v>
      </c>
      <c r="C288" s="65" t="s">
        <v>678</v>
      </c>
      <c r="D288" s="65" t="s">
        <v>65</v>
      </c>
      <c r="E288" s="61">
        <v>36.159755999999994</v>
      </c>
      <c r="F288" s="196">
        <f t="shared" si="9"/>
        <v>395587.73063999997</v>
      </c>
      <c r="G288" s="62">
        <v>46054</v>
      </c>
      <c r="H288" s="43" t="s">
        <v>277</v>
      </c>
      <c r="I288" s="43" t="s">
        <v>12</v>
      </c>
      <c r="J288" s="139">
        <v>46054</v>
      </c>
      <c r="K288" s="139">
        <v>46064</v>
      </c>
      <c r="L288" s="483">
        <f t="shared" si="10"/>
        <v>10</v>
      </c>
      <c r="M288" s="483" t="s">
        <v>873</v>
      </c>
      <c r="N288" s="483"/>
      <c r="O288" s="66"/>
    </row>
    <row r="289" spans="2:15" x14ac:dyDescent="0.25">
      <c r="B289" s="43">
        <v>284</v>
      </c>
      <c r="C289" s="65" t="s">
        <v>644</v>
      </c>
      <c r="D289" s="65" t="s">
        <v>231</v>
      </c>
      <c r="E289" s="68">
        <v>77.08</v>
      </c>
      <c r="F289" s="196">
        <f t="shared" si="9"/>
        <v>843255.2</v>
      </c>
      <c r="G289" s="62">
        <v>46054</v>
      </c>
      <c r="H289" s="43" t="s">
        <v>525</v>
      </c>
      <c r="I289" s="43" t="s">
        <v>12</v>
      </c>
      <c r="J289" s="139">
        <v>46054</v>
      </c>
      <c r="K289" s="139">
        <v>46065</v>
      </c>
      <c r="L289" s="483">
        <f t="shared" si="10"/>
        <v>11</v>
      </c>
      <c r="M289" s="483" t="s">
        <v>775</v>
      </c>
      <c r="N289" s="483"/>
      <c r="O289" s="66"/>
    </row>
    <row r="290" spans="2:15" x14ac:dyDescent="0.25">
      <c r="B290" s="43">
        <v>285</v>
      </c>
      <c r="C290" s="65" t="s">
        <v>683</v>
      </c>
      <c r="D290" s="65" t="s">
        <v>77</v>
      </c>
      <c r="E290" s="65">
        <v>37.930999999999997</v>
      </c>
      <c r="F290" s="196">
        <f t="shared" si="9"/>
        <v>414965.13999999996</v>
      </c>
      <c r="G290" s="62">
        <v>46054</v>
      </c>
      <c r="H290" s="43" t="s">
        <v>521</v>
      </c>
      <c r="I290" s="43" t="s">
        <v>12</v>
      </c>
      <c r="J290" s="139">
        <v>46054</v>
      </c>
      <c r="K290" s="139">
        <v>46062</v>
      </c>
      <c r="L290" s="483">
        <f t="shared" si="10"/>
        <v>8</v>
      </c>
      <c r="M290" s="483" t="s">
        <v>775</v>
      </c>
      <c r="N290" s="483" t="s">
        <v>907</v>
      </c>
      <c r="O290" s="66"/>
    </row>
    <row r="291" spans="2:15" x14ac:dyDescent="0.25">
      <c r="B291" s="43">
        <v>286</v>
      </c>
      <c r="C291" s="65" t="s">
        <v>710</v>
      </c>
      <c r="D291" s="65" t="s">
        <v>126</v>
      </c>
      <c r="E291" s="65">
        <v>59.500999999999998</v>
      </c>
      <c r="F291" s="196">
        <f t="shared" si="9"/>
        <v>650940.93999999994</v>
      </c>
      <c r="G291" s="62">
        <v>46054</v>
      </c>
      <c r="H291" s="43" t="s">
        <v>539</v>
      </c>
      <c r="I291" s="43" t="s">
        <v>12</v>
      </c>
      <c r="J291" s="139">
        <v>46054</v>
      </c>
      <c r="K291" s="139">
        <v>46064</v>
      </c>
      <c r="L291" s="483">
        <f t="shared" si="10"/>
        <v>10</v>
      </c>
      <c r="M291" s="483" t="s">
        <v>279</v>
      </c>
      <c r="N291" s="483" t="s">
        <v>907</v>
      </c>
      <c r="O291" s="130" t="s">
        <v>878</v>
      </c>
    </row>
    <row r="292" spans="2:15" x14ac:dyDescent="0.25">
      <c r="B292" s="43">
        <v>287</v>
      </c>
      <c r="C292" s="65" t="s">
        <v>723</v>
      </c>
      <c r="D292" s="65" t="s">
        <v>65</v>
      </c>
      <c r="E292" s="61">
        <v>36.159755999999994</v>
      </c>
      <c r="F292" s="196">
        <f t="shared" si="9"/>
        <v>395587.73063999997</v>
      </c>
      <c r="G292" s="62">
        <v>46054</v>
      </c>
      <c r="H292" s="43" t="s">
        <v>876</v>
      </c>
      <c r="I292" s="43" t="s">
        <v>12</v>
      </c>
      <c r="J292" s="139">
        <v>46054</v>
      </c>
      <c r="K292" s="139">
        <v>46069</v>
      </c>
      <c r="L292" s="483">
        <f t="shared" si="10"/>
        <v>15</v>
      </c>
      <c r="M292" s="483" t="s">
        <v>279</v>
      </c>
      <c r="N292" s="483"/>
      <c r="O292" s="66"/>
    </row>
    <row r="293" spans="2:15" x14ac:dyDescent="0.25">
      <c r="B293" s="43">
        <v>288</v>
      </c>
      <c r="C293" s="65" t="s">
        <v>819</v>
      </c>
      <c r="D293" s="65" t="s">
        <v>77</v>
      </c>
      <c r="E293" s="65">
        <v>37.930999999999997</v>
      </c>
      <c r="F293" s="196">
        <f t="shared" si="9"/>
        <v>414965.13999999996</v>
      </c>
      <c r="G293" s="62">
        <v>46054</v>
      </c>
      <c r="H293" s="65" t="s">
        <v>544</v>
      </c>
      <c r="I293" s="43" t="s">
        <v>12</v>
      </c>
      <c r="J293" s="139">
        <v>46054</v>
      </c>
      <c r="K293" s="139">
        <v>46062</v>
      </c>
      <c r="L293" s="483">
        <f t="shared" si="10"/>
        <v>8</v>
      </c>
      <c r="M293" s="483" t="s">
        <v>279</v>
      </c>
      <c r="N293" s="483"/>
      <c r="O293" s="66"/>
    </row>
    <row r="294" spans="2:15" x14ac:dyDescent="0.25">
      <c r="B294" s="43">
        <v>289</v>
      </c>
      <c r="C294" s="65" t="s">
        <v>472</v>
      </c>
      <c r="D294" s="65" t="s">
        <v>65</v>
      </c>
      <c r="E294" s="61">
        <v>36.159755999999994</v>
      </c>
      <c r="F294" s="196">
        <f t="shared" si="9"/>
        <v>395587.73063999997</v>
      </c>
      <c r="G294" s="62">
        <v>46054</v>
      </c>
      <c r="H294" s="65" t="s">
        <v>833</v>
      </c>
      <c r="I294" s="43" t="s">
        <v>12</v>
      </c>
      <c r="J294" s="139">
        <v>46056</v>
      </c>
      <c r="K294" s="139">
        <v>46063</v>
      </c>
      <c r="L294" s="483">
        <f t="shared" ref="L294:L299" si="11">K294-J294</f>
        <v>7</v>
      </c>
      <c r="M294" s="483" t="s">
        <v>279</v>
      </c>
      <c r="N294" s="483"/>
      <c r="O294" s="66"/>
    </row>
    <row r="295" spans="2:15" x14ac:dyDescent="0.25">
      <c r="B295" s="43">
        <v>290</v>
      </c>
      <c r="C295" s="65" t="s">
        <v>687</v>
      </c>
      <c r="D295" s="65" t="s">
        <v>692</v>
      </c>
      <c r="E295" s="61">
        <v>85.492000000000004</v>
      </c>
      <c r="F295" s="196">
        <f t="shared" si="9"/>
        <v>935282.4800000001</v>
      </c>
      <c r="G295" s="62">
        <v>46054</v>
      </c>
      <c r="H295" s="43" t="s">
        <v>527</v>
      </c>
      <c r="I295" s="43" t="s">
        <v>12</v>
      </c>
      <c r="J295" s="139">
        <v>46059</v>
      </c>
      <c r="K295" s="139">
        <v>46079</v>
      </c>
      <c r="L295" s="483">
        <f t="shared" si="11"/>
        <v>20</v>
      </c>
      <c r="M295" s="483" t="s">
        <v>775</v>
      </c>
      <c r="N295" s="483"/>
      <c r="O295" s="66"/>
    </row>
    <row r="296" spans="2:15" x14ac:dyDescent="0.25">
      <c r="B296" s="43">
        <v>291</v>
      </c>
      <c r="C296" s="65" t="s">
        <v>708</v>
      </c>
      <c r="D296" s="65" t="s">
        <v>711</v>
      </c>
      <c r="E296" s="65">
        <v>82.465000000000003</v>
      </c>
      <c r="F296" s="196">
        <f t="shared" si="9"/>
        <v>902167.10000000009</v>
      </c>
      <c r="G296" s="62">
        <v>46054</v>
      </c>
      <c r="H296" s="43" t="s">
        <v>538</v>
      </c>
      <c r="I296" s="43" t="s">
        <v>12</v>
      </c>
      <c r="J296" s="139">
        <v>46059</v>
      </c>
      <c r="K296" s="139">
        <v>46075</v>
      </c>
      <c r="L296" s="483">
        <f t="shared" si="11"/>
        <v>16</v>
      </c>
      <c r="M296" s="483" t="s">
        <v>279</v>
      </c>
      <c r="N296" s="483"/>
      <c r="O296" s="130" t="s">
        <v>878</v>
      </c>
    </row>
    <row r="297" spans="2:15" x14ac:dyDescent="0.25">
      <c r="B297" s="43">
        <v>292</v>
      </c>
      <c r="C297" s="65" t="s">
        <v>498</v>
      </c>
      <c r="D297" s="65" t="s">
        <v>79</v>
      </c>
      <c r="E297" s="68">
        <v>34.79</v>
      </c>
      <c r="F297" s="196">
        <f t="shared" si="9"/>
        <v>380602.6</v>
      </c>
      <c r="G297" s="62">
        <v>46054</v>
      </c>
      <c r="H297" s="43" t="s">
        <v>782</v>
      </c>
      <c r="I297" s="43" t="s">
        <v>12</v>
      </c>
      <c r="J297" s="139">
        <v>46061</v>
      </c>
      <c r="K297" s="139">
        <v>46068</v>
      </c>
      <c r="L297" s="483">
        <f t="shared" si="11"/>
        <v>7</v>
      </c>
      <c r="M297" s="483" t="s">
        <v>279</v>
      </c>
      <c r="N297" s="483"/>
      <c r="O297" s="66"/>
    </row>
    <row r="298" spans="2:15" x14ac:dyDescent="0.25">
      <c r="B298" s="43">
        <v>293</v>
      </c>
      <c r="C298" s="65" t="s">
        <v>700</v>
      </c>
      <c r="D298" s="65" t="s">
        <v>65</v>
      </c>
      <c r="E298" s="61">
        <v>36.159755999999994</v>
      </c>
      <c r="F298" s="196">
        <f t="shared" si="9"/>
        <v>395587.73063999997</v>
      </c>
      <c r="G298" s="62">
        <v>46054</v>
      </c>
      <c r="H298" s="43" t="s">
        <v>524</v>
      </c>
      <c r="I298" s="43" t="s">
        <v>12</v>
      </c>
      <c r="J298" s="139">
        <v>46061</v>
      </c>
      <c r="K298" s="139">
        <v>46070</v>
      </c>
      <c r="L298" s="483">
        <f t="shared" si="11"/>
        <v>9</v>
      </c>
      <c r="M298" s="483" t="s">
        <v>279</v>
      </c>
      <c r="N298" s="483"/>
      <c r="O298" s="66"/>
    </row>
    <row r="299" spans="2:15" x14ac:dyDescent="0.25">
      <c r="B299" s="43">
        <v>294</v>
      </c>
      <c r="C299" s="65" t="s">
        <v>685</v>
      </c>
      <c r="D299" s="65" t="s">
        <v>690</v>
      </c>
      <c r="E299" s="65">
        <v>99.78</v>
      </c>
      <c r="F299" s="65">
        <f t="shared" si="9"/>
        <v>1091593.2</v>
      </c>
      <c r="G299" s="62">
        <v>46054</v>
      </c>
      <c r="H299" s="43" t="s">
        <v>521</v>
      </c>
      <c r="I299" s="43" t="s">
        <v>12</v>
      </c>
      <c r="J299" s="139">
        <v>46063</v>
      </c>
      <c r="K299" s="139">
        <v>46076</v>
      </c>
      <c r="L299" s="483">
        <f t="shared" si="11"/>
        <v>13</v>
      </c>
      <c r="M299" s="483" t="s">
        <v>845</v>
      </c>
      <c r="N299" s="483" t="s">
        <v>907</v>
      </c>
      <c r="O299" s="65"/>
    </row>
    <row r="300" spans="2:15" x14ac:dyDescent="0.25">
      <c r="B300" s="43">
        <v>295</v>
      </c>
      <c r="C300" s="65" t="s">
        <v>727</v>
      </c>
      <c r="D300" s="65" t="s">
        <v>63</v>
      </c>
      <c r="E300" s="61">
        <v>43.804423999999997</v>
      </c>
      <c r="F300" s="196">
        <f t="shared" si="9"/>
        <v>479220.39855999994</v>
      </c>
      <c r="G300" s="62">
        <v>46054</v>
      </c>
      <c r="H300" s="43" t="s">
        <v>782</v>
      </c>
      <c r="I300" s="43" t="s">
        <v>12</v>
      </c>
      <c r="J300" s="139">
        <v>46068</v>
      </c>
      <c r="K300" s="139">
        <v>46075</v>
      </c>
      <c r="L300" s="483">
        <f t="shared" ref="L300:L331" si="12">K300-J300</f>
        <v>7</v>
      </c>
      <c r="M300" s="483" t="s">
        <v>279</v>
      </c>
      <c r="N300" s="483"/>
      <c r="O300" s="601"/>
    </row>
    <row r="301" spans="2:15" x14ac:dyDescent="0.25">
      <c r="B301" s="43">
        <v>296</v>
      </c>
      <c r="C301" s="65" t="s">
        <v>667</v>
      </c>
      <c r="D301" s="65" t="s">
        <v>206</v>
      </c>
      <c r="E301" s="68">
        <v>57.96</v>
      </c>
      <c r="F301" s="196">
        <f t="shared" si="9"/>
        <v>634082.4</v>
      </c>
      <c r="G301" s="62">
        <v>46054</v>
      </c>
      <c r="H301" s="43" t="s">
        <v>277</v>
      </c>
      <c r="I301" s="43" t="s">
        <v>12</v>
      </c>
      <c r="J301" s="139">
        <v>46065</v>
      </c>
      <c r="K301" s="139">
        <v>46074</v>
      </c>
      <c r="L301" s="483">
        <f t="shared" si="12"/>
        <v>9</v>
      </c>
      <c r="M301" s="483" t="s">
        <v>873</v>
      </c>
      <c r="N301" s="483"/>
      <c r="O301" s="66"/>
    </row>
    <row r="302" spans="2:15" x14ac:dyDescent="0.25">
      <c r="B302" s="43">
        <v>297</v>
      </c>
      <c r="C302" s="65" t="s">
        <v>663</v>
      </c>
      <c r="D302" s="65" t="s">
        <v>79</v>
      </c>
      <c r="E302" s="68">
        <v>34.79</v>
      </c>
      <c r="F302" s="196">
        <f t="shared" si="9"/>
        <v>380602.6</v>
      </c>
      <c r="G302" s="62">
        <v>46054</v>
      </c>
      <c r="H302" s="65" t="s">
        <v>523</v>
      </c>
      <c r="I302" s="43" t="s">
        <v>12</v>
      </c>
      <c r="J302" s="139">
        <v>46068</v>
      </c>
      <c r="K302" s="139">
        <v>46077</v>
      </c>
      <c r="L302" s="483">
        <f t="shared" si="12"/>
        <v>9</v>
      </c>
      <c r="M302" s="483" t="s">
        <v>873</v>
      </c>
      <c r="N302" s="483"/>
      <c r="O302" s="66"/>
    </row>
    <row r="303" spans="2:15" x14ac:dyDescent="0.25">
      <c r="B303" s="43">
        <v>298</v>
      </c>
      <c r="C303" s="65" t="s">
        <v>219</v>
      </c>
      <c r="D303" s="65" t="s">
        <v>65</v>
      </c>
      <c r="E303" s="61">
        <v>36.159755999999994</v>
      </c>
      <c r="F303" s="196">
        <f t="shared" si="9"/>
        <v>395587.73063999997</v>
      </c>
      <c r="G303" s="62">
        <v>46054</v>
      </c>
      <c r="H303" s="43" t="s">
        <v>524</v>
      </c>
      <c r="I303" s="43" t="s">
        <v>12</v>
      </c>
      <c r="J303" s="139">
        <v>46071</v>
      </c>
      <c r="K303" s="139">
        <v>46077</v>
      </c>
      <c r="L303" s="483">
        <f t="shared" si="12"/>
        <v>6</v>
      </c>
      <c r="M303" s="483" t="s">
        <v>775</v>
      </c>
      <c r="N303" s="483"/>
      <c r="O303" s="66"/>
    </row>
    <row r="304" spans="2:15" x14ac:dyDescent="0.25">
      <c r="B304" s="43">
        <v>299</v>
      </c>
      <c r="C304" s="65" t="s">
        <v>666</v>
      </c>
      <c r="D304" s="65" t="s">
        <v>126</v>
      </c>
      <c r="E304" s="65">
        <v>59.500999999999998</v>
      </c>
      <c r="F304" s="196">
        <f t="shared" si="9"/>
        <v>650940.93999999994</v>
      </c>
      <c r="G304" s="62">
        <v>46054</v>
      </c>
      <c r="H304" s="43" t="s">
        <v>277</v>
      </c>
      <c r="I304" s="43" t="s">
        <v>12</v>
      </c>
      <c r="J304" s="139">
        <v>46075</v>
      </c>
      <c r="K304" s="139">
        <v>46081</v>
      </c>
      <c r="L304" s="483">
        <f t="shared" si="12"/>
        <v>6</v>
      </c>
      <c r="M304" s="483" t="s">
        <v>873</v>
      </c>
      <c r="N304" s="483"/>
      <c r="O304" s="66"/>
    </row>
    <row r="305" spans="2:15" x14ac:dyDescent="0.25">
      <c r="B305" s="43">
        <v>300</v>
      </c>
      <c r="C305" s="65" t="s">
        <v>451</v>
      </c>
      <c r="D305" s="65" t="s">
        <v>65</v>
      </c>
      <c r="E305" s="61">
        <v>36.159755999999994</v>
      </c>
      <c r="F305" s="196">
        <f t="shared" si="9"/>
        <v>395587.73063999997</v>
      </c>
      <c r="G305" s="62">
        <v>46054</v>
      </c>
      <c r="H305" s="43" t="s">
        <v>539</v>
      </c>
      <c r="I305" s="43" t="s">
        <v>12</v>
      </c>
      <c r="J305" s="139">
        <v>46067</v>
      </c>
      <c r="K305" s="139">
        <v>46073</v>
      </c>
      <c r="L305" s="483">
        <f t="shared" si="12"/>
        <v>6</v>
      </c>
      <c r="M305" s="483" t="s">
        <v>279</v>
      </c>
      <c r="N305" s="483"/>
      <c r="O305" s="66"/>
    </row>
    <row r="306" spans="2:15" x14ac:dyDescent="0.25">
      <c r="B306" s="43">
        <v>301</v>
      </c>
      <c r="C306" s="65" t="s">
        <v>709</v>
      </c>
      <c r="D306" s="65" t="s">
        <v>690</v>
      </c>
      <c r="E306" s="65">
        <v>99.78</v>
      </c>
      <c r="F306" s="65">
        <f t="shared" si="9"/>
        <v>1091593.2</v>
      </c>
      <c r="G306" s="62">
        <v>46082</v>
      </c>
      <c r="H306" s="43" t="s">
        <v>539</v>
      </c>
      <c r="I306" s="43" t="s">
        <v>12</v>
      </c>
      <c r="J306" s="139">
        <v>46069</v>
      </c>
      <c r="K306" s="139">
        <v>46091</v>
      </c>
      <c r="L306" s="483">
        <f t="shared" si="12"/>
        <v>22</v>
      </c>
      <c r="M306" s="483" t="s">
        <v>279</v>
      </c>
      <c r="N306" s="483"/>
      <c r="O306" s="130" t="s">
        <v>878</v>
      </c>
    </row>
    <row r="307" spans="2:15" x14ac:dyDescent="0.25">
      <c r="B307" s="43">
        <v>302</v>
      </c>
      <c r="C307" s="65" t="s">
        <v>501</v>
      </c>
      <c r="D307" s="65" t="s">
        <v>77</v>
      </c>
      <c r="E307" s="65">
        <v>37.930999999999997</v>
      </c>
      <c r="F307" s="196">
        <f t="shared" si="9"/>
        <v>414965.13999999996</v>
      </c>
      <c r="G307" s="62">
        <v>46082</v>
      </c>
      <c r="H307" s="43" t="s">
        <v>782</v>
      </c>
      <c r="I307" s="43" t="s">
        <v>12</v>
      </c>
      <c r="J307" s="139">
        <v>46077</v>
      </c>
      <c r="K307" s="139">
        <v>46085</v>
      </c>
      <c r="L307" s="483">
        <f t="shared" si="12"/>
        <v>8</v>
      </c>
      <c r="M307" s="483" t="s">
        <v>279</v>
      </c>
      <c r="N307" s="483"/>
      <c r="O307" s="601"/>
    </row>
    <row r="308" spans="2:15" x14ac:dyDescent="0.25">
      <c r="B308" s="43">
        <v>303</v>
      </c>
      <c r="C308" s="65" t="s">
        <v>713</v>
      </c>
      <c r="D308" s="65" t="s">
        <v>65</v>
      </c>
      <c r="E308" s="61">
        <v>36.159755999999994</v>
      </c>
      <c r="F308" s="196">
        <f t="shared" si="9"/>
        <v>395587.73063999997</v>
      </c>
      <c r="G308" s="62">
        <v>46082</v>
      </c>
      <c r="H308" s="43" t="s">
        <v>538</v>
      </c>
      <c r="I308" s="43" t="s">
        <v>12</v>
      </c>
      <c r="J308" s="139">
        <v>46076</v>
      </c>
      <c r="K308" s="139">
        <v>46084</v>
      </c>
      <c r="L308" s="483">
        <f t="shared" si="12"/>
        <v>8</v>
      </c>
      <c r="M308" s="483" t="s">
        <v>279</v>
      </c>
      <c r="N308" s="483"/>
      <c r="O308" s="66"/>
    </row>
    <row r="309" spans="2:15" x14ac:dyDescent="0.25">
      <c r="B309" s="43">
        <v>304</v>
      </c>
      <c r="C309" s="65" t="s">
        <v>679</v>
      </c>
      <c r="D309" s="65" t="s">
        <v>63</v>
      </c>
      <c r="E309" s="61">
        <v>43.804423999999997</v>
      </c>
      <c r="F309" s="196">
        <f t="shared" si="9"/>
        <v>479220.39855999994</v>
      </c>
      <c r="G309" s="62">
        <v>46082</v>
      </c>
      <c r="H309" s="43" t="s">
        <v>521</v>
      </c>
      <c r="I309" s="43" t="s">
        <v>12</v>
      </c>
      <c r="J309" s="139">
        <v>46077</v>
      </c>
      <c r="K309" s="139">
        <v>46095</v>
      </c>
      <c r="L309" s="483">
        <f t="shared" si="12"/>
        <v>18</v>
      </c>
      <c r="M309" s="483" t="s">
        <v>873</v>
      </c>
      <c r="N309" s="483"/>
      <c r="O309" s="66"/>
    </row>
    <row r="310" spans="2:15" x14ac:dyDescent="0.25">
      <c r="B310" s="43">
        <v>305</v>
      </c>
      <c r="C310" s="65" t="s">
        <v>397</v>
      </c>
      <c r="D310" s="65" t="s">
        <v>398</v>
      </c>
      <c r="E310" s="65">
        <v>69.38</v>
      </c>
      <c r="F310" s="65">
        <f t="shared" si="9"/>
        <v>759017.2</v>
      </c>
      <c r="G310" s="62">
        <v>46082</v>
      </c>
      <c r="H310" s="43" t="s">
        <v>524</v>
      </c>
      <c r="I310" s="43" t="s">
        <v>12</v>
      </c>
      <c r="J310" s="139">
        <v>46079</v>
      </c>
      <c r="K310" s="139">
        <v>46091</v>
      </c>
      <c r="L310" s="483">
        <f t="shared" si="12"/>
        <v>12</v>
      </c>
      <c r="M310" s="483" t="s">
        <v>775</v>
      </c>
      <c r="N310" s="483"/>
      <c r="O310" s="601"/>
    </row>
    <row r="311" spans="2:15" x14ac:dyDescent="0.25">
      <c r="B311" s="43">
        <v>306</v>
      </c>
      <c r="C311" s="65" t="s">
        <v>670</v>
      </c>
      <c r="D311" s="65" t="s">
        <v>79</v>
      </c>
      <c r="E311" s="68">
        <v>34.79</v>
      </c>
      <c r="F311" s="196">
        <f t="shared" si="9"/>
        <v>380602.6</v>
      </c>
      <c r="G311" s="62">
        <v>46082</v>
      </c>
      <c r="H311" s="43" t="s">
        <v>527</v>
      </c>
      <c r="I311" s="43" t="s">
        <v>12</v>
      </c>
      <c r="J311" s="139">
        <v>46080</v>
      </c>
      <c r="K311" s="139">
        <v>46095</v>
      </c>
      <c r="L311" s="483">
        <f t="shared" si="12"/>
        <v>15</v>
      </c>
      <c r="M311" s="483" t="s">
        <v>775</v>
      </c>
      <c r="N311" s="483"/>
      <c r="O311" s="66"/>
    </row>
    <row r="312" spans="2:15" x14ac:dyDescent="0.25">
      <c r="B312" s="43">
        <v>307</v>
      </c>
      <c r="C312" s="65" t="s">
        <v>665</v>
      </c>
      <c r="D312" s="65" t="s">
        <v>77</v>
      </c>
      <c r="E312" s="65">
        <v>37.930999999999997</v>
      </c>
      <c r="F312" s="196">
        <f t="shared" si="9"/>
        <v>414965.13999999996</v>
      </c>
      <c r="G312" s="62">
        <v>46082</v>
      </c>
      <c r="H312" s="43" t="s">
        <v>277</v>
      </c>
      <c r="I312" s="43" t="s">
        <v>12</v>
      </c>
      <c r="J312" s="139">
        <v>46082</v>
      </c>
      <c r="K312" s="139">
        <v>46088</v>
      </c>
      <c r="L312" s="483">
        <f t="shared" si="12"/>
        <v>6</v>
      </c>
      <c r="M312" s="483" t="s">
        <v>775</v>
      </c>
      <c r="N312" s="483"/>
      <c r="O312" s="66"/>
    </row>
    <row r="313" spans="2:15" x14ac:dyDescent="0.25">
      <c r="B313" s="43">
        <v>308</v>
      </c>
      <c r="C313" s="65" t="s">
        <v>441</v>
      </c>
      <c r="D313" s="65" t="s">
        <v>65</v>
      </c>
      <c r="E313" s="61">
        <v>36.159755999999994</v>
      </c>
      <c r="F313" s="196">
        <f t="shared" si="9"/>
        <v>395587.73063999997</v>
      </c>
      <c r="G313" s="62">
        <v>46082</v>
      </c>
      <c r="H313" s="43" t="s">
        <v>782</v>
      </c>
      <c r="I313" s="43" t="s">
        <v>12</v>
      </c>
      <c r="J313" s="139">
        <v>46086</v>
      </c>
      <c r="K313" s="139">
        <v>46097</v>
      </c>
      <c r="L313" s="483">
        <f t="shared" si="12"/>
        <v>11</v>
      </c>
      <c r="M313" s="483" t="s">
        <v>279</v>
      </c>
      <c r="N313" s="483"/>
      <c r="O313" s="66"/>
    </row>
    <row r="314" spans="2:15" x14ac:dyDescent="0.25">
      <c r="B314" s="43">
        <v>309</v>
      </c>
      <c r="C314" s="65" t="s">
        <v>494</v>
      </c>
      <c r="D314" s="65" t="s">
        <v>65</v>
      </c>
      <c r="E314" s="61">
        <v>36.159755999999994</v>
      </c>
      <c r="F314" s="196">
        <f t="shared" si="9"/>
        <v>395587.73063999997</v>
      </c>
      <c r="G314" s="62">
        <v>46082</v>
      </c>
      <c r="H314" s="43" t="s">
        <v>277</v>
      </c>
      <c r="I314" s="43" t="s">
        <v>12</v>
      </c>
      <c r="J314" s="139">
        <v>46090</v>
      </c>
      <c r="K314" s="139">
        <v>46095</v>
      </c>
      <c r="L314" s="483">
        <f t="shared" si="12"/>
        <v>5</v>
      </c>
      <c r="M314" s="483" t="s">
        <v>279</v>
      </c>
      <c r="N314" s="483" t="s">
        <v>907</v>
      </c>
      <c r="O314" s="66"/>
    </row>
    <row r="315" spans="2:15" x14ac:dyDescent="0.25">
      <c r="B315" s="43">
        <v>310</v>
      </c>
      <c r="C315" s="65" t="s">
        <v>419</v>
      </c>
      <c r="D315" s="65" t="s">
        <v>63</v>
      </c>
      <c r="E315" s="61">
        <v>43.804423999999997</v>
      </c>
      <c r="F315" s="196">
        <f t="shared" si="9"/>
        <v>479220.39855999994</v>
      </c>
      <c r="G315" s="62">
        <v>46082</v>
      </c>
      <c r="H315" s="43" t="s">
        <v>539</v>
      </c>
      <c r="I315" s="43" t="s">
        <v>12</v>
      </c>
      <c r="J315" s="139">
        <v>46091</v>
      </c>
      <c r="K315" s="139">
        <v>46099</v>
      </c>
      <c r="L315" s="483">
        <f t="shared" si="12"/>
        <v>8</v>
      </c>
      <c r="M315" s="483" t="s">
        <v>279</v>
      </c>
      <c r="N315" s="483"/>
      <c r="O315" s="66"/>
    </row>
    <row r="316" spans="2:15" x14ac:dyDescent="0.25">
      <c r="B316" s="43">
        <v>311</v>
      </c>
      <c r="C316" s="65" t="s">
        <v>673</v>
      </c>
      <c r="D316" s="66" t="s">
        <v>200</v>
      </c>
      <c r="E316" s="65">
        <v>124.95</v>
      </c>
      <c r="F316" s="196">
        <f t="shared" si="9"/>
        <v>1366953</v>
      </c>
      <c r="G316" s="62">
        <v>46082</v>
      </c>
      <c r="H316" s="43" t="s">
        <v>524</v>
      </c>
      <c r="I316" s="43" t="s">
        <v>12</v>
      </c>
      <c r="J316" s="139">
        <v>46092</v>
      </c>
      <c r="K316" s="139">
        <v>46106</v>
      </c>
      <c r="L316" s="483">
        <f t="shared" si="12"/>
        <v>14</v>
      </c>
      <c r="M316" s="483" t="s">
        <v>873</v>
      </c>
      <c r="N316" s="483"/>
      <c r="O316" s="66"/>
    </row>
    <row r="317" spans="2:15" x14ac:dyDescent="0.25">
      <c r="B317" s="43">
        <v>312</v>
      </c>
      <c r="C317" s="65" t="s">
        <v>258</v>
      </c>
      <c r="D317" s="65" t="s">
        <v>57</v>
      </c>
      <c r="E317" s="61">
        <v>45.697022000000004</v>
      </c>
      <c r="F317" s="45">
        <f t="shared" si="9"/>
        <v>499925.42068000004</v>
      </c>
      <c r="G317" s="62">
        <v>46082</v>
      </c>
      <c r="H317" s="65" t="s">
        <v>523</v>
      </c>
      <c r="I317" s="43" t="s">
        <v>12</v>
      </c>
      <c r="J317" s="139">
        <v>46078</v>
      </c>
      <c r="K317" s="139">
        <v>46093</v>
      </c>
      <c r="L317" s="483">
        <f t="shared" si="12"/>
        <v>15</v>
      </c>
      <c r="M317" s="483" t="s">
        <v>775</v>
      </c>
      <c r="N317" s="483"/>
      <c r="O317" s="66"/>
    </row>
    <row r="318" spans="2:15" x14ac:dyDescent="0.25">
      <c r="B318" s="43">
        <v>313</v>
      </c>
      <c r="C318" s="65" t="s">
        <v>664</v>
      </c>
      <c r="D318" s="65" t="s">
        <v>653</v>
      </c>
      <c r="E318" s="68">
        <v>66.78</v>
      </c>
      <c r="F318" s="196">
        <f t="shared" si="9"/>
        <v>730573.20000000007</v>
      </c>
      <c r="G318" s="62">
        <v>46113</v>
      </c>
      <c r="H318" s="65" t="s">
        <v>523</v>
      </c>
      <c r="I318" s="43" t="s">
        <v>12</v>
      </c>
      <c r="J318" s="139">
        <v>46095</v>
      </c>
      <c r="K318" s="139">
        <v>46124</v>
      </c>
      <c r="L318" s="483">
        <f t="shared" si="12"/>
        <v>29</v>
      </c>
      <c r="M318" s="483" t="s">
        <v>905</v>
      </c>
      <c r="N318" s="483"/>
      <c r="O318" s="66"/>
    </row>
    <row r="319" spans="2:15" x14ac:dyDescent="0.25">
      <c r="B319" s="43">
        <v>314</v>
      </c>
      <c r="C319" s="65" t="s">
        <v>699</v>
      </c>
      <c r="D319" s="65" t="s">
        <v>65</v>
      </c>
      <c r="E319" s="61">
        <v>36.159755999999994</v>
      </c>
      <c r="F319" s="196">
        <f t="shared" si="9"/>
        <v>395587.73063999997</v>
      </c>
      <c r="G319" s="62">
        <v>46082</v>
      </c>
      <c r="H319" s="43" t="s">
        <v>521</v>
      </c>
      <c r="I319" s="43" t="s">
        <v>12</v>
      </c>
      <c r="J319" s="139">
        <v>46096</v>
      </c>
      <c r="K319" s="139">
        <v>46106</v>
      </c>
      <c r="L319" s="483">
        <f t="shared" si="12"/>
        <v>10</v>
      </c>
      <c r="M319" s="483" t="s">
        <v>775</v>
      </c>
      <c r="N319" s="483"/>
      <c r="O319" s="66"/>
    </row>
    <row r="320" spans="2:15" x14ac:dyDescent="0.25">
      <c r="B320" s="43">
        <v>315</v>
      </c>
      <c r="C320" s="65" t="s">
        <v>465</v>
      </c>
      <c r="D320" s="65" t="s">
        <v>474</v>
      </c>
      <c r="E320" s="68">
        <v>65.87</v>
      </c>
      <c r="F320" s="196">
        <f t="shared" si="9"/>
        <v>720617.8</v>
      </c>
      <c r="G320" s="62">
        <v>46082</v>
      </c>
      <c r="H320" s="43" t="s">
        <v>277</v>
      </c>
      <c r="I320" s="43" t="s">
        <v>12</v>
      </c>
      <c r="J320" s="139">
        <v>46096</v>
      </c>
      <c r="K320" s="139">
        <v>46102</v>
      </c>
      <c r="L320" s="483">
        <f t="shared" si="12"/>
        <v>6</v>
      </c>
      <c r="M320" s="483" t="s">
        <v>279</v>
      </c>
      <c r="N320" s="483"/>
      <c r="O320" s="66"/>
    </row>
    <row r="321" spans="2:15" x14ac:dyDescent="0.25">
      <c r="B321" s="43">
        <v>316</v>
      </c>
      <c r="C321" s="65" t="s">
        <v>487</v>
      </c>
      <c r="D321" s="65" t="s">
        <v>65</v>
      </c>
      <c r="E321" s="61">
        <v>36.159755999999994</v>
      </c>
      <c r="F321" s="196">
        <f t="shared" si="9"/>
        <v>395587.73063999997</v>
      </c>
      <c r="G321" s="62">
        <v>46082</v>
      </c>
      <c r="H321" s="43" t="s">
        <v>782</v>
      </c>
      <c r="I321" s="43" t="s">
        <v>12</v>
      </c>
      <c r="J321" s="139">
        <v>46098</v>
      </c>
      <c r="K321" s="139">
        <v>46103</v>
      </c>
      <c r="L321" s="483">
        <f t="shared" si="12"/>
        <v>5</v>
      </c>
      <c r="M321" s="483" t="s">
        <v>279</v>
      </c>
      <c r="N321" s="483"/>
      <c r="O321" s="66"/>
    </row>
    <row r="322" spans="2:15" x14ac:dyDescent="0.25">
      <c r="B322" s="43">
        <v>317</v>
      </c>
      <c r="C322" s="65" t="s">
        <v>246</v>
      </c>
      <c r="D322" s="65" t="s">
        <v>65</v>
      </c>
      <c r="E322" s="61">
        <v>36.159755999999994</v>
      </c>
      <c r="F322" s="196">
        <f t="shared" si="9"/>
        <v>395587.73063999997</v>
      </c>
      <c r="G322" s="62">
        <v>46082</v>
      </c>
      <c r="H322" s="43" t="s">
        <v>539</v>
      </c>
      <c r="I322" s="43" t="s">
        <v>12</v>
      </c>
      <c r="J322" s="139">
        <v>46100</v>
      </c>
      <c r="K322" s="139">
        <v>46105</v>
      </c>
      <c r="L322" s="483">
        <f t="shared" si="12"/>
        <v>5</v>
      </c>
      <c r="M322" s="483" t="s">
        <v>279</v>
      </c>
      <c r="N322" s="483"/>
      <c r="O322" s="66"/>
    </row>
    <row r="323" spans="2:15" x14ac:dyDescent="0.25">
      <c r="B323" s="43">
        <v>318</v>
      </c>
      <c r="C323" s="65" t="s">
        <v>460</v>
      </c>
      <c r="D323" s="65" t="s">
        <v>65</v>
      </c>
      <c r="E323" s="61">
        <v>36.159755999999994</v>
      </c>
      <c r="F323" s="196">
        <f t="shared" si="9"/>
        <v>395587.73063999997</v>
      </c>
      <c r="G323" s="62">
        <v>46082</v>
      </c>
      <c r="H323" s="43" t="s">
        <v>782</v>
      </c>
      <c r="I323" s="43" t="s">
        <v>12</v>
      </c>
      <c r="J323" s="139">
        <v>46103</v>
      </c>
      <c r="K323" s="139">
        <v>46110</v>
      </c>
      <c r="L323" s="483">
        <f t="shared" si="12"/>
        <v>7</v>
      </c>
      <c r="M323" s="483" t="s">
        <v>279</v>
      </c>
      <c r="N323" s="483"/>
      <c r="O323" s="66"/>
    </row>
    <row r="324" spans="2:15" x14ac:dyDescent="0.25">
      <c r="B324" s="43">
        <v>319</v>
      </c>
      <c r="C324" s="65" t="s">
        <v>458</v>
      </c>
      <c r="D324" s="65" t="s">
        <v>77</v>
      </c>
      <c r="E324" s="65">
        <v>37.930999999999997</v>
      </c>
      <c r="F324" s="196">
        <f t="shared" ref="F324:F367" si="13">E324*10940</f>
        <v>414965.13999999996</v>
      </c>
      <c r="G324" s="62">
        <v>46082</v>
      </c>
      <c r="H324" s="43" t="s">
        <v>277</v>
      </c>
      <c r="I324" s="43" t="s">
        <v>12</v>
      </c>
      <c r="J324" s="139">
        <v>46103</v>
      </c>
      <c r="K324" s="139">
        <v>46106</v>
      </c>
      <c r="L324" s="483">
        <f t="shared" si="12"/>
        <v>3</v>
      </c>
      <c r="M324" s="483" t="s">
        <v>279</v>
      </c>
      <c r="N324" s="483" t="s">
        <v>907</v>
      </c>
      <c r="O324" s="66"/>
    </row>
    <row r="325" spans="2:15" x14ac:dyDescent="0.25">
      <c r="B325" s="43">
        <v>320</v>
      </c>
      <c r="C325" s="65" t="s">
        <v>367</v>
      </c>
      <c r="D325" s="65" t="s">
        <v>77</v>
      </c>
      <c r="E325" s="65">
        <v>37.930999999999997</v>
      </c>
      <c r="F325" s="196">
        <f t="shared" si="13"/>
        <v>414965.13999999996</v>
      </c>
      <c r="G325" s="62">
        <v>46113</v>
      </c>
      <c r="H325" s="43" t="s">
        <v>539</v>
      </c>
      <c r="I325" s="43" t="s">
        <v>12</v>
      </c>
      <c r="J325" s="139">
        <v>46106</v>
      </c>
      <c r="K325" s="139">
        <v>46116</v>
      </c>
      <c r="L325" s="483">
        <f t="shared" si="12"/>
        <v>10</v>
      </c>
      <c r="M325" s="483" t="s">
        <v>279</v>
      </c>
      <c r="N325" s="483"/>
      <c r="O325" s="66"/>
    </row>
    <row r="326" spans="2:15" x14ac:dyDescent="0.25">
      <c r="B326" s="43">
        <v>321</v>
      </c>
      <c r="C326" s="65" t="s">
        <v>506</v>
      </c>
      <c r="D326" s="65" t="s">
        <v>65</v>
      </c>
      <c r="E326" s="61">
        <v>36.159755999999994</v>
      </c>
      <c r="F326" s="196">
        <f t="shared" si="13"/>
        <v>395587.73063999997</v>
      </c>
      <c r="G326" s="62">
        <v>46082</v>
      </c>
      <c r="H326" s="43" t="s">
        <v>277</v>
      </c>
      <c r="I326" s="43" t="s">
        <v>12</v>
      </c>
      <c r="J326" s="139">
        <v>46103</v>
      </c>
      <c r="K326" s="139">
        <v>46111</v>
      </c>
      <c r="L326" s="483">
        <f t="shared" si="12"/>
        <v>8</v>
      </c>
      <c r="M326" s="483" t="s">
        <v>279</v>
      </c>
      <c r="N326" s="483" t="s">
        <v>907</v>
      </c>
      <c r="O326" s="66"/>
    </row>
    <row r="327" spans="2:15" x14ac:dyDescent="0.25">
      <c r="B327" s="43">
        <v>322</v>
      </c>
      <c r="C327" s="65" t="s">
        <v>466</v>
      </c>
      <c r="D327" s="65" t="s">
        <v>79</v>
      </c>
      <c r="E327" s="68">
        <v>34.79</v>
      </c>
      <c r="F327" s="196">
        <f t="shared" si="13"/>
        <v>380602.6</v>
      </c>
      <c r="G327" s="62">
        <v>46082</v>
      </c>
      <c r="H327" s="43" t="s">
        <v>524</v>
      </c>
      <c r="I327" s="43" t="s">
        <v>12</v>
      </c>
      <c r="J327" s="139">
        <v>46107</v>
      </c>
      <c r="K327" s="139">
        <v>46111</v>
      </c>
      <c r="L327" s="483">
        <f t="shared" si="12"/>
        <v>4</v>
      </c>
      <c r="M327" s="483" t="s">
        <v>279</v>
      </c>
      <c r="N327" s="483" t="s">
        <v>907</v>
      </c>
      <c r="O327" s="66"/>
    </row>
    <row r="328" spans="2:15" x14ac:dyDescent="0.25">
      <c r="B328" s="43">
        <v>323</v>
      </c>
      <c r="C328" s="65" t="s">
        <v>514</v>
      </c>
      <c r="D328" s="65" t="s">
        <v>79</v>
      </c>
      <c r="E328" s="68">
        <v>34.79</v>
      </c>
      <c r="F328" s="196">
        <f t="shared" si="13"/>
        <v>380602.6</v>
      </c>
      <c r="G328" s="62">
        <v>46082</v>
      </c>
      <c r="H328" s="43" t="s">
        <v>521</v>
      </c>
      <c r="I328" s="43" t="s">
        <v>12</v>
      </c>
      <c r="J328" s="139">
        <v>46107</v>
      </c>
      <c r="K328" s="139">
        <v>46112</v>
      </c>
      <c r="L328" s="483">
        <f t="shared" si="12"/>
        <v>5</v>
      </c>
      <c r="M328" s="483" t="s">
        <v>278</v>
      </c>
      <c r="N328" s="483"/>
      <c r="O328" s="66"/>
    </row>
    <row r="329" spans="2:15" x14ac:dyDescent="0.25">
      <c r="B329" s="43">
        <v>324</v>
      </c>
      <c r="C329" s="65" t="s">
        <v>429</v>
      </c>
      <c r="D329" s="65" t="s">
        <v>203</v>
      </c>
      <c r="E329" s="65">
        <v>55.451000000000001</v>
      </c>
      <c r="F329" s="65">
        <f t="shared" si="13"/>
        <v>606633.94000000006</v>
      </c>
      <c r="G329" s="62">
        <v>46113</v>
      </c>
      <c r="H329" s="43" t="s">
        <v>782</v>
      </c>
      <c r="I329" s="43" t="s">
        <v>12</v>
      </c>
      <c r="J329" s="139">
        <v>46111</v>
      </c>
      <c r="K329" s="139">
        <v>46121</v>
      </c>
      <c r="L329" s="483">
        <f t="shared" si="12"/>
        <v>10</v>
      </c>
      <c r="M329" s="483" t="s">
        <v>279</v>
      </c>
      <c r="N329" s="483"/>
      <c r="O329" s="66"/>
    </row>
    <row r="330" spans="2:15" x14ac:dyDescent="0.25">
      <c r="B330" s="43">
        <v>325</v>
      </c>
      <c r="C330" s="65" t="s">
        <v>502</v>
      </c>
      <c r="D330" s="65" t="s">
        <v>79</v>
      </c>
      <c r="E330" s="68">
        <v>34.79</v>
      </c>
      <c r="F330" s="196">
        <f t="shared" si="13"/>
        <v>380602.6</v>
      </c>
      <c r="G330" s="62">
        <v>46113</v>
      </c>
      <c r="H330" s="43" t="s">
        <v>277</v>
      </c>
      <c r="I330" s="43" t="s">
        <v>12</v>
      </c>
      <c r="J330" s="139">
        <v>46113</v>
      </c>
      <c r="K330" s="139">
        <v>46115</v>
      </c>
      <c r="L330" s="483">
        <f t="shared" si="12"/>
        <v>2</v>
      </c>
      <c r="M330" s="483" t="s">
        <v>278</v>
      </c>
      <c r="N330" s="483" t="s">
        <v>907</v>
      </c>
      <c r="O330" s="66"/>
    </row>
    <row r="331" spans="2:15" x14ac:dyDescent="0.25">
      <c r="B331" s="43">
        <v>326</v>
      </c>
      <c r="C331" s="65" t="s">
        <v>383</v>
      </c>
      <c r="D331" s="65" t="s">
        <v>65</v>
      </c>
      <c r="E331" s="61">
        <v>36.159755999999994</v>
      </c>
      <c r="F331" s="196">
        <f t="shared" si="13"/>
        <v>395587.73063999997</v>
      </c>
      <c r="G331" s="62">
        <v>46113</v>
      </c>
      <c r="H331" s="43" t="s">
        <v>524</v>
      </c>
      <c r="I331" s="43" t="s">
        <v>12</v>
      </c>
      <c r="J331" s="139">
        <v>46113</v>
      </c>
      <c r="K331" s="139">
        <v>46115</v>
      </c>
      <c r="L331" s="483">
        <f t="shared" si="12"/>
        <v>2</v>
      </c>
      <c r="M331" s="483" t="s">
        <v>278</v>
      </c>
      <c r="N331" s="483"/>
      <c r="O331" s="66"/>
    </row>
    <row r="332" spans="2:15" x14ac:dyDescent="0.25">
      <c r="B332" s="43">
        <v>327</v>
      </c>
      <c r="C332" s="66" t="s">
        <v>184</v>
      </c>
      <c r="D332" s="65" t="s">
        <v>68</v>
      </c>
      <c r="E332" s="65">
        <v>35.601999999999997</v>
      </c>
      <c r="F332" s="196">
        <f t="shared" si="13"/>
        <v>389485.87999999995</v>
      </c>
      <c r="G332" s="62">
        <v>46113</v>
      </c>
      <c r="H332" s="43" t="s">
        <v>521</v>
      </c>
      <c r="I332" s="43" t="s">
        <v>12</v>
      </c>
      <c r="J332" s="139">
        <v>46113</v>
      </c>
      <c r="K332" s="139">
        <v>46119</v>
      </c>
      <c r="L332" s="483">
        <f t="shared" ref="L332:L367" si="14">K332-J332</f>
        <v>6</v>
      </c>
      <c r="M332" s="483" t="s">
        <v>278</v>
      </c>
      <c r="N332" s="483"/>
      <c r="O332" s="66"/>
    </row>
    <row r="333" spans="2:15" x14ac:dyDescent="0.25">
      <c r="B333" s="43">
        <v>328</v>
      </c>
      <c r="C333" s="65" t="s">
        <v>529</v>
      </c>
      <c r="D333" s="65" t="s">
        <v>65</v>
      </c>
      <c r="E333" s="61">
        <v>36.159755999999994</v>
      </c>
      <c r="F333" s="196">
        <f t="shared" si="13"/>
        <v>395587.73063999997</v>
      </c>
      <c r="G333" s="62">
        <v>46113</v>
      </c>
      <c r="H333" s="43" t="s">
        <v>277</v>
      </c>
      <c r="I333" s="43" t="s">
        <v>12</v>
      </c>
      <c r="J333" s="139">
        <v>46116</v>
      </c>
      <c r="K333" s="139">
        <v>46119</v>
      </c>
      <c r="L333" s="483">
        <f t="shared" si="14"/>
        <v>3</v>
      </c>
      <c r="M333" s="483" t="s">
        <v>279</v>
      </c>
      <c r="N333" s="483"/>
      <c r="O333" s="66"/>
    </row>
    <row r="334" spans="2:15" x14ac:dyDescent="0.25">
      <c r="B334" s="43">
        <v>329</v>
      </c>
      <c r="C334" s="65" t="s">
        <v>403</v>
      </c>
      <c r="D334" s="65" t="s">
        <v>65</v>
      </c>
      <c r="E334" s="61">
        <v>36.159755999999994</v>
      </c>
      <c r="F334" s="196">
        <f t="shared" si="13"/>
        <v>395587.73063999997</v>
      </c>
      <c r="G334" s="62">
        <v>46113</v>
      </c>
      <c r="H334" s="43" t="s">
        <v>524</v>
      </c>
      <c r="I334" s="43" t="s">
        <v>12</v>
      </c>
      <c r="J334" s="139">
        <v>46116</v>
      </c>
      <c r="K334" s="139">
        <v>46120</v>
      </c>
      <c r="L334" s="483">
        <f t="shared" si="14"/>
        <v>4</v>
      </c>
      <c r="M334" s="483" t="s">
        <v>279</v>
      </c>
      <c r="N334" s="483" t="s">
        <v>907</v>
      </c>
      <c r="O334" s="66"/>
    </row>
    <row r="335" spans="2:15" x14ac:dyDescent="0.25">
      <c r="B335" s="43">
        <v>330</v>
      </c>
      <c r="C335" s="65" t="s">
        <v>369</v>
      </c>
      <c r="D335" s="65" t="s">
        <v>77</v>
      </c>
      <c r="E335" s="65">
        <v>37.930999999999997</v>
      </c>
      <c r="F335" s="196">
        <f t="shared" si="13"/>
        <v>414965.13999999996</v>
      </c>
      <c r="G335" s="62">
        <v>46113</v>
      </c>
      <c r="H335" s="43" t="s">
        <v>527</v>
      </c>
      <c r="I335" s="43" t="s">
        <v>12</v>
      </c>
      <c r="J335" s="139">
        <v>46103</v>
      </c>
      <c r="K335" s="139">
        <v>46117</v>
      </c>
      <c r="L335" s="483">
        <f t="shared" si="14"/>
        <v>14</v>
      </c>
      <c r="M335" s="483" t="s">
        <v>278</v>
      </c>
      <c r="N335" s="483" t="s">
        <v>907</v>
      </c>
      <c r="O335" s="66"/>
    </row>
    <row r="336" spans="2:15" x14ac:dyDescent="0.25">
      <c r="B336" s="43">
        <v>331</v>
      </c>
      <c r="C336" s="65" t="s">
        <v>175</v>
      </c>
      <c r="D336" s="65" t="s">
        <v>68</v>
      </c>
      <c r="E336" s="65">
        <v>35.601999999999997</v>
      </c>
      <c r="F336" s="196">
        <f t="shared" si="13"/>
        <v>389485.87999999995</v>
      </c>
      <c r="G336" s="62">
        <v>46113</v>
      </c>
      <c r="H336" s="43" t="s">
        <v>527</v>
      </c>
      <c r="I336" s="43" t="s">
        <v>12</v>
      </c>
      <c r="J336" s="139">
        <v>46118</v>
      </c>
      <c r="K336" s="139">
        <v>46129</v>
      </c>
      <c r="L336" s="483">
        <f t="shared" si="14"/>
        <v>11</v>
      </c>
      <c r="M336" s="483" t="s">
        <v>278</v>
      </c>
      <c r="N336" s="483"/>
      <c r="O336" s="66"/>
    </row>
    <row r="337" spans="2:15" x14ac:dyDescent="0.25">
      <c r="B337" s="43">
        <v>332</v>
      </c>
      <c r="C337" s="65" t="s">
        <v>430</v>
      </c>
      <c r="D337" s="65" t="s">
        <v>65</v>
      </c>
      <c r="E337" s="61">
        <v>36.159755999999994</v>
      </c>
      <c r="F337" s="196">
        <f t="shared" si="13"/>
        <v>395587.73063999997</v>
      </c>
      <c r="G337" s="62">
        <v>46113</v>
      </c>
      <c r="H337" s="43" t="s">
        <v>539</v>
      </c>
      <c r="I337" s="43" t="s">
        <v>12</v>
      </c>
      <c r="J337" s="139">
        <v>46117</v>
      </c>
      <c r="K337" s="139">
        <v>46122</v>
      </c>
      <c r="L337" s="483">
        <f t="shared" si="14"/>
        <v>5</v>
      </c>
      <c r="M337" s="483" t="s">
        <v>279</v>
      </c>
      <c r="N337" s="483"/>
      <c r="O337" s="66"/>
    </row>
    <row r="338" spans="2:15" x14ac:dyDescent="0.25">
      <c r="B338" s="43">
        <v>333</v>
      </c>
      <c r="C338" s="65" t="s">
        <v>215</v>
      </c>
      <c r="D338" s="65" t="s">
        <v>65</v>
      </c>
      <c r="E338" s="61">
        <v>36.159755999999994</v>
      </c>
      <c r="F338" s="196">
        <f t="shared" si="13"/>
        <v>395587.73063999997</v>
      </c>
      <c r="G338" s="62">
        <v>46113</v>
      </c>
      <c r="H338" s="43" t="s">
        <v>521</v>
      </c>
      <c r="I338" s="43" t="s">
        <v>12</v>
      </c>
      <c r="J338" s="139">
        <v>46120</v>
      </c>
      <c r="K338" s="139">
        <v>46125</v>
      </c>
      <c r="L338" s="483">
        <f t="shared" si="14"/>
        <v>5</v>
      </c>
      <c r="M338" s="483" t="s">
        <v>278</v>
      </c>
      <c r="N338" s="483"/>
      <c r="O338" s="66"/>
    </row>
    <row r="339" spans="2:15" x14ac:dyDescent="0.25">
      <c r="B339" s="43">
        <v>334</v>
      </c>
      <c r="C339" s="65" t="s">
        <v>447</v>
      </c>
      <c r="D339" s="65" t="s">
        <v>79</v>
      </c>
      <c r="E339" s="68">
        <v>34.79</v>
      </c>
      <c r="F339" s="196">
        <f t="shared" si="13"/>
        <v>380602.6</v>
      </c>
      <c r="G339" s="62">
        <v>46113</v>
      </c>
      <c r="H339" s="43" t="s">
        <v>277</v>
      </c>
      <c r="I339" s="43" t="s">
        <v>12</v>
      </c>
      <c r="J339" s="139">
        <v>46120</v>
      </c>
      <c r="K339" s="139">
        <v>46124</v>
      </c>
      <c r="L339" s="483">
        <f t="shared" si="14"/>
        <v>4</v>
      </c>
      <c r="M339" s="483" t="s">
        <v>279</v>
      </c>
      <c r="N339" s="483" t="s">
        <v>907</v>
      </c>
      <c r="O339" s="66"/>
    </row>
    <row r="340" spans="2:15" x14ac:dyDescent="0.25">
      <c r="B340" s="43">
        <v>335</v>
      </c>
      <c r="C340" s="65" t="s">
        <v>426</v>
      </c>
      <c r="D340" s="65" t="s">
        <v>65</v>
      </c>
      <c r="E340" s="61">
        <v>36.159755999999994</v>
      </c>
      <c r="F340" s="196">
        <f t="shared" si="13"/>
        <v>395587.73063999997</v>
      </c>
      <c r="G340" s="62">
        <v>46113</v>
      </c>
      <c r="H340" s="43" t="s">
        <v>524</v>
      </c>
      <c r="I340" s="43" t="s">
        <v>12</v>
      </c>
      <c r="J340" s="139">
        <v>46121</v>
      </c>
      <c r="K340" s="139">
        <v>46125</v>
      </c>
      <c r="L340" s="483">
        <f t="shared" si="14"/>
        <v>4</v>
      </c>
      <c r="M340" s="483" t="s">
        <v>279</v>
      </c>
      <c r="N340" s="483"/>
      <c r="O340" s="66"/>
    </row>
    <row r="341" spans="2:15" x14ac:dyDescent="0.25">
      <c r="B341" s="43">
        <v>336</v>
      </c>
      <c r="C341" s="65" t="s">
        <v>440</v>
      </c>
      <c r="D341" s="65" t="s">
        <v>79</v>
      </c>
      <c r="E341" s="68">
        <v>34.79</v>
      </c>
      <c r="F341" s="196">
        <f t="shared" si="13"/>
        <v>380602.6</v>
      </c>
      <c r="G341" s="62">
        <v>46113</v>
      </c>
      <c r="H341" s="43" t="s">
        <v>782</v>
      </c>
      <c r="I341" s="43" t="s">
        <v>12</v>
      </c>
      <c r="J341" s="139">
        <v>46121</v>
      </c>
      <c r="K341" s="139">
        <v>46129</v>
      </c>
      <c r="L341" s="483">
        <f t="shared" si="14"/>
        <v>8</v>
      </c>
      <c r="M341" s="483" t="s">
        <v>279</v>
      </c>
      <c r="N341" s="483"/>
      <c r="O341" s="66"/>
    </row>
    <row r="342" spans="2:15" x14ac:dyDescent="0.25">
      <c r="B342" s="43">
        <v>337</v>
      </c>
      <c r="C342" s="65" t="s">
        <v>661</v>
      </c>
      <c r="D342" s="65" t="s">
        <v>668</v>
      </c>
      <c r="E342" s="65">
        <v>110.43</v>
      </c>
      <c r="F342" s="196">
        <f t="shared" si="13"/>
        <v>1208104.2000000002</v>
      </c>
      <c r="G342" s="62">
        <v>46143</v>
      </c>
      <c r="H342" s="65" t="s">
        <v>523</v>
      </c>
      <c r="I342" s="43" t="s">
        <v>12</v>
      </c>
      <c r="J342" s="139">
        <v>46125</v>
      </c>
      <c r="K342" s="139">
        <v>46148</v>
      </c>
      <c r="L342" s="483">
        <f t="shared" si="14"/>
        <v>23</v>
      </c>
      <c r="M342" s="483" t="s">
        <v>278</v>
      </c>
      <c r="N342" s="483"/>
      <c r="O342" s="66"/>
    </row>
    <row r="343" spans="2:15" x14ac:dyDescent="0.25">
      <c r="B343" s="43">
        <v>338</v>
      </c>
      <c r="C343" s="65" t="s">
        <v>446</v>
      </c>
      <c r="D343" s="65" t="s">
        <v>65</v>
      </c>
      <c r="E343" s="61">
        <v>36.159755999999994</v>
      </c>
      <c r="F343" s="196">
        <f t="shared" si="13"/>
        <v>395587.73063999997</v>
      </c>
      <c r="G343" s="62">
        <v>46113</v>
      </c>
      <c r="H343" s="43" t="s">
        <v>277</v>
      </c>
      <c r="I343" s="43" t="s">
        <v>12</v>
      </c>
      <c r="J343" s="139">
        <v>46125</v>
      </c>
      <c r="K343" s="139">
        <v>46127</v>
      </c>
      <c r="L343" s="483">
        <f t="shared" si="14"/>
        <v>2</v>
      </c>
      <c r="M343" s="483" t="s">
        <v>279</v>
      </c>
      <c r="N343" s="483" t="s">
        <v>907</v>
      </c>
      <c r="O343" s="66"/>
    </row>
    <row r="344" spans="2:15" x14ac:dyDescent="0.25">
      <c r="B344" s="43">
        <v>339</v>
      </c>
      <c r="C344" s="65" t="s">
        <v>420</v>
      </c>
      <c r="D344" s="65" t="s">
        <v>65</v>
      </c>
      <c r="E344" s="61">
        <v>36.159755999999994</v>
      </c>
      <c r="F344" s="196">
        <f t="shared" si="13"/>
        <v>395587.73063999997</v>
      </c>
      <c r="G344" s="62">
        <v>46113</v>
      </c>
      <c r="H344" s="43" t="s">
        <v>539</v>
      </c>
      <c r="I344" s="43" t="s">
        <v>12</v>
      </c>
      <c r="J344" s="139">
        <v>46123</v>
      </c>
      <c r="K344" s="139">
        <v>46129</v>
      </c>
      <c r="L344" s="483">
        <f t="shared" si="14"/>
        <v>6</v>
      </c>
      <c r="M344" s="483" t="s">
        <v>279</v>
      </c>
      <c r="N344" s="483"/>
      <c r="O344" s="66"/>
    </row>
    <row r="345" spans="2:15" x14ac:dyDescent="0.25">
      <c r="B345" s="43">
        <v>340</v>
      </c>
      <c r="C345" s="65" t="s">
        <v>462</v>
      </c>
      <c r="D345" s="65" t="s">
        <v>79</v>
      </c>
      <c r="E345" s="68">
        <v>34.79</v>
      </c>
      <c r="F345" s="196">
        <f t="shared" si="13"/>
        <v>380602.6</v>
      </c>
      <c r="G345" s="62">
        <v>46113</v>
      </c>
      <c r="H345" s="43" t="s">
        <v>524</v>
      </c>
      <c r="I345" s="43" t="s">
        <v>12</v>
      </c>
      <c r="J345" s="139">
        <v>46126</v>
      </c>
      <c r="K345" s="139">
        <v>46131</v>
      </c>
      <c r="L345" s="483">
        <f t="shared" si="14"/>
        <v>5</v>
      </c>
      <c r="M345" s="483" t="s">
        <v>279</v>
      </c>
      <c r="N345" s="483"/>
      <c r="O345" s="66"/>
    </row>
    <row r="346" spans="2:15" x14ac:dyDescent="0.25">
      <c r="B346" s="43">
        <v>341</v>
      </c>
      <c r="C346" s="65" t="s">
        <v>696</v>
      </c>
      <c r="D346" s="65" t="s">
        <v>150</v>
      </c>
      <c r="E346" s="68">
        <v>67.260000000000005</v>
      </c>
      <c r="F346" s="196">
        <f t="shared" si="13"/>
        <v>735824.4</v>
      </c>
      <c r="G346" s="62">
        <v>46113</v>
      </c>
      <c r="H346" s="43" t="s">
        <v>521</v>
      </c>
      <c r="I346" s="43" t="s">
        <v>12</v>
      </c>
      <c r="J346" s="139">
        <v>46126</v>
      </c>
      <c r="K346" s="139">
        <v>46134</v>
      </c>
      <c r="L346" s="483">
        <f t="shared" si="14"/>
        <v>8</v>
      </c>
      <c r="M346" s="483" t="s">
        <v>278</v>
      </c>
      <c r="N346" s="483"/>
      <c r="O346" s="66"/>
    </row>
    <row r="347" spans="2:15" x14ac:dyDescent="0.25">
      <c r="B347" s="43">
        <v>342</v>
      </c>
      <c r="C347" s="65" t="s">
        <v>459</v>
      </c>
      <c r="D347" s="65" t="s">
        <v>77</v>
      </c>
      <c r="E347" s="65">
        <v>37.930999999999997</v>
      </c>
      <c r="F347" s="196">
        <f t="shared" si="13"/>
        <v>414965.13999999996</v>
      </c>
      <c r="G347" s="62">
        <v>46113</v>
      </c>
      <c r="H347" s="43" t="s">
        <v>277</v>
      </c>
      <c r="I347" s="43" t="s">
        <v>12</v>
      </c>
      <c r="J347" s="139">
        <v>46128</v>
      </c>
      <c r="K347" s="139">
        <v>46137</v>
      </c>
      <c r="L347" s="483">
        <f t="shared" si="14"/>
        <v>9</v>
      </c>
      <c r="M347" s="483" t="s">
        <v>279</v>
      </c>
      <c r="N347" s="483"/>
      <c r="O347" s="66"/>
    </row>
    <row r="348" spans="2:15" x14ac:dyDescent="0.25">
      <c r="B348" s="43">
        <v>343</v>
      </c>
      <c r="C348" s="65" t="s">
        <v>518</v>
      </c>
      <c r="D348" s="65" t="s">
        <v>65</v>
      </c>
      <c r="E348" s="61">
        <v>36.159755999999994</v>
      </c>
      <c r="F348" s="196">
        <f t="shared" si="13"/>
        <v>395587.73063999997</v>
      </c>
      <c r="G348" s="62">
        <v>46113</v>
      </c>
      <c r="H348" s="43" t="s">
        <v>782</v>
      </c>
      <c r="I348" s="43" t="s">
        <v>12</v>
      </c>
      <c r="J348" s="139">
        <v>46128</v>
      </c>
      <c r="K348" s="139">
        <v>46136</v>
      </c>
      <c r="L348" s="483">
        <f t="shared" si="14"/>
        <v>8</v>
      </c>
      <c r="M348" s="483" t="s">
        <v>279</v>
      </c>
      <c r="N348" s="483"/>
      <c r="O348" s="66"/>
    </row>
    <row r="349" spans="2:15" x14ac:dyDescent="0.25">
      <c r="B349" s="43">
        <v>344</v>
      </c>
      <c r="C349" s="65" t="s">
        <v>461</v>
      </c>
      <c r="D349" s="65" t="s">
        <v>65</v>
      </c>
      <c r="E349" s="61">
        <v>36.159755999999994</v>
      </c>
      <c r="F349" s="196">
        <f t="shared" si="13"/>
        <v>395587.73063999997</v>
      </c>
      <c r="G349" s="62">
        <v>46113</v>
      </c>
      <c r="H349" s="43" t="s">
        <v>524</v>
      </c>
      <c r="I349" s="43" t="s">
        <v>12</v>
      </c>
      <c r="J349" s="139">
        <v>46132</v>
      </c>
      <c r="K349" s="139">
        <v>46136</v>
      </c>
      <c r="L349" s="483">
        <f t="shared" si="14"/>
        <v>4</v>
      </c>
      <c r="M349" s="483" t="s">
        <v>279</v>
      </c>
      <c r="N349" s="483"/>
      <c r="O349" s="66"/>
    </row>
    <row r="350" spans="2:15" x14ac:dyDescent="0.25">
      <c r="B350" s="43">
        <v>345</v>
      </c>
      <c r="C350" s="65" t="s">
        <v>224</v>
      </c>
      <c r="D350" s="65" t="s">
        <v>65</v>
      </c>
      <c r="E350" s="61">
        <v>36.159755999999994</v>
      </c>
      <c r="F350" s="196">
        <f t="shared" si="13"/>
        <v>395587.73063999997</v>
      </c>
      <c r="G350" s="62">
        <v>46113</v>
      </c>
      <c r="H350" s="43" t="s">
        <v>521</v>
      </c>
      <c r="I350" s="43" t="s">
        <v>12</v>
      </c>
      <c r="J350" s="139">
        <v>46135</v>
      </c>
      <c r="K350" s="139">
        <v>46141</v>
      </c>
      <c r="L350" s="483">
        <f t="shared" si="14"/>
        <v>6</v>
      </c>
      <c r="M350" s="483" t="s">
        <v>278</v>
      </c>
      <c r="N350" s="483"/>
      <c r="O350" s="66"/>
    </row>
    <row r="351" spans="2:15" x14ac:dyDescent="0.25">
      <c r="B351" s="43">
        <v>346</v>
      </c>
      <c r="C351" s="65" t="s">
        <v>476</v>
      </c>
      <c r="D351" s="65" t="s">
        <v>65</v>
      </c>
      <c r="E351" s="61">
        <v>36.159755999999994</v>
      </c>
      <c r="F351" s="196">
        <f t="shared" si="13"/>
        <v>395587.73063999997</v>
      </c>
      <c r="G351" s="62">
        <v>46113</v>
      </c>
      <c r="H351" s="43" t="s">
        <v>277</v>
      </c>
      <c r="I351" s="43" t="s">
        <v>12</v>
      </c>
      <c r="J351" s="139">
        <v>46136</v>
      </c>
      <c r="K351" s="139">
        <v>46138</v>
      </c>
      <c r="L351" s="483">
        <f t="shared" si="14"/>
        <v>2</v>
      </c>
      <c r="M351" s="483" t="s">
        <v>279</v>
      </c>
      <c r="N351" s="483"/>
      <c r="O351" s="66"/>
    </row>
    <row r="352" spans="2:15" x14ac:dyDescent="0.25">
      <c r="B352" s="43">
        <v>347</v>
      </c>
      <c r="C352" s="65" t="s">
        <v>716</v>
      </c>
      <c r="D352" s="65" t="s">
        <v>65</v>
      </c>
      <c r="E352" s="61">
        <v>36.159755999999994</v>
      </c>
      <c r="F352" s="196">
        <f t="shared" si="13"/>
        <v>395587.73063999997</v>
      </c>
      <c r="G352" s="62">
        <v>46113</v>
      </c>
      <c r="H352" s="43" t="s">
        <v>524</v>
      </c>
      <c r="I352" s="43" t="s">
        <v>12</v>
      </c>
      <c r="J352" s="139">
        <v>46136</v>
      </c>
      <c r="K352" s="139">
        <v>46142</v>
      </c>
      <c r="L352" s="483">
        <f t="shared" si="14"/>
        <v>6</v>
      </c>
      <c r="M352" s="483" t="s">
        <v>279</v>
      </c>
      <c r="N352" s="483"/>
      <c r="O352" s="66"/>
    </row>
    <row r="353" spans="2:15" x14ac:dyDescent="0.25">
      <c r="B353" s="43">
        <v>348</v>
      </c>
      <c r="C353" s="65" t="s">
        <v>267</v>
      </c>
      <c r="D353" s="65" t="s">
        <v>126</v>
      </c>
      <c r="E353" s="65">
        <v>59.500999999999998</v>
      </c>
      <c r="F353" s="65">
        <f t="shared" si="13"/>
        <v>650940.93999999994</v>
      </c>
      <c r="G353" s="62">
        <v>46143</v>
      </c>
      <c r="H353" s="43" t="s">
        <v>782</v>
      </c>
      <c r="I353" s="43" t="s">
        <v>12</v>
      </c>
      <c r="J353" s="139">
        <v>46136</v>
      </c>
      <c r="K353" s="139">
        <v>46149</v>
      </c>
      <c r="L353" s="483">
        <f t="shared" si="14"/>
        <v>13</v>
      </c>
      <c r="M353" s="483" t="s">
        <v>279</v>
      </c>
      <c r="N353" s="483"/>
      <c r="O353" s="66"/>
    </row>
    <row r="354" spans="2:15" x14ac:dyDescent="0.25">
      <c r="B354" s="43">
        <v>349</v>
      </c>
      <c r="C354" s="65" t="s">
        <v>490</v>
      </c>
      <c r="D354" s="65" t="s">
        <v>79</v>
      </c>
      <c r="E354" s="68">
        <v>34.79</v>
      </c>
      <c r="F354" s="196">
        <f t="shared" si="13"/>
        <v>380602.6</v>
      </c>
      <c r="G354" s="62">
        <v>46113</v>
      </c>
      <c r="H354" s="43" t="s">
        <v>277</v>
      </c>
      <c r="I354" s="43" t="s">
        <v>12</v>
      </c>
      <c r="J354" s="139">
        <v>46138</v>
      </c>
      <c r="K354" s="139">
        <v>46142</v>
      </c>
      <c r="L354" s="483">
        <f t="shared" si="14"/>
        <v>4</v>
      </c>
      <c r="M354" s="483" t="s">
        <v>279</v>
      </c>
      <c r="N354" s="483"/>
      <c r="O354" s="66"/>
    </row>
    <row r="355" spans="2:15" x14ac:dyDescent="0.25">
      <c r="B355" s="43">
        <v>350</v>
      </c>
      <c r="C355" s="65" t="s">
        <v>226</v>
      </c>
      <c r="D355" s="65" t="s">
        <v>77</v>
      </c>
      <c r="E355" s="65">
        <v>37.930999999999997</v>
      </c>
      <c r="F355" s="196">
        <f t="shared" si="13"/>
        <v>414965.13999999996</v>
      </c>
      <c r="G355" s="62">
        <v>46143</v>
      </c>
      <c r="H355" s="43" t="s">
        <v>521</v>
      </c>
      <c r="I355" s="43" t="s">
        <v>12</v>
      </c>
      <c r="J355" s="139">
        <v>46142</v>
      </c>
      <c r="K355" s="139">
        <v>46148</v>
      </c>
      <c r="L355" s="483">
        <f t="shared" si="14"/>
        <v>6</v>
      </c>
      <c r="M355" s="483" t="s">
        <v>279</v>
      </c>
      <c r="N355" s="483"/>
      <c r="O355" s="66"/>
    </row>
    <row r="356" spans="2:15" x14ac:dyDescent="0.25">
      <c r="B356" s="43">
        <v>351</v>
      </c>
      <c r="C356" s="65" t="s">
        <v>733</v>
      </c>
      <c r="D356" s="65" t="s">
        <v>734</v>
      </c>
      <c r="E356" s="68">
        <v>96.88</v>
      </c>
      <c r="F356" s="196">
        <f t="shared" si="13"/>
        <v>1059867.2</v>
      </c>
      <c r="G356" s="62">
        <v>46143</v>
      </c>
      <c r="H356" s="43" t="s">
        <v>277</v>
      </c>
      <c r="I356" s="43" t="s">
        <v>12</v>
      </c>
      <c r="J356" s="139">
        <v>46144</v>
      </c>
      <c r="K356" s="139">
        <v>46155</v>
      </c>
      <c r="L356" s="483">
        <f t="shared" si="14"/>
        <v>11</v>
      </c>
      <c r="M356" s="483" t="s">
        <v>279</v>
      </c>
      <c r="N356" s="483"/>
      <c r="O356" s="66"/>
    </row>
    <row r="357" spans="2:15" x14ac:dyDescent="0.25">
      <c r="B357" s="43">
        <v>352</v>
      </c>
      <c r="C357" s="65" t="s">
        <v>366</v>
      </c>
      <c r="D357" s="65" t="s">
        <v>65</v>
      </c>
      <c r="E357" s="61">
        <v>36.159755999999994</v>
      </c>
      <c r="F357" s="196">
        <f t="shared" si="13"/>
        <v>395587.73063999997</v>
      </c>
      <c r="G357" s="62">
        <v>46143</v>
      </c>
      <c r="H357" s="43" t="s">
        <v>524</v>
      </c>
      <c r="I357" s="43" t="s">
        <v>12</v>
      </c>
      <c r="J357" s="139">
        <v>46144</v>
      </c>
      <c r="K357" s="139">
        <v>46150</v>
      </c>
      <c r="L357" s="483">
        <f t="shared" si="14"/>
        <v>6</v>
      </c>
      <c r="M357" s="483" t="s">
        <v>279</v>
      </c>
      <c r="N357" s="483"/>
      <c r="O357" s="66"/>
    </row>
    <row r="358" spans="2:15" x14ac:dyDescent="0.25">
      <c r="B358" s="43">
        <v>353</v>
      </c>
      <c r="C358" s="65" t="s">
        <v>658</v>
      </c>
      <c r="D358" s="65" t="s">
        <v>65</v>
      </c>
      <c r="E358" s="61">
        <v>36.159755999999994</v>
      </c>
      <c r="F358" s="196">
        <f t="shared" si="13"/>
        <v>395587.73063999997</v>
      </c>
      <c r="G358" s="62">
        <v>46143</v>
      </c>
      <c r="H358" s="65" t="s">
        <v>523</v>
      </c>
      <c r="I358" s="43" t="s">
        <v>12</v>
      </c>
      <c r="J358" s="139">
        <v>46149</v>
      </c>
      <c r="K358" s="139">
        <v>46157</v>
      </c>
      <c r="L358" s="483">
        <f t="shared" si="14"/>
        <v>8</v>
      </c>
      <c r="M358" s="483" t="s">
        <v>278</v>
      </c>
      <c r="N358" s="483"/>
      <c r="O358" s="66"/>
    </row>
    <row r="359" spans="2:15" x14ac:dyDescent="0.25">
      <c r="B359" s="43">
        <v>354</v>
      </c>
      <c r="C359" s="65" t="s">
        <v>698</v>
      </c>
      <c r="D359" s="65" t="s">
        <v>77</v>
      </c>
      <c r="E359" s="65">
        <v>37.930999999999997</v>
      </c>
      <c r="F359" s="196">
        <f t="shared" si="13"/>
        <v>414965.13999999996</v>
      </c>
      <c r="G359" s="62">
        <v>46143</v>
      </c>
      <c r="H359" s="43" t="s">
        <v>521</v>
      </c>
      <c r="I359" s="43" t="s">
        <v>12</v>
      </c>
      <c r="J359" s="139">
        <v>46149</v>
      </c>
      <c r="K359" s="139">
        <v>46155</v>
      </c>
      <c r="L359" s="483">
        <f t="shared" si="14"/>
        <v>6</v>
      </c>
      <c r="M359" s="483" t="s">
        <v>278</v>
      </c>
      <c r="N359" s="483"/>
      <c r="O359" s="66"/>
    </row>
    <row r="360" spans="2:15" x14ac:dyDescent="0.25">
      <c r="B360" s="43">
        <v>355</v>
      </c>
      <c r="C360" s="65" t="s">
        <v>742</v>
      </c>
      <c r="D360" s="65" t="s">
        <v>197</v>
      </c>
      <c r="E360" s="68">
        <v>97.17</v>
      </c>
      <c r="F360" s="65">
        <f t="shared" si="13"/>
        <v>1063039.8</v>
      </c>
      <c r="G360" s="62">
        <v>46143</v>
      </c>
      <c r="H360" s="43" t="s">
        <v>277</v>
      </c>
      <c r="I360" s="43" t="s">
        <v>12</v>
      </c>
      <c r="J360" s="139">
        <v>46156</v>
      </c>
      <c r="K360" s="63">
        <v>46167</v>
      </c>
      <c r="L360" s="483">
        <f t="shared" si="14"/>
        <v>11</v>
      </c>
      <c r="M360" s="483" t="s">
        <v>279</v>
      </c>
      <c r="N360" s="661"/>
      <c r="O360" s="66"/>
    </row>
    <row r="361" spans="2:15" x14ac:dyDescent="0.25">
      <c r="B361" s="43">
        <v>356</v>
      </c>
      <c r="C361" s="65" t="s">
        <v>637</v>
      </c>
      <c r="D361" s="65" t="s">
        <v>287</v>
      </c>
      <c r="E361" s="65">
        <v>85.263999999999996</v>
      </c>
      <c r="F361" s="196">
        <f t="shared" si="13"/>
        <v>932788.15999999992</v>
      </c>
      <c r="G361" s="62">
        <v>46143</v>
      </c>
      <c r="H361" s="43" t="s">
        <v>521</v>
      </c>
      <c r="I361" s="43" t="s">
        <v>12</v>
      </c>
      <c r="J361" s="139">
        <v>46156</v>
      </c>
      <c r="K361" s="63">
        <v>46170</v>
      </c>
      <c r="L361" s="483">
        <f t="shared" si="14"/>
        <v>14</v>
      </c>
      <c r="M361" s="483" t="s">
        <v>278</v>
      </c>
      <c r="N361" s="661"/>
      <c r="O361" s="66"/>
    </row>
    <row r="362" spans="2:15" x14ac:dyDescent="0.25">
      <c r="B362" s="43">
        <v>357</v>
      </c>
      <c r="C362" s="65" t="s">
        <v>906</v>
      </c>
      <c r="D362" s="65" t="s">
        <v>150</v>
      </c>
      <c r="E362" s="196">
        <v>83</v>
      </c>
      <c r="F362" s="196">
        <f t="shared" si="13"/>
        <v>908020</v>
      </c>
      <c r="G362" s="62">
        <v>46177</v>
      </c>
      <c r="H362" s="65" t="s">
        <v>523</v>
      </c>
      <c r="I362" s="43" t="s">
        <v>12</v>
      </c>
      <c r="J362" s="139">
        <v>46158</v>
      </c>
      <c r="K362" s="139">
        <v>46177</v>
      </c>
      <c r="L362" s="483">
        <f t="shared" si="14"/>
        <v>19</v>
      </c>
      <c r="M362" s="483" t="s">
        <v>278</v>
      </c>
      <c r="N362" s="661"/>
      <c r="O362" s="66"/>
    </row>
    <row r="363" spans="2:15" ht="15" customHeight="1" x14ac:dyDescent="0.25">
      <c r="B363" s="43">
        <v>358</v>
      </c>
      <c r="C363" s="65" t="s">
        <v>737</v>
      </c>
      <c r="D363" s="65" t="s">
        <v>79</v>
      </c>
      <c r="E363" s="68">
        <v>34.79</v>
      </c>
      <c r="F363" s="196">
        <f t="shared" si="13"/>
        <v>380602.6</v>
      </c>
      <c r="G363" s="136">
        <v>46143</v>
      </c>
      <c r="H363" s="43" t="s">
        <v>277</v>
      </c>
      <c r="I363" s="43" t="s">
        <v>12</v>
      </c>
      <c r="J363" s="139">
        <v>46168</v>
      </c>
      <c r="K363" s="63">
        <v>46171</v>
      </c>
      <c r="L363" s="483">
        <f t="shared" si="14"/>
        <v>3</v>
      </c>
      <c r="M363" s="483" t="s">
        <v>279</v>
      </c>
      <c r="N363" s="661"/>
      <c r="O363" s="66"/>
    </row>
    <row r="364" spans="2:15" x14ac:dyDescent="0.25">
      <c r="B364" s="43">
        <v>359</v>
      </c>
      <c r="C364" s="65" t="s">
        <v>449</v>
      </c>
      <c r="D364" s="673" t="s">
        <v>65</v>
      </c>
      <c r="E364" s="68">
        <v>36.159999999999997</v>
      </c>
      <c r="F364" s="196">
        <f t="shared" si="13"/>
        <v>395590.39999999997</v>
      </c>
      <c r="G364" s="136">
        <v>46174</v>
      </c>
      <c r="H364" s="43" t="s">
        <v>521</v>
      </c>
      <c r="I364" s="43" t="s">
        <v>12</v>
      </c>
      <c r="J364" s="139">
        <v>46171</v>
      </c>
      <c r="K364" s="139">
        <v>46178</v>
      </c>
      <c r="L364" s="483">
        <f t="shared" si="14"/>
        <v>7</v>
      </c>
      <c r="M364" s="483" t="s">
        <v>279</v>
      </c>
      <c r="N364" s="661"/>
      <c r="O364" s="66"/>
    </row>
    <row r="365" spans="2:15" x14ac:dyDescent="0.25">
      <c r="B365" s="43">
        <v>360</v>
      </c>
      <c r="C365" s="528" t="s">
        <v>738</v>
      </c>
      <c r="D365" s="673" t="s">
        <v>79</v>
      </c>
      <c r="E365" s="68">
        <v>34.79</v>
      </c>
      <c r="F365" s="196">
        <f t="shared" si="13"/>
        <v>380602.6</v>
      </c>
      <c r="G365" s="530">
        <v>46174</v>
      </c>
      <c r="H365" s="43" t="s">
        <v>277</v>
      </c>
      <c r="I365" s="43" t="s">
        <v>12</v>
      </c>
      <c r="J365" s="531">
        <v>46172</v>
      </c>
      <c r="K365" s="531">
        <v>46175</v>
      </c>
      <c r="L365" s="483">
        <f t="shared" si="14"/>
        <v>3</v>
      </c>
      <c r="M365" s="483" t="s">
        <v>279</v>
      </c>
      <c r="N365" s="672"/>
      <c r="O365" s="532"/>
    </row>
    <row r="366" spans="2:15" x14ac:dyDescent="0.25">
      <c r="B366" s="43">
        <v>361</v>
      </c>
      <c r="C366" s="65" t="s">
        <v>721</v>
      </c>
      <c r="D366" s="65" t="s">
        <v>126</v>
      </c>
      <c r="E366" s="65">
        <v>59.5</v>
      </c>
      <c r="F366" s="65">
        <f t="shared" si="13"/>
        <v>650930</v>
      </c>
      <c r="G366" s="530">
        <v>46174</v>
      </c>
      <c r="H366" s="43" t="s">
        <v>277</v>
      </c>
      <c r="I366" s="43" t="s">
        <v>12</v>
      </c>
      <c r="J366" s="139">
        <v>46176</v>
      </c>
      <c r="K366" s="139">
        <v>46183</v>
      </c>
      <c r="L366" s="483">
        <f t="shared" si="14"/>
        <v>7</v>
      </c>
      <c r="M366" s="64" t="s">
        <v>279</v>
      </c>
      <c r="N366" s="661"/>
      <c r="O366" s="66"/>
    </row>
    <row r="367" spans="2:15" x14ac:dyDescent="0.25">
      <c r="B367" s="43">
        <v>362</v>
      </c>
      <c r="C367" s="65" t="s">
        <v>719</v>
      </c>
      <c r="D367" s="65" t="s">
        <v>65</v>
      </c>
      <c r="E367" s="68">
        <v>36.159999999999997</v>
      </c>
      <c r="F367" s="65">
        <f t="shared" si="13"/>
        <v>395590.39999999997</v>
      </c>
      <c r="G367" s="530">
        <v>46174</v>
      </c>
      <c r="H367" s="43" t="s">
        <v>521</v>
      </c>
      <c r="I367" s="43" t="s">
        <v>12</v>
      </c>
      <c r="J367" s="139">
        <v>46179</v>
      </c>
      <c r="K367" s="139">
        <v>46183</v>
      </c>
      <c r="L367" s="483">
        <f t="shared" si="14"/>
        <v>4</v>
      </c>
      <c r="M367" s="483" t="s">
        <v>279</v>
      </c>
      <c r="N367" s="661"/>
      <c r="O367" s="66"/>
    </row>
    <row r="368" spans="2:15" ht="15.75" x14ac:dyDescent="0.25">
      <c r="B368" s="43">
        <v>363</v>
      </c>
      <c r="C368" s="43" t="s">
        <v>660</v>
      </c>
      <c r="D368" s="677" t="s">
        <v>634</v>
      </c>
      <c r="E368" s="66"/>
      <c r="F368" s="66"/>
      <c r="G368" s="66"/>
      <c r="H368" s="43" t="s">
        <v>521</v>
      </c>
      <c r="I368" s="65" t="s">
        <v>560</v>
      </c>
      <c r="J368" s="139">
        <v>46185</v>
      </c>
      <c r="K368" s="66"/>
      <c r="L368" s="661"/>
      <c r="M368" s="483" t="s">
        <v>775</v>
      </c>
      <c r="N368" s="661"/>
      <c r="O368" s="66"/>
    </row>
    <row r="369" spans="2:15" x14ac:dyDescent="0.25">
      <c r="B369" s="65">
        <v>364</v>
      </c>
      <c r="C369" s="66"/>
      <c r="D369" s="66"/>
      <c r="E369" s="66"/>
      <c r="F369" s="66"/>
      <c r="G369" s="66"/>
      <c r="H369" s="66"/>
      <c r="I369" s="65"/>
      <c r="J369" s="66"/>
      <c r="K369" s="66"/>
      <c r="L369" s="661"/>
      <c r="M369" s="661"/>
      <c r="N369" s="661"/>
      <c r="O369" s="66"/>
    </row>
    <row r="370" spans="2:15" x14ac:dyDescent="0.25">
      <c r="B370" s="65"/>
      <c r="C370" s="66"/>
      <c r="D370" s="66"/>
      <c r="E370" s="66"/>
      <c r="F370" s="66"/>
      <c r="G370" s="66"/>
      <c r="H370" s="66"/>
      <c r="I370" s="65"/>
      <c r="J370" s="66"/>
      <c r="K370" s="66"/>
      <c r="L370" s="661"/>
      <c r="M370" s="661"/>
      <c r="N370" s="661"/>
      <c r="O370" s="66"/>
    </row>
  </sheetData>
  <autoFilter ref="G3:G370" xr:uid="{00000000-0001-0000-0100-000000000000}"/>
  <conditionalFormatting sqref="C4:C6">
    <cfRule type="duplicateValues" dxfId="2409" priority="433"/>
    <cfRule type="duplicateValues" dxfId="2408" priority="434"/>
    <cfRule type="duplicateValues" dxfId="2407" priority="435"/>
    <cfRule type="duplicateValues" dxfId="2406" priority="436"/>
  </conditionalFormatting>
  <conditionalFormatting sqref="I4:I367">
    <cfRule type="containsText" dxfId="2405" priority="1"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J235"/>
  <sheetViews>
    <sheetView topLeftCell="A25" zoomScale="69" workbookViewId="0">
      <pane xSplit="4" topLeftCell="E1" activePane="topRight" state="frozen"/>
      <selection pane="topRight" activeCell="K34" sqref="K34"/>
    </sheetView>
  </sheetViews>
  <sheetFormatPr defaultRowHeight="15" x14ac:dyDescent="0.25"/>
  <cols>
    <col min="1" max="1" width="6.5703125" customWidth="1"/>
    <col min="2" max="2" width="15.140625" customWidth="1"/>
    <col min="3" max="3" width="11.85546875" bestFit="1" customWidth="1"/>
    <col min="4" max="4" width="14.7109375" bestFit="1" customWidth="1"/>
    <col min="5" max="5" width="13.42578125" bestFit="1" customWidth="1"/>
    <col min="6" max="6" width="32.140625" bestFit="1" customWidth="1"/>
    <col min="7" max="7" width="13.42578125" bestFit="1" customWidth="1"/>
    <col min="8" max="9" width="12.42578125" customWidth="1"/>
    <col min="10" max="10" width="14.140625" style="584" bestFit="1" customWidth="1"/>
    <col min="11" max="11" width="15.140625" style="584" bestFit="1" customWidth="1"/>
    <col min="12" max="12" width="13.42578125" bestFit="1" customWidth="1"/>
    <col min="13" max="13" width="14.140625" bestFit="1" customWidth="1"/>
    <col min="14" max="14" width="15.140625" style="584" bestFit="1" customWidth="1"/>
    <col min="15" max="17" width="15.140625" style="584" customWidth="1"/>
    <col min="18" max="18" width="12.85546875" bestFit="1" customWidth="1"/>
    <col min="19" max="19" width="9.85546875" bestFit="1" customWidth="1"/>
    <col min="20" max="20" width="31.7109375" bestFit="1" customWidth="1"/>
    <col min="21" max="22" width="31.7109375" customWidth="1"/>
    <col min="23" max="23" width="18.85546875" customWidth="1"/>
    <col min="24" max="24" width="20.140625" customWidth="1"/>
  </cols>
  <sheetData>
    <row r="1" spans="1:106" ht="15.75" thickBot="1" x14ac:dyDescent="0.3"/>
    <row r="2" spans="1:106" ht="16.5" thickBot="1" x14ac:dyDescent="0.3">
      <c r="A2" s="574"/>
      <c r="B2" s="575"/>
      <c r="C2" s="574"/>
      <c r="D2" s="588" t="s">
        <v>846</v>
      </c>
      <c r="E2" s="589">
        <v>1</v>
      </c>
      <c r="F2" s="574"/>
      <c r="G2" s="574"/>
      <c r="H2" s="574"/>
      <c r="I2" s="574"/>
      <c r="J2" s="574"/>
      <c r="K2" s="574"/>
      <c r="L2" s="574"/>
      <c r="M2" s="574"/>
      <c r="N2" s="574"/>
      <c r="O2" s="574"/>
      <c r="P2" s="574"/>
      <c r="Q2" s="574"/>
      <c r="R2" s="16"/>
    </row>
    <row r="3" spans="1:106" ht="15.75" x14ac:dyDescent="0.25">
      <c r="A3" s="575"/>
      <c r="B3" s="575"/>
      <c r="C3" s="576"/>
      <c r="D3" s="575"/>
      <c r="E3" s="576"/>
      <c r="F3" s="576"/>
      <c r="G3" s="575"/>
      <c r="H3" s="576"/>
      <c r="I3" s="576"/>
      <c r="J3" s="577"/>
      <c r="K3" s="577"/>
      <c r="L3" s="576"/>
      <c r="M3" s="575"/>
      <c r="N3" s="577"/>
      <c r="O3" s="577"/>
      <c r="P3" s="577"/>
      <c r="Q3" s="577"/>
      <c r="R3" s="576"/>
    </row>
    <row r="4" spans="1:106" ht="45" x14ac:dyDescent="0.25">
      <c r="A4" s="594" t="s">
        <v>847</v>
      </c>
      <c r="B4" s="594" t="s">
        <v>848</v>
      </c>
      <c r="C4" s="594" t="s">
        <v>849</v>
      </c>
      <c r="D4" s="594" t="s">
        <v>850</v>
      </c>
      <c r="E4" s="594" t="s">
        <v>851</v>
      </c>
      <c r="F4" s="594" t="s">
        <v>915</v>
      </c>
      <c r="G4" s="595" t="s">
        <v>852</v>
      </c>
      <c r="H4" s="596" t="s">
        <v>853</v>
      </c>
      <c r="I4" s="596" t="s">
        <v>854</v>
      </c>
      <c r="J4" s="595" t="s">
        <v>855</v>
      </c>
      <c r="K4" s="595" t="s">
        <v>856</v>
      </c>
      <c r="L4" s="594" t="s">
        <v>857</v>
      </c>
      <c r="M4" s="595" t="s">
        <v>858</v>
      </c>
      <c r="N4" s="595" t="s">
        <v>859</v>
      </c>
      <c r="O4" s="594" t="s">
        <v>860</v>
      </c>
      <c r="P4" s="594" t="s">
        <v>861</v>
      </c>
      <c r="Q4" s="595" t="s">
        <v>862</v>
      </c>
      <c r="R4" s="594" t="s">
        <v>863</v>
      </c>
      <c r="S4" s="594" t="s">
        <v>44</v>
      </c>
      <c r="T4" s="594" t="s">
        <v>563</v>
      </c>
      <c r="U4" s="594" t="s">
        <v>864</v>
      </c>
      <c r="V4" s="594" t="s">
        <v>865</v>
      </c>
      <c r="W4" s="594" t="s">
        <v>866</v>
      </c>
      <c r="X4" s="595" t="s">
        <v>16</v>
      </c>
    </row>
    <row r="5" spans="1:106" s="66" customFormat="1" x14ac:dyDescent="0.25">
      <c r="A5" s="43">
        <v>1</v>
      </c>
      <c r="B5" s="43" t="s">
        <v>874</v>
      </c>
      <c r="C5" s="43" t="s">
        <v>624</v>
      </c>
      <c r="D5" s="43" t="s">
        <v>503</v>
      </c>
      <c r="E5" s="45">
        <v>419</v>
      </c>
      <c r="F5" s="45" t="s">
        <v>916</v>
      </c>
      <c r="G5" s="47" t="s">
        <v>872</v>
      </c>
      <c r="H5" s="606" t="s">
        <v>868</v>
      </c>
      <c r="I5" s="606" t="s">
        <v>869</v>
      </c>
      <c r="J5" s="586">
        <v>46042</v>
      </c>
      <c r="K5" s="586">
        <v>46047</v>
      </c>
      <c r="L5" s="599" t="s">
        <v>869</v>
      </c>
      <c r="M5" s="586">
        <v>46058</v>
      </c>
      <c r="N5" s="586">
        <v>46060</v>
      </c>
      <c r="O5" s="535"/>
      <c r="P5" s="535"/>
      <c r="Q5" s="591"/>
      <c r="R5" s="45">
        <f>E5</f>
        <v>419</v>
      </c>
      <c r="S5" s="599" t="s">
        <v>869</v>
      </c>
      <c r="T5" s="43" t="s">
        <v>870</v>
      </c>
      <c r="U5" s="43">
        <v>30</v>
      </c>
      <c r="V5" s="535"/>
      <c r="W5" s="535"/>
      <c r="X5" s="591"/>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s="593"/>
    </row>
    <row r="6" spans="1:106" ht="35.450000000000003" customHeight="1" x14ac:dyDescent="0.25">
      <c r="A6" s="43">
        <v>2</v>
      </c>
      <c r="B6" s="43" t="s">
        <v>875</v>
      </c>
      <c r="C6" s="43" t="s">
        <v>503</v>
      </c>
      <c r="D6" s="43" t="s">
        <v>122</v>
      </c>
      <c r="E6" s="45">
        <v>3470</v>
      </c>
      <c r="F6" s="667" t="s">
        <v>917</v>
      </c>
      <c r="G6" s="43" t="s">
        <v>867</v>
      </c>
      <c r="H6" s="606" t="s">
        <v>868</v>
      </c>
      <c r="I6" s="606" t="s">
        <v>869</v>
      </c>
      <c r="J6" s="63">
        <v>46049</v>
      </c>
      <c r="K6" s="63">
        <v>46055</v>
      </c>
      <c r="L6" s="599" t="s">
        <v>869</v>
      </c>
      <c r="M6" s="63">
        <v>46063</v>
      </c>
      <c r="N6" s="63">
        <v>46068</v>
      </c>
      <c r="O6" s="63"/>
      <c r="P6" s="63"/>
      <c r="Q6" s="63"/>
      <c r="R6" s="45">
        <f>E6</f>
        <v>3470</v>
      </c>
      <c r="S6" s="599" t="s">
        <v>869</v>
      </c>
      <c r="T6" s="43" t="s">
        <v>870</v>
      </c>
      <c r="U6" s="43">
        <v>30</v>
      </c>
      <c r="V6" s="578"/>
      <c r="W6" s="43"/>
      <c r="X6" s="43"/>
    </row>
    <row r="7" spans="1:106" x14ac:dyDescent="0.25">
      <c r="A7" s="43">
        <v>3</v>
      </c>
      <c r="B7" s="43" t="s">
        <v>877</v>
      </c>
      <c r="C7" s="43" t="s">
        <v>122</v>
      </c>
      <c r="D7" s="43" t="s">
        <v>488</v>
      </c>
      <c r="E7" s="45">
        <v>461</v>
      </c>
      <c r="F7" s="45" t="s">
        <v>918</v>
      </c>
      <c r="G7" s="47" t="s">
        <v>872</v>
      </c>
      <c r="H7" s="606" t="s">
        <v>868</v>
      </c>
      <c r="I7" s="606" t="s">
        <v>869</v>
      </c>
      <c r="J7" s="63">
        <v>46061</v>
      </c>
      <c r="K7" s="63">
        <v>46065</v>
      </c>
      <c r="L7" s="599" t="s">
        <v>869</v>
      </c>
      <c r="M7" s="63">
        <v>46071</v>
      </c>
      <c r="N7" s="63">
        <v>46075</v>
      </c>
      <c r="O7" s="63"/>
      <c r="P7" s="63"/>
      <c r="Q7" s="63"/>
      <c r="R7" s="61">
        <f>E7</f>
        <v>461</v>
      </c>
      <c r="S7" s="599" t="s">
        <v>869</v>
      </c>
      <c r="T7" s="43" t="s">
        <v>870</v>
      </c>
      <c r="U7" s="43">
        <v>30</v>
      </c>
      <c r="V7" s="578"/>
      <c r="W7" s="43"/>
      <c r="X7" s="43"/>
    </row>
    <row r="8" spans="1:106" ht="30" x14ac:dyDescent="0.25">
      <c r="A8" s="43">
        <v>4</v>
      </c>
      <c r="B8" s="43" t="s">
        <v>879</v>
      </c>
      <c r="C8" s="43" t="s">
        <v>488</v>
      </c>
      <c r="D8" s="43" t="s">
        <v>455</v>
      </c>
      <c r="E8" s="61">
        <v>2200</v>
      </c>
      <c r="F8" s="666" t="s">
        <v>919</v>
      </c>
      <c r="G8" s="43" t="s">
        <v>867</v>
      </c>
      <c r="H8" s="606" t="s">
        <v>868</v>
      </c>
      <c r="I8" s="606" t="s">
        <v>869</v>
      </c>
      <c r="J8" s="63">
        <v>46069</v>
      </c>
      <c r="K8" s="63">
        <v>46075</v>
      </c>
      <c r="L8" s="599" t="s">
        <v>869</v>
      </c>
      <c r="M8" s="63">
        <v>46079</v>
      </c>
      <c r="N8" s="63">
        <v>46081</v>
      </c>
      <c r="O8" s="63"/>
      <c r="P8" s="63"/>
      <c r="Q8" s="63"/>
      <c r="R8" s="61">
        <v>2200</v>
      </c>
      <c r="S8" s="599" t="s">
        <v>869</v>
      </c>
      <c r="T8" s="43" t="s">
        <v>870</v>
      </c>
      <c r="U8" s="43">
        <v>30</v>
      </c>
      <c r="V8" s="578"/>
      <c r="W8" s="43"/>
      <c r="X8" s="43"/>
    </row>
    <row r="9" spans="1:106" x14ac:dyDescent="0.25">
      <c r="A9" s="43">
        <v>5</v>
      </c>
      <c r="B9" s="43" t="s">
        <v>887</v>
      </c>
      <c r="C9" s="43" t="s">
        <v>455</v>
      </c>
      <c r="D9" s="43" t="s">
        <v>225</v>
      </c>
      <c r="E9" s="61">
        <v>567</v>
      </c>
      <c r="F9" s="61" t="s">
        <v>920</v>
      </c>
      <c r="G9" s="43" t="s">
        <v>867</v>
      </c>
      <c r="H9" s="606" t="s">
        <v>868</v>
      </c>
      <c r="I9" s="606" t="s">
        <v>869</v>
      </c>
      <c r="J9" s="63">
        <v>46077</v>
      </c>
      <c r="K9" s="63">
        <v>46079</v>
      </c>
      <c r="L9" s="599" t="s">
        <v>869</v>
      </c>
      <c r="M9" s="63">
        <v>46093</v>
      </c>
      <c r="N9" s="63">
        <v>46097</v>
      </c>
      <c r="O9" s="63"/>
      <c r="P9" s="63"/>
      <c r="Q9" s="63"/>
      <c r="R9" s="61">
        <v>567</v>
      </c>
      <c r="S9" s="599" t="s">
        <v>869</v>
      </c>
      <c r="T9" s="43" t="s">
        <v>870</v>
      </c>
      <c r="U9" s="43">
        <v>30</v>
      </c>
      <c r="V9" s="578"/>
      <c r="W9" s="43"/>
      <c r="X9" s="43"/>
    </row>
    <row r="10" spans="1:106" x14ac:dyDescent="0.25">
      <c r="A10" s="43">
        <v>6</v>
      </c>
      <c r="B10" s="43" t="s">
        <v>901</v>
      </c>
      <c r="C10" s="43" t="s">
        <v>225</v>
      </c>
      <c r="D10" s="43" t="s">
        <v>230</v>
      </c>
      <c r="E10" s="61">
        <v>1403</v>
      </c>
      <c r="F10" s="61" t="s">
        <v>921</v>
      </c>
      <c r="G10" s="43" t="s">
        <v>867</v>
      </c>
      <c r="H10" s="606" t="s">
        <v>868</v>
      </c>
      <c r="I10" s="606" t="s">
        <v>869</v>
      </c>
      <c r="J10" s="63">
        <v>46093</v>
      </c>
      <c r="K10" s="63">
        <v>46097</v>
      </c>
      <c r="L10" s="599" t="s">
        <v>869</v>
      </c>
      <c r="M10" s="63">
        <v>46098</v>
      </c>
      <c r="N10" s="63">
        <v>46101</v>
      </c>
      <c r="O10" s="63"/>
      <c r="P10" s="63"/>
      <c r="Q10" s="63"/>
      <c r="R10" s="61">
        <v>1403</v>
      </c>
      <c r="S10" s="599" t="s">
        <v>869</v>
      </c>
      <c r="T10" s="43" t="s">
        <v>870</v>
      </c>
      <c r="U10" s="43">
        <v>30</v>
      </c>
      <c r="V10" s="578"/>
      <c r="W10" s="43"/>
      <c r="X10" s="43"/>
    </row>
    <row r="11" spans="1:106" x14ac:dyDescent="0.25">
      <c r="A11" s="43">
        <v>7</v>
      </c>
      <c r="B11" s="43" t="s">
        <v>899</v>
      </c>
      <c r="C11" s="43" t="s">
        <v>230</v>
      </c>
      <c r="D11" s="43" t="s">
        <v>131</v>
      </c>
      <c r="E11" s="657">
        <v>967</v>
      </c>
      <c r="F11" s="657" t="s">
        <v>922</v>
      </c>
      <c r="G11" s="43" t="s">
        <v>867</v>
      </c>
      <c r="H11" s="606" t="s">
        <v>868</v>
      </c>
      <c r="I11" s="606" t="s">
        <v>869</v>
      </c>
      <c r="J11" s="63">
        <v>46088</v>
      </c>
      <c r="K11" s="63">
        <v>46063</v>
      </c>
      <c r="L11" s="599" t="s">
        <v>869</v>
      </c>
      <c r="M11" s="63">
        <v>46124</v>
      </c>
      <c r="N11" s="63">
        <v>46129</v>
      </c>
      <c r="O11" s="63"/>
      <c r="P11" s="63"/>
      <c r="Q11" s="63"/>
      <c r="R11" s="61">
        <v>967</v>
      </c>
      <c r="S11" s="599" t="s">
        <v>869</v>
      </c>
      <c r="T11" s="43" t="s">
        <v>870</v>
      </c>
      <c r="U11" s="43">
        <v>30</v>
      </c>
      <c r="V11" s="578"/>
      <c r="W11" s="43"/>
      <c r="X11" s="43"/>
    </row>
    <row r="12" spans="1:106" ht="30" x14ac:dyDescent="0.25">
      <c r="A12" s="43">
        <v>8</v>
      </c>
      <c r="B12" s="43" t="s">
        <v>902</v>
      </c>
      <c r="C12" s="43" t="s">
        <v>169</v>
      </c>
      <c r="D12" s="43" t="s">
        <v>199</v>
      </c>
      <c r="E12" s="61">
        <v>1954</v>
      </c>
      <c r="F12" s="666" t="s">
        <v>923</v>
      </c>
      <c r="G12" s="43" t="s">
        <v>867</v>
      </c>
      <c r="H12" s="606" t="s">
        <v>868</v>
      </c>
      <c r="I12" s="606" t="s">
        <v>869</v>
      </c>
      <c r="J12" s="63">
        <v>46109</v>
      </c>
      <c r="K12" s="63">
        <v>46110</v>
      </c>
      <c r="L12" s="599" t="s">
        <v>869</v>
      </c>
      <c r="M12" s="63">
        <v>46110</v>
      </c>
      <c r="N12" s="63">
        <v>46112</v>
      </c>
      <c r="O12" s="63"/>
      <c r="P12" s="63"/>
      <c r="Q12" s="63"/>
      <c r="R12" s="61">
        <v>1954</v>
      </c>
      <c r="S12" s="599" t="s">
        <v>869</v>
      </c>
      <c r="T12" s="43" t="s">
        <v>870</v>
      </c>
      <c r="U12" s="43">
        <v>30</v>
      </c>
      <c r="V12" s="578"/>
      <c r="W12" s="43"/>
      <c r="X12" s="43"/>
    </row>
    <row r="13" spans="1:106" ht="30" x14ac:dyDescent="0.25">
      <c r="A13" s="43">
        <v>9</v>
      </c>
      <c r="B13" s="43" t="s">
        <v>898</v>
      </c>
      <c r="C13" s="43" t="s">
        <v>633</v>
      </c>
      <c r="D13" s="43" t="s">
        <v>149</v>
      </c>
      <c r="E13" s="61">
        <v>2565</v>
      </c>
      <c r="F13" s="666" t="s">
        <v>924</v>
      </c>
      <c r="G13" s="43" t="s">
        <v>867</v>
      </c>
      <c r="H13" s="606" t="s">
        <v>868</v>
      </c>
      <c r="I13" s="606" t="s">
        <v>869</v>
      </c>
      <c r="J13" s="63">
        <v>46106</v>
      </c>
      <c r="K13" s="63">
        <v>46108</v>
      </c>
      <c r="L13" s="599" t="s">
        <v>869</v>
      </c>
      <c r="M13" s="63">
        <v>46109</v>
      </c>
      <c r="N13" s="63">
        <v>46112</v>
      </c>
      <c r="O13" s="63"/>
      <c r="P13" s="63"/>
      <c r="Q13" s="63"/>
      <c r="R13" s="61">
        <v>2565</v>
      </c>
      <c r="S13" s="599" t="s">
        <v>869</v>
      </c>
      <c r="T13" s="43" t="s">
        <v>911</v>
      </c>
      <c r="U13" s="43">
        <v>38</v>
      </c>
      <c r="V13" s="578"/>
      <c r="W13" s="43"/>
      <c r="X13" s="43"/>
    </row>
    <row r="14" spans="1:106" ht="45" x14ac:dyDescent="0.25">
      <c r="A14" s="43">
        <v>10</v>
      </c>
      <c r="B14" s="43" t="s">
        <v>900</v>
      </c>
      <c r="C14" s="43" t="s">
        <v>149</v>
      </c>
      <c r="D14" s="43" t="s">
        <v>389</v>
      </c>
      <c r="E14" s="61">
        <v>4304</v>
      </c>
      <c r="F14" s="666" t="s">
        <v>925</v>
      </c>
      <c r="G14" s="43" t="s">
        <v>867</v>
      </c>
      <c r="H14" s="606" t="s">
        <v>868</v>
      </c>
      <c r="I14" s="606" t="s">
        <v>869</v>
      </c>
      <c r="J14" s="682">
        <v>46164</v>
      </c>
      <c r="K14" s="682">
        <v>46178</v>
      </c>
      <c r="L14" s="599" t="s">
        <v>869</v>
      </c>
      <c r="M14" s="682">
        <v>46179</v>
      </c>
      <c r="N14" s="682">
        <v>46182</v>
      </c>
      <c r="O14" s="63"/>
      <c r="P14" s="63"/>
      <c r="Q14" s="63"/>
      <c r="R14" s="61">
        <v>4304</v>
      </c>
      <c r="S14" s="599" t="s">
        <v>869</v>
      </c>
      <c r="T14" s="43" t="s">
        <v>911</v>
      </c>
      <c r="U14" s="43">
        <v>38</v>
      </c>
      <c r="V14" s="578"/>
      <c r="W14" s="43"/>
      <c r="X14" s="43"/>
    </row>
    <row r="15" spans="1:106" x14ac:dyDescent="0.25">
      <c r="A15" s="43">
        <v>11</v>
      </c>
      <c r="B15" s="43" t="s">
        <v>914</v>
      </c>
      <c r="C15" s="43" t="s">
        <v>125</v>
      </c>
      <c r="D15" s="43" t="s">
        <v>169</v>
      </c>
      <c r="E15" s="61">
        <v>1230</v>
      </c>
      <c r="F15" s="61" t="s">
        <v>926</v>
      </c>
      <c r="G15" s="43" t="s">
        <v>867</v>
      </c>
      <c r="H15" s="606" t="s">
        <v>868</v>
      </c>
      <c r="I15" s="606" t="s">
        <v>869</v>
      </c>
      <c r="J15" s="63">
        <v>46156</v>
      </c>
      <c r="K15" s="63">
        <v>46160</v>
      </c>
      <c r="L15" s="599" t="s">
        <v>869</v>
      </c>
      <c r="M15" s="63">
        <v>46167</v>
      </c>
      <c r="N15" s="63">
        <v>46171</v>
      </c>
      <c r="O15" s="63"/>
      <c r="P15" s="63"/>
      <c r="Q15" s="63"/>
      <c r="R15" s="61">
        <v>1230</v>
      </c>
      <c r="S15" s="671" t="s">
        <v>869</v>
      </c>
      <c r="T15" s="43" t="s">
        <v>870</v>
      </c>
      <c r="U15" s="43">
        <v>35</v>
      </c>
      <c r="V15" s="578"/>
      <c r="W15" s="43"/>
      <c r="X15" s="43"/>
    </row>
    <row r="16" spans="1:106" ht="38.25" x14ac:dyDescent="0.25">
      <c r="A16" s="43">
        <v>12</v>
      </c>
      <c r="B16" s="43" t="s">
        <v>928</v>
      </c>
      <c r="C16" s="43" t="s">
        <v>135</v>
      </c>
      <c r="D16" s="43" t="s">
        <v>125</v>
      </c>
      <c r="E16" s="61">
        <v>3860</v>
      </c>
      <c r="F16" s="670" t="s">
        <v>929</v>
      </c>
      <c r="G16" s="43" t="s">
        <v>867</v>
      </c>
      <c r="H16" s="606" t="s">
        <v>868</v>
      </c>
      <c r="I16" s="606" t="s">
        <v>869</v>
      </c>
      <c r="J16" s="682">
        <v>46181</v>
      </c>
      <c r="K16" s="682">
        <v>46185</v>
      </c>
      <c r="L16" s="599" t="s">
        <v>869</v>
      </c>
      <c r="M16" s="682">
        <v>46186</v>
      </c>
      <c r="N16" s="682">
        <v>46189</v>
      </c>
      <c r="O16" s="681"/>
      <c r="P16" s="681"/>
      <c r="Q16" s="681"/>
      <c r="R16" s="61">
        <v>3860</v>
      </c>
      <c r="S16" s="671" t="s">
        <v>869</v>
      </c>
      <c r="T16" s="43" t="s">
        <v>930</v>
      </c>
      <c r="U16" s="43">
        <v>25</v>
      </c>
      <c r="V16" s="578"/>
      <c r="W16" s="43"/>
      <c r="X16" s="43"/>
    </row>
    <row r="17" spans="1:24" x14ac:dyDescent="0.25">
      <c r="A17" s="43">
        <v>13</v>
      </c>
      <c r="B17" s="43" t="s">
        <v>931</v>
      </c>
      <c r="C17" s="43" t="s">
        <v>199</v>
      </c>
      <c r="D17" s="43" t="s">
        <v>633</v>
      </c>
      <c r="E17" s="61">
        <v>226</v>
      </c>
      <c r="F17" s="61" t="s">
        <v>932</v>
      </c>
      <c r="G17" s="43" t="s">
        <v>933</v>
      </c>
      <c r="H17" s="606" t="s">
        <v>868</v>
      </c>
      <c r="I17" s="606" t="s">
        <v>869</v>
      </c>
      <c r="J17" s="63">
        <v>46166</v>
      </c>
      <c r="K17" s="63">
        <v>46172</v>
      </c>
      <c r="L17" s="599" t="s">
        <v>869</v>
      </c>
      <c r="M17" s="63">
        <v>46166</v>
      </c>
      <c r="N17" s="63">
        <v>46172</v>
      </c>
      <c r="O17" s="63"/>
      <c r="P17" s="63"/>
      <c r="Q17" s="63"/>
      <c r="R17" s="61">
        <v>226</v>
      </c>
      <c r="S17" s="671" t="s">
        <v>869</v>
      </c>
      <c r="T17" s="43" t="s">
        <v>934</v>
      </c>
      <c r="U17" s="43">
        <v>25</v>
      </c>
      <c r="V17" s="578"/>
      <c r="W17" s="43"/>
      <c r="X17" s="43"/>
    </row>
    <row r="18" spans="1:24" x14ac:dyDescent="0.25">
      <c r="A18" s="43">
        <v>14</v>
      </c>
      <c r="B18" s="43" t="s">
        <v>939</v>
      </c>
      <c r="C18" s="43" t="s">
        <v>940</v>
      </c>
      <c r="D18" s="43" t="s">
        <v>180</v>
      </c>
      <c r="E18" s="61">
        <v>1957</v>
      </c>
      <c r="F18" s="61"/>
      <c r="G18" s="43"/>
      <c r="H18" s="585"/>
      <c r="I18" s="585"/>
      <c r="J18" s="63"/>
      <c r="K18" s="63"/>
      <c r="L18" s="61"/>
      <c r="M18" s="63"/>
      <c r="N18" s="63"/>
      <c r="O18" s="63"/>
      <c r="P18" s="63"/>
      <c r="Q18" s="63"/>
      <c r="R18" s="61"/>
      <c r="S18" s="43"/>
      <c r="T18" s="578"/>
      <c r="U18" s="578"/>
      <c r="V18" s="578"/>
      <c r="W18" s="43"/>
      <c r="X18" s="43"/>
    </row>
    <row r="19" spans="1:24" x14ac:dyDescent="0.25">
      <c r="A19" s="43">
        <v>15</v>
      </c>
      <c r="B19" s="43" t="s">
        <v>941</v>
      </c>
      <c r="C19" s="43" t="s">
        <v>180</v>
      </c>
      <c r="D19" s="43" t="s">
        <v>227</v>
      </c>
      <c r="E19" s="61">
        <v>1441</v>
      </c>
      <c r="F19" s="61"/>
      <c r="G19" s="43"/>
      <c r="H19" s="585"/>
      <c r="I19" s="585"/>
      <c r="J19" s="63"/>
      <c r="K19" s="63"/>
      <c r="L19" s="61"/>
      <c r="M19" s="63"/>
      <c r="N19" s="63"/>
      <c r="O19" s="63"/>
      <c r="P19" s="63"/>
      <c r="Q19" s="63"/>
      <c r="R19" s="61"/>
      <c r="S19" s="43"/>
      <c r="T19" s="578"/>
      <c r="U19" s="578"/>
      <c r="V19" s="578"/>
      <c r="W19" s="43"/>
      <c r="X19" s="43"/>
    </row>
    <row r="20" spans="1:24" x14ac:dyDescent="0.25">
      <c r="A20" s="43">
        <v>16</v>
      </c>
      <c r="B20" s="43" t="s">
        <v>942</v>
      </c>
      <c r="C20" s="43" t="s">
        <v>631</v>
      </c>
      <c r="D20" s="43" t="s">
        <v>167</v>
      </c>
      <c r="E20" s="61">
        <v>1668</v>
      </c>
      <c r="F20" s="61"/>
      <c r="G20" s="43"/>
      <c r="H20" s="585"/>
      <c r="I20" s="585"/>
      <c r="J20" s="63"/>
      <c r="K20" s="63"/>
      <c r="L20" s="61"/>
      <c r="M20" s="63"/>
      <c r="N20" s="63"/>
      <c r="O20" s="63"/>
      <c r="P20" s="63"/>
      <c r="Q20" s="63"/>
      <c r="R20" s="61"/>
      <c r="S20" s="43"/>
      <c r="T20" s="578"/>
      <c r="U20" s="578"/>
      <c r="V20" s="578"/>
      <c r="W20" s="43"/>
      <c r="X20" s="43"/>
    </row>
    <row r="21" spans="1:24" ht="30" x14ac:dyDescent="0.25">
      <c r="A21" s="43">
        <v>17</v>
      </c>
      <c r="B21" s="43" t="s">
        <v>944</v>
      </c>
      <c r="C21" s="43" t="s">
        <v>943</v>
      </c>
      <c r="D21" s="43" t="s">
        <v>135</v>
      </c>
      <c r="E21" s="61">
        <v>1949</v>
      </c>
      <c r="F21" s="666" t="s">
        <v>966</v>
      </c>
      <c r="G21" s="43" t="s">
        <v>867</v>
      </c>
      <c r="H21" s="606" t="s">
        <v>868</v>
      </c>
      <c r="I21" s="606" t="s">
        <v>869</v>
      </c>
      <c r="J21" s="63">
        <v>46191</v>
      </c>
      <c r="K21" s="63"/>
      <c r="L21" s="683"/>
      <c r="M21" s="63"/>
      <c r="N21" s="63"/>
      <c r="O21" s="63"/>
      <c r="P21" s="63"/>
      <c r="Q21" s="63"/>
      <c r="R21" s="61"/>
      <c r="S21" s="43"/>
      <c r="T21" s="43" t="s">
        <v>930</v>
      </c>
      <c r="U21" s="43">
        <v>50</v>
      </c>
      <c r="V21" s="578"/>
      <c r="W21" s="43"/>
      <c r="X21" s="43"/>
    </row>
    <row r="22" spans="1:24" x14ac:dyDescent="0.25">
      <c r="A22" s="43">
        <v>18</v>
      </c>
      <c r="B22" s="43" t="s">
        <v>945</v>
      </c>
      <c r="C22" s="43" t="s">
        <v>389</v>
      </c>
      <c r="D22" s="43" t="s">
        <v>379</v>
      </c>
      <c r="E22" s="61">
        <v>200</v>
      </c>
      <c r="F22" s="61" t="s">
        <v>946</v>
      </c>
      <c r="G22" s="43" t="s">
        <v>933</v>
      </c>
      <c r="H22" s="606" t="s">
        <v>868</v>
      </c>
      <c r="I22" s="606" t="s">
        <v>869</v>
      </c>
      <c r="J22" s="63">
        <v>46174</v>
      </c>
      <c r="K22" s="63">
        <v>46185</v>
      </c>
      <c r="L22" s="599" t="s">
        <v>869</v>
      </c>
      <c r="M22" s="63">
        <v>46174</v>
      </c>
      <c r="N22" s="63">
        <v>46185</v>
      </c>
      <c r="O22" s="63"/>
      <c r="P22" s="63"/>
      <c r="Q22" s="63"/>
      <c r="R22" s="61">
        <v>200</v>
      </c>
      <c r="S22" s="671" t="s">
        <v>869</v>
      </c>
      <c r="T22" s="43" t="s">
        <v>934</v>
      </c>
      <c r="U22" s="43">
        <v>25</v>
      </c>
      <c r="V22" s="578"/>
      <c r="W22" s="43"/>
      <c r="X22" s="43"/>
    </row>
    <row r="23" spans="1:24" x14ac:dyDescent="0.25">
      <c r="A23" s="43">
        <v>19</v>
      </c>
      <c r="B23" s="43" t="s">
        <v>947</v>
      </c>
      <c r="C23" s="43" t="s">
        <v>131</v>
      </c>
      <c r="D23" s="43" t="s">
        <v>444</v>
      </c>
      <c r="E23" s="61">
        <v>754</v>
      </c>
      <c r="F23" s="61"/>
      <c r="G23" s="43"/>
      <c r="H23" s="585"/>
      <c r="I23" s="585"/>
      <c r="J23" s="63"/>
      <c r="K23" s="63"/>
      <c r="L23" s="61"/>
      <c r="M23" s="63"/>
      <c r="N23" s="63"/>
      <c r="O23" s="63"/>
      <c r="P23" s="63"/>
      <c r="Q23" s="63"/>
      <c r="R23" s="61"/>
      <c r="S23" s="43"/>
      <c r="T23" s="578"/>
      <c r="U23" s="578"/>
      <c r="V23" s="578"/>
      <c r="W23" s="43"/>
      <c r="X23" s="43"/>
    </row>
    <row r="24" spans="1:24" x14ac:dyDescent="0.25">
      <c r="A24" s="43">
        <v>20</v>
      </c>
      <c r="B24" s="43" t="s">
        <v>948</v>
      </c>
      <c r="C24" s="43" t="s">
        <v>444</v>
      </c>
      <c r="D24" s="43" t="s">
        <v>445</v>
      </c>
      <c r="E24" s="61">
        <v>212</v>
      </c>
      <c r="F24" s="61"/>
      <c r="G24" s="43"/>
      <c r="H24" s="585"/>
      <c r="I24" s="585"/>
      <c r="J24" s="63"/>
      <c r="K24" s="63"/>
      <c r="L24" s="61"/>
      <c r="M24" s="63"/>
      <c r="N24" s="63"/>
      <c r="O24" s="63"/>
      <c r="P24" s="63"/>
      <c r="Q24" s="63"/>
      <c r="R24" s="61"/>
      <c r="S24" s="43"/>
      <c r="T24" s="578"/>
      <c r="U24" s="578"/>
      <c r="V24" s="578"/>
      <c r="W24" s="43"/>
      <c r="X24" s="43"/>
    </row>
    <row r="25" spans="1:24" x14ac:dyDescent="0.25">
      <c r="A25" s="43">
        <v>21</v>
      </c>
      <c r="B25" s="43" t="s">
        <v>949</v>
      </c>
      <c r="C25" s="43" t="s">
        <v>950</v>
      </c>
      <c r="D25" s="43" t="s">
        <v>259</v>
      </c>
      <c r="E25" s="61">
        <v>240</v>
      </c>
      <c r="F25" s="43" t="s">
        <v>962</v>
      </c>
      <c r="G25" s="43" t="s">
        <v>933</v>
      </c>
      <c r="H25" s="606" t="s">
        <v>868</v>
      </c>
      <c r="I25" s="606" t="s">
        <v>869</v>
      </c>
      <c r="J25" s="682">
        <v>46188</v>
      </c>
      <c r="K25" s="63">
        <v>46192</v>
      </c>
      <c r="L25" s="599" t="s">
        <v>869</v>
      </c>
      <c r="M25" s="682">
        <v>46188</v>
      </c>
      <c r="N25" s="63">
        <v>46192</v>
      </c>
      <c r="O25" s="63"/>
      <c r="P25" s="63"/>
      <c r="Q25" s="63"/>
      <c r="R25" s="61">
        <v>240</v>
      </c>
      <c r="S25" s="671" t="s">
        <v>869</v>
      </c>
      <c r="T25" s="43" t="s">
        <v>934</v>
      </c>
      <c r="U25" s="43">
        <v>41</v>
      </c>
      <c r="V25" s="578"/>
      <c r="W25" s="43"/>
      <c r="X25" s="43"/>
    </row>
    <row r="26" spans="1:24" x14ac:dyDescent="0.25">
      <c r="A26" s="43">
        <v>22</v>
      </c>
      <c r="B26" s="43" t="s">
        <v>951</v>
      </c>
      <c r="C26" s="43" t="s">
        <v>397</v>
      </c>
      <c r="D26" s="43" t="s">
        <v>407</v>
      </c>
      <c r="E26" s="61"/>
      <c r="F26" s="61"/>
      <c r="G26" s="43"/>
      <c r="H26" s="585"/>
      <c r="I26" s="585"/>
      <c r="J26" s="63"/>
      <c r="K26" s="63"/>
      <c r="L26" s="61"/>
      <c r="M26" s="63"/>
      <c r="N26" s="63"/>
      <c r="O26" s="63"/>
      <c r="P26" s="63"/>
      <c r="Q26" s="63"/>
      <c r="R26" s="61"/>
      <c r="S26" s="43"/>
      <c r="T26" s="578"/>
      <c r="U26" s="578"/>
      <c r="V26" s="578"/>
      <c r="W26" s="43"/>
      <c r="X26" s="43"/>
    </row>
    <row r="27" spans="1:24" x14ac:dyDescent="0.25">
      <c r="A27" s="43">
        <v>23</v>
      </c>
      <c r="B27" s="43" t="s">
        <v>952</v>
      </c>
      <c r="C27" s="43" t="s">
        <v>407</v>
      </c>
      <c r="D27" s="43" t="s">
        <v>196</v>
      </c>
      <c r="E27" s="61"/>
      <c r="F27" s="61"/>
      <c r="G27" s="43"/>
      <c r="H27" s="585"/>
      <c r="I27" s="585"/>
      <c r="J27" s="63"/>
      <c r="K27" s="63"/>
      <c r="L27" s="61"/>
      <c r="M27" s="63"/>
      <c r="N27" s="63"/>
      <c r="O27" s="63"/>
      <c r="P27" s="63"/>
      <c r="Q27" s="63"/>
      <c r="R27" s="61"/>
      <c r="S27" s="43"/>
      <c r="T27" s="578"/>
      <c r="U27" s="578"/>
      <c r="V27" s="578"/>
      <c r="W27" s="43"/>
      <c r="X27" s="43"/>
    </row>
    <row r="28" spans="1:24" x14ac:dyDescent="0.25">
      <c r="A28" s="43">
        <v>24</v>
      </c>
      <c r="B28" s="43" t="s">
        <v>953</v>
      </c>
      <c r="C28" s="43" t="s">
        <v>722</v>
      </c>
      <c r="D28" s="43" t="s">
        <v>465</v>
      </c>
      <c r="E28" s="61"/>
      <c r="F28" s="61"/>
      <c r="G28" s="43"/>
      <c r="H28" s="585"/>
      <c r="I28" s="585"/>
      <c r="J28" s="63"/>
      <c r="K28" s="63"/>
      <c r="L28" s="61"/>
      <c r="M28" s="63"/>
      <c r="N28" s="63"/>
      <c r="O28" s="63"/>
      <c r="P28" s="63"/>
      <c r="Q28" s="63"/>
      <c r="R28" s="61"/>
      <c r="S28" s="43"/>
      <c r="T28" s="578"/>
      <c r="U28" s="578"/>
      <c r="V28" s="578"/>
      <c r="W28" s="43"/>
      <c r="X28" s="43"/>
    </row>
    <row r="29" spans="1:24" x14ac:dyDescent="0.25">
      <c r="A29" s="43">
        <v>25</v>
      </c>
      <c r="B29" s="43" t="s">
        <v>954</v>
      </c>
      <c r="C29" s="43" t="s">
        <v>465</v>
      </c>
      <c r="D29" s="43" t="s">
        <v>480</v>
      </c>
      <c r="E29" s="61">
        <v>1564</v>
      </c>
      <c r="F29" s="43" t="s">
        <v>959</v>
      </c>
      <c r="G29" s="43" t="s">
        <v>867</v>
      </c>
      <c r="H29" s="606" t="s">
        <v>868</v>
      </c>
      <c r="I29" s="606" t="s">
        <v>869</v>
      </c>
      <c r="J29" s="682">
        <v>46192</v>
      </c>
      <c r="K29" s="63"/>
      <c r="L29" s="683"/>
      <c r="M29" s="63"/>
      <c r="N29" s="63"/>
      <c r="O29" s="63"/>
      <c r="P29" s="63"/>
      <c r="Q29" s="63"/>
      <c r="R29" s="61"/>
      <c r="S29" s="43"/>
      <c r="T29" s="673" t="s">
        <v>958</v>
      </c>
      <c r="U29" s="43">
        <v>22</v>
      </c>
      <c r="V29" s="578"/>
      <c r="W29" s="43"/>
      <c r="X29" s="43"/>
    </row>
    <row r="30" spans="1:24" x14ac:dyDescent="0.25">
      <c r="A30" s="43">
        <v>26</v>
      </c>
      <c r="B30" s="43" t="s">
        <v>955</v>
      </c>
      <c r="C30" s="43" t="s">
        <v>956</v>
      </c>
      <c r="D30" s="43" t="s">
        <v>481</v>
      </c>
      <c r="E30" s="61"/>
      <c r="F30" s="61"/>
      <c r="G30" s="43"/>
      <c r="H30" s="606" t="s">
        <v>868</v>
      </c>
      <c r="I30" s="606" t="s">
        <v>869</v>
      </c>
      <c r="J30" s="63"/>
      <c r="K30" s="63"/>
      <c r="L30" s="61"/>
      <c r="M30" s="63"/>
      <c r="N30" s="63"/>
      <c r="O30" s="63"/>
      <c r="P30" s="63"/>
      <c r="Q30" s="63"/>
      <c r="R30" s="61"/>
      <c r="S30" s="43"/>
      <c r="T30" s="578"/>
      <c r="U30" s="578"/>
      <c r="V30" s="578"/>
      <c r="W30" s="43"/>
      <c r="X30" s="43"/>
    </row>
    <row r="31" spans="1:24" x14ac:dyDescent="0.25">
      <c r="A31" s="43">
        <v>27</v>
      </c>
      <c r="B31" s="43" t="s">
        <v>957</v>
      </c>
      <c r="C31" s="43" t="s">
        <v>379</v>
      </c>
      <c r="D31" s="43" t="s">
        <v>637</v>
      </c>
      <c r="E31" s="61">
        <v>1147</v>
      </c>
      <c r="F31" s="43" t="s">
        <v>960</v>
      </c>
      <c r="G31" s="43" t="s">
        <v>867</v>
      </c>
      <c r="H31" s="606" t="s">
        <v>868</v>
      </c>
      <c r="I31" s="606" t="s">
        <v>869</v>
      </c>
      <c r="J31" s="682">
        <v>46185</v>
      </c>
      <c r="K31" s="63">
        <v>46188</v>
      </c>
      <c r="L31" s="599" t="s">
        <v>869</v>
      </c>
      <c r="M31" s="63">
        <v>46189</v>
      </c>
      <c r="N31" s="63">
        <v>46192</v>
      </c>
      <c r="O31" s="63"/>
      <c r="P31" s="63"/>
      <c r="Q31" s="63"/>
      <c r="R31" s="61">
        <v>1147</v>
      </c>
      <c r="S31" s="671" t="s">
        <v>869</v>
      </c>
      <c r="T31" s="43" t="s">
        <v>911</v>
      </c>
      <c r="U31" s="43">
        <v>38</v>
      </c>
      <c r="V31" s="578"/>
      <c r="W31" s="43"/>
      <c r="X31" s="43"/>
    </row>
    <row r="32" spans="1:24" x14ac:dyDescent="0.25">
      <c r="A32" s="43">
        <v>28</v>
      </c>
      <c r="B32" s="43" t="s">
        <v>964</v>
      </c>
      <c r="C32" s="43" t="s">
        <v>381</v>
      </c>
      <c r="D32" s="43" t="s">
        <v>505</v>
      </c>
      <c r="E32" s="61">
        <v>1593</v>
      </c>
      <c r="F32" s="61" t="s">
        <v>965</v>
      </c>
      <c r="G32" s="43" t="s">
        <v>867</v>
      </c>
      <c r="H32" s="606" t="s">
        <v>868</v>
      </c>
      <c r="I32" s="606" t="s">
        <v>869</v>
      </c>
      <c r="J32" s="678"/>
      <c r="K32" s="63"/>
      <c r="L32" s="61"/>
      <c r="M32" s="63"/>
      <c r="N32" s="63"/>
      <c r="O32" s="63"/>
      <c r="P32" s="63"/>
      <c r="Q32" s="63"/>
      <c r="R32" s="61"/>
      <c r="S32" s="43"/>
      <c r="T32" s="43" t="s">
        <v>911</v>
      </c>
      <c r="U32" s="43">
        <v>38</v>
      </c>
      <c r="V32" s="578"/>
      <c r="W32" s="43"/>
      <c r="X32" s="43"/>
    </row>
    <row r="33" spans="1:24" x14ac:dyDescent="0.25">
      <c r="A33" s="43">
        <v>29</v>
      </c>
      <c r="B33" s="43" t="s">
        <v>968</v>
      </c>
      <c r="C33" s="43" t="s">
        <v>380</v>
      </c>
      <c r="D33" s="43" t="s">
        <v>381</v>
      </c>
      <c r="E33" s="61">
        <v>193</v>
      </c>
      <c r="F33" s="61" t="s">
        <v>969</v>
      </c>
      <c r="G33" s="43" t="s">
        <v>933</v>
      </c>
      <c r="H33" s="606" t="s">
        <v>868</v>
      </c>
      <c r="I33" s="606" t="s">
        <v>869</v>
      </c>
      <c r="J33" s="63"/>
      <c r="K33" s="63"/>
      <c r="L33" s="61"/>
      <c r="M33" s="63"/>
      <c r="N33" s="63"/>
      <c r="O33" s="63"/>
      <c r="P33" s="63"/>
      <c r="Q33" s="63"/>
      <c r="R33" s="61"/>
      <c r="S33" s="43"/>
      <c r="T33" s="43" t="s">
        <v>934</v>
      </c>
      <c r="U33" s="43">
        <v>41</v>
      </c>
      <c r="V33" s="578"/>
      <c r="W33" s="47"/>
      <c r="X33" s="43"/>
    </row>
    <row r="34" spans="1:24" x14ac:dyDescent="0.25">
      <c r="A34" s="43">
        <v>30</v>
      </c>
      <c r="B34" s="43" t="s">
        <v>973</v>
      </c>
      <c r="C34" s="43" t="s">
        <v>259</v>
      </c>
      <c r="D34" s="43" t="s">
        <v>380</v>
      </c>
      <c r="E34" s="61">
        <v>421</v>
      </c>
      <c r="F34" s="61" t="s">
        <v>974</v>
      </c>
      <c r="G34" s="682" t="s">
        <v>872</v>
      </c>
      <c r="H34" s="606" t="s">
        <v>868</v>
      </c>
      <c r="I34" s="606" t="s">
        <v>869</v>
      </c>
      <c r="J34" s="682">
        <v>46194</v>
      </c>
      <c r="K34" s="63"/>
      <c r="L34" s="61"/>
      <c r="M34" s="682">
        <v>46194</v>
      </c>
      <c r="N34" s="63"/>
      <c r="O34" s="63"/>
      <c r="P34" s="63"/>
      <c r="Q34" s="63"/>
      <c r="R34" s="61"/>
      <c r="S34" s="43"/>
      <c r="T34" s="43" t="s">
        <v>934</v>
      </c>
      <c r="U34" s="43">
        <v>41</v>
      </c>
      <c r="V34" s="578"/>
      <c r="W34" s="43"/>
      <c r="X34" s="43"/>
    </row>
    <row r="35" spans="1:24" x14ac:dyDescent="0.25">
      <c r="A35" s="43">
        <v>31</v>
      </c>
      <c r="B35" s="43"/>
      <c r="C35" s="43"/>
      <c r="D35" s="43"/>
      <c r="E35" s="61"/>
      <c r="F35" s="61"/>
      <c r="G35" s="43"/>
      <c r="H35" s="585"/>
      <c r="I35" s="585"/>
      <c r="J35" s="63"/>
      <c r="K35" s="63"/>
      <c r="L35" s="61"/>
      <c r="M35" s="63"/>
      <c r="N35" s="63"/>
      <c r="O35" s="63"/>
      <c r="P35" s="63"/>
      <c r="Q35" s="63"/>
      <c r="R35" s="61"/>
      <c r="S35" s="43"/>
      <c r="T35" s="578"/>
      <c r="U35" s="578"/>
      <c r="V35" s="578"/>
      <c r="W35" s="47"/>
      <c r="X35" s="43"/>
    </row>
    <row r="36" spans="1:24" x14ac:dyDescent="0.25">
      <c r="A36" s="43">
        <v>32</v>
      </c>
      <c r="B36" s="43"/>
      <c r="C36" s="43"/>
      <c r="D36" s="43"/>
      <c r="E36" s="61"/>
      <c r="F36" s="61"/>
      <c r="G36" s="43"/>
      <c r="H36" s="585"/>
      <c r="I36" s="585"/>
      <c r="J36" s="63"/>
      <c r="K36" s="63"/>
      <c r="L36" s="61"/>
      <c r="M36" s="63"/>
      <c r="N36" s="63"/>
      <c r="O36" s="63"/>
      <c r="P36" s="63"/>
      <c r="Q36" s="63"/>
      <c r="R36" s="61"/>
      <c r="S36" s="43"/>
      <c r="T36" s="578"/>
      <c r="U36" s="578"/>
      <c r="V36" s="578"/>
      <c r="W36" s="47"/>
      <c r="X36" s="43"/>
    </row>
    <row r="37" spans="1:24" x14ac:dyDescent="0.25">
      <c r="A37" s="43">
        <v>33</v>
      </c>
      <c r="B37" s="43"/>
      <c r="C37" s="43"/>
      <c r="D37" s="43"/>
      <c r="E37" s="61"/>
      <c r="F37" s="61"/>
      <c r="G37" s="43"/>
      <c r="H37" s="585"/>
      <c r="I37" s="585"/>
      <c r="J37" s="586"/>
      <c r="K37" s="586"/>
      <c r="L37" s="61"/>
      <c r="M37" s="586"/>
      <c r="N37" s="586"/>
      <c r="O37" s="586"/>
      <c r="P37" s="586"/>
      <c r="Q37" s="586"/>
      <c r="R37" s="61"/>
      <c r="S37" s="43"/>
      <c r="T37" s="587"/>
      <c r="U37" s="587"/>
      <c r="V37" s="587"/>
      <c r="W37" s="43"/>
      <c r="X37" s="43"/>
    </row>
    <row r="38" spans="1:24" x14ac:dyDescent="0.25">
      <c r="A38" s="43"/>
      <c r="B38" s="43"/>
      <c r="C38" s="43"/>
      <c r="D38" s="43"/>
      <c r="E38" s="61"/>
      <c r="F38" s="61"/>
      <c r="G38" s="43"/>
      <c r="H38" s="585"/>
      <c r="I38" s="585"/>
      <c r="J38" s="586"/>
      <c r="K38" s="586"/>
      <c r="L38" s="61"/>
      <c r="M38" s="586"/>
      <c r="N38" s="586"/>
      <c r="O38" s="586"/>
      <c r="P38" s="586"/>
      <c r="Q38" s="586"/>
      <c r="R38" s="61"/>
      <c r="S38" s="43"/>
      <c r="T38" s="587"/>
      <c r="U38" s="587"/>
      <c r="V38" s="587"/>
      <c r="W38" s="43"/>
      <c r="X38" s="43"/>
    </row>
    <row r="39" spans="1:24" x14ac:dyDescent="0.25">
      <c r="A39" s="43"/>
      <c r="B39" s="43"/>
      <c r="C39" s="43"/>
      <c r="D39" s="43"/>
      <c r="E39" s="61"/>
      <c r="F39" s="61"/>
      <c r="G39" s="43"/>
      <c r="H39" s="585"/>
      <c r="I39" s="585"/>
      <c r="J39" s="63"/>
      <c r="K39" s="63"/>
      <c r="L39" s="61"/>
      <c r="M39" s="63"/>
      <c r="N39" s="63"/>
      <c r="O39" s="63"/>
      <c r="P39" s="63"/>
      <c r="Q39" s="63"/>
      <c r="R39" s="61"/>
      <c r="S39" s="43"/>
      <c r="T39" s="578"/>
      <c r="U39" s="578"/>
      <c r="V39" s="578"/>
      <c r="W39" s="43"/>
      <c r="X39" s="43"/>
    </row>
    <row r="40" spans="1:24" x14ac:dyDescent="0.25">
      <c r="A40" s="43"/>
      <c r="B40" s="43"/>
      <c r="C40" s="43"/>
      <c r="D40" s="43"/>
      <c r="E40" s="61"/>
      <c r="F40" s="61"/>
      <c r="G40" s="43"/>
      <c r="H40" s="585"/>
      <c r="I40" s="585"/>
      <c r="J40" s="63"/>
      <c r="K40" s="63"/>
      <c r="L40" s="61"/>
      <c r="M40" s="63"/>
      <c r="N40" s="63"/>
      <c r="O40" s="63"/>
      <c r="P40" s="63"/>
      <c r="Q40" s="63"/>
      <c r="R40" s="61"/>
      <c r="S40" s="43"/>
      <c r="T40" s="578"/>
      <c r="U40" s="578"/>
      <c r="V40" s="578"/>
      <c r="W40" s="47"/>
      <c r="X40" s="43"/>
    </row>
    <row r="41" spans="1:24" x14ac:dyDescent="0.25">
      <c r="A41" s="43"/>
      <c r="B41" s="43"/>
      <c r="C41" s="43"/>
      <c r="D41" s="43"/>
      <c r="E41" s="61"/>
      <c r="F41" s="61"/>
      <c r="G41" s="43"/>
      <c r="H41" s="585"/>
      <c r="I41" s="585"/>
      <c r="J41" s="63"/>
      <c r="K41" s="63"/>
      <c r="L41" s="61"/>
      <c r="M41" s="63"/>
      <c r="N41" s="63"/>
      <c r="O41" s="63"/>
      <c r="P41" s="63"/>
      <c r="Q41" s="63"/>
      <c r="R41" s="61"/>
      <c r="S41" s="43"/>
      <c r="T41" s="578"/>
      <c r="U41" s="578"/>
      <c r="V41" s="578"/>
      <c r="W41" s="43"/>
      <c r="X41" s="43"/>
    </row>
    <row r="42" spans="1:24" x14ac:dyDescent="0.25">
      <c r="A42" s="43"/>
      <c r="B42" s="43"/>
      <c r="C42" s="43"/>
      <c r="D42" s="43"/>
      <c r="E42" s="61"/>
      <c r="F42" s="61"/>
      <c r="G42" s="43"/>
      <c r="H42" s="585"/>
      <c r="I42" s="585"/>
      <c r="J42" s="63"/>
      <c r="K42" s="63"/>
      <c r="L42" s="61"/>
      <c r="M42" s="63"/>
      <c r="N42" s="63"/>
      <c r="O42" s="63"/>
      <c r="P42" s="63"/>
      <c r="Q42" s="63"/>
      <c r="R42" s="61"/>
      <c r="S42" s="43"/>
      <c r="T42" s="578"/>
      <c r="U42" s="578"/>
      <c r="V42" s="578"/>
      <c r="W42" s="43"/>
      <c r="X42" s="43"/>
    </row>
    <row r="43" spans="1:24" x14ac:dyDescent="0.25">
      <c r="A43" s="43"/>
      <c r="B43" s="43"/>
      <c r="C43" s="43"/>
      <c r="D43" s="43"/>
      <c r="E43" s="61"/>
      <c r="F43" s="61"/>
      <c r="G43" s="43"/>
      <c r="H43" s="585"/>
      <c r="I43" s="585"/>
      <c r="J43" s="63"/>
      <c r="K43" s="63"/>
      <c r="L43" s="61"/>
      <c r="M43" s="63"/>
      <c r="N43" s="63"/>
      <c r="O43" s="63"/>
      <c r="P43" s="63"/>
      <c r="Q43" s="63"/>
      <c r="R43" s="61"/>
      <c r="S43" s="43"/>
      <c r="T43" s="578"/>
      <c r="U43" s="578"/>
      <c r="V43" s="578"/>
      <c r="W43" s="43"/>
      <c r="X43" s="43"/>
    </row>
    <row r="44" spans="1:24" x14ac:dyDescent="0.25">
      <c r="A44" s="43"/>
      <c r="B44" s="43"/>
      <c r="C44" s="43"/>
      <c r="D44" s="43"/>
      <c r="E44" s="61"/>
      <c r="F44" s="61"/>
      <c r="G44" s="43"/>
      <c r="H44" s="585"/>
      <c r="I44" s="585"/>
      <c r="J44" s="63"/>
      <c r="K44" s="63"/>
      <c r="L44" s="61"/>
      <c r="M44" s="63"/>
      <c r="N44" s="63"/>
      <c r="O44" s="63"/>
      <c r="P44" s="63"/>
      <c r="Q44" s="63"/>
      <c r="R44" s="61"/>
      <c r="S44" s="43"/>
      <c r="T44" s="578"/>
      <c r="U44" s="578"/>
      <c r="V44" s="578"/>
      <c r="W44" s="43"/>
      <c r="X44" s="43"/>
    </row>
    <row r="45" spans="1:24" x14ac:dyDescent="0.25">
      <c r="A45" s="43"/>
      <c r="B45" s="43"/>
      <c r="C45" s="43"/>
      <c r="D45" s="43"/>
      <c r="E45" s="61"/>
      <c r="F45" s="61"/>
      <c r="G45" s="43"/>
      <c r="H45" s="585"/>
      <c r="I45" s="585"/>
      <c r="J45" s="63"/>
      <c r="K45" s="63"/>
      <c r="L45" s="61"/>
      <c r="M45" s="63"/>
      <c r="N45" s="63"/>
      <c r="O45" s="63"/>
      <c r="P45" s="63"/>
      <c r="Q45" s="63"/>
      <c r="R45" s="61"/>
      <c r="S45" s="43"/>
      <c r="T45" s="578"/>
      <c r="U45" s="578"/>
      <c r="V45" s="578"/>
      <c r="W45" s="43"/>
      <c r="X45" s="43"/>
    </row>
    <row r="46" spans="1:24" x14ac:dyDescent="0.25">
      <c r="A46" s="43"/>
      <c r="B46" s="43"/>
      <c r="C46" s="43"/>
      <c r="D46" s="43"/>
      <c r="E46" s="61"/>
      <c r="F46" s="61"/>
      <c r="G46" s="43"/>
      <c r="H46" s="585"/>
      <c r="I46" s="585"/>
      <c r="J46" s="63"/>
      <c r="K46" s="63"/>
      <c r="L46" s="61"/>
      <c r="M46" s="63"/>
      <c r="N46" s="63"/>
      <c r="O46" s="63"/>
      <c r="P46" s="63"/>
      <c r="Q46" s="63"/>
      <c r="R46" s="61"/>
      <c r="S46" s="43"/>
      <c r="T46" s="578"/>
      <c r="U46" s="578"/>
      <c r="V46" s="578"/>
      <c r="W46" s="47"/>
      <c r="X46" s="43"/>
    </row>
    <row r="47" spans="1:24" x14ac:dyDescent="0.25">
      <c r="A47" s="43"/>
      <c r="B47" s="43"/>
      <c r="C47" s="43"/>
      <c r="D47" s="43"/>
      <c r="E47" s="61"/>
      <c r="F47" s="61"/>
      <c r="G47" s="43"/>
      <c r="H47" s="585"/>
      <c r="I47" s="585"/>
      <c r="J47" s="63"/>
      <c r="K47" s="63"/>
      <c r="L47" s="61"/>
      <c r="M47" s="63"/>
      <c r="N47" s="63"/>
      <c r="O47" s="63"/>
      <c r="P47" s="63"/>
      <c r="Q47" s="63"/>
      <c r="R47" s="61"/>
      <c r="S47" s="43"/>
      <c r="T47" s="578"/>
      <c r="U47" s="578"/>
      <c r="V47" s="578"/>
      <c r="W47" s="43"/>
      <c r="X47" s="43"/>
    </row>
    <row r="48" spans="1:24" x14ac:dyDescent="0.25">
      <c r="A48" s="43"/>
      <c r="B48" s="43"/>
      <c r="C48" s="43"/>
      <c r="D48" s="43"/>
      <c r="E48" s="61"/>
      <c r="F48" s="61"/>
      <c r="G48" s="43"/>
      <c r="H48" s="585"/>
      <c r="I48" s="585"/>
      <c r="J48" s="63"/>
      <c r="K48" s="63"/>
      <c r="L48" s="61"/>
      <c r="M48" s="63"/>
      <c r="N48" s="63"/>
      <c r="O48" s="63"/>
      <c r="P48" s="63"/>
      <c r="Q48" s="63"/>
      <c r="R48" s="61"/>
      <c r="S48" s="43"/>
      <c r="T48" s="578"/>
      <c r="U48" s="578"/>
      <c r="V48" s="578"/>
      <c r="W48" s="43"/>
      <c r="X48" s="43"/>
    </row>
    <row r="49" spans="1:24" x14ac:dyDescent="0.25">
      <c r="A49" s="43"/>
      <c r="B49" s="43"/>
      <c r="C49" s="43"/>
      <c r="D49" s="43"/>
      <c r="E49" s="61"/>
      <c r="F49" s="61"/>
      <c r="G49" s="43"/>
      <c r="H49" s="585"/>
      <c r="I49" s="585"/>
      <c r="J49" s="63"/>
      <c r="K49" s="63"/>
      <c r="L49" s="61"/>
      <c r="M49" s="63"/>
      <c r="N49" s="63"/>
      <c r="O49" s="63"/>
      <c r="P49" s="63"/>
      <c r="Q49" s="63"/>
      <c r="R49" s="61"/>
      <c r="S49" s="43"/>
      <c r="T49" s="578"/>
      <c r="U49" s="578"/>
      <c r="V49" s="578"/>
      <c r="W49" s="43"/>
      <c r="X49" s="43"/>
    </row>
    <row r="50" spans="1:24" x14ac:dyDescent="0.25">
      <c r="A50" s="43"/>
      <c r="B50" s="43"/>
      <c r="C50" s="43"/>
      <c r="D50" s="43"/>
      <c r="E50" s="61"/>
      <c r="F50" s="61"/>
      <c r="G50" s="43"/>
      <c r="H50" s="585"/>
      <c r="I50" s="585"/>
      <c r="J50" s="63"/>
      <c r="K50" s="63"/>
      <c r="L50" s="61"/>
      <c r="M50" s="63"/>
      <c r="N50" s="63"/>
      <c r="O50" s="63"/>
      <c r="P50" s="63"/>
      <c r="Q50" s="63"/>
      <c r="R50" s="61"/>
      <c r="S50" s="43"/>
      <c r="T50" s="578"/>
      <c r="U50" s="578"/>
      <c r="V50" s="578"/>
      <c r="W50" s="43"/>
      <c r="X50" s="43"/>
    </row>
    <row r="51" spans="1:24" x14ac:dyDescent="0.25">
      <c r="A51" s="43"/>
      <c r="B51" s="43"/>
      <c r="C51" s="43"/>
      <c r="D51" s="43"/>
      <c r="E51" s="61"/>
      <c r="F51" s="61"/>
      <c r="G51" s="43"/>
      <c r="H51" s="585"/>
      <c r="I51" s="585"/>
      <c r="J51" s="63"/>
      <c r="K51" s="63"/>
      <c r="L51" s="61"/>
      <c r="M51" s="63"/>
      <c r="N51" s="63"/>
      <c r="O51" s="63"/>
      <c r="P51" s="63"/>
      <c r="Q51" s="63"/>
      <c r="R51" s="61"/>
      <c r="S51" s="43"/>
      <c r="T51" s="578"/>
      <c r="U51" s="578"/>
      <c r="V51" s="578"/>
      <c r="W51" s="43"/>
      <c r="X51" s="43"/>
    </row>
    <row r="52" spans="1:24" x14ac:dyDescent="0.25">
      <c r="A52" s="43"/>
      <c r="B52" s="43"/>
      <c r="C52" s="43"/>
      <c r="D52" s="43"/>
      <c r="E52" s="61"/>
      <c r="F52" s="61"/>
      <c r="G52" s="43"/>
      <c r="H52" s="585"/>
      <c r="I52" s="585"/>
      <c r="J52" s="63"/>
      <c r="K52" s="63"/>
      <c r="L52" s="61"/>
      <c r="M52" s="63"/>
      <c r="N52" s="63"/>
      <c r="O52" s="63"/>
      <c r="P52" s="63"/>
      <c r="Q52" s="63"/>
      <c r="R52" s="61"/>
      <c r="S52" s="43"/>
      <c r="T52" s="578"/>
      <c r="U52" s="578"/>
      <c r="V52" s="578"/>
      <c r="W52" s="43"/>
      <c r="X52" s="43"/>
    </row>
    <row r="53" spans="1:24" x14ac:dyDescent="0.25">
      <c r="A53" s="43"/>
      <c r="B53" s="43"/>
      <c r="C53" s="43"/>
      <c r="D53" s="43"/>
      <c r="E53" s="61"/>
      <c r="F53" s="61"/>
      <c r="G53" s="43"/>
      <c r="H53" s="585"/>
      <c r="I53" s="585"/>
      <c r="J53" s="586"/>
      <c r="K53" s="586"/>
      <c r="L53" s="61"/>
      <c r="M53" s="586"/>
      <c r="N53" s="586"/>
      <c r="O53" s="586"/>
      <c r="P53" s="586"/>
      <c r="Q53" s="586"/>
      <c r="R53" s="61"/>
      <c r="S53" s="43"/>
      <c r="T53" s="587"/>
      <c r="U53" s="587"/>
      <c r="V53" s="587"/>
      <c r="W53" s="43"/>
      <c r="X53" s="43"/>
    </row>
    <row r="54" spans="1:24" x14ac:dyDescent="0.25">
      <c r="A54" s="43"/>
      <c r="B54" s="43"/>
      <c r="C54" s="43"/>
      <c r="D54" s="43"/>
      <c r="E54" s="61"/>
      <c r="F54" s="61"/>
      <c r="G54" s="43"/>
      <c r="H54" s="585"/>
      <c r="I54" s="585"/>
      <c r="J54" s="63"/>
      <c r="K54" s="63"/>
      <c r="L54" s="61"/>
      <c r="M54" s="63"/>
      <c r="N54" s="63"/>
      <c r="O54" s="63"/>
      <c r="P54" s="63"/>
      <c r="Q54" s="63"/>
      <c r="R54" s="61"/>
      <c r="S54" s="43"/>
      <c r="T54" s="578"/>
      <c r="U54" s="578"/>
      <c r="V54" s="578"/>
      <c r="W54" s="43"/>
      <c r="X54" s="43"/>
    </row>
    <row r="55" spans="1:24" x14ac:dyDescent="0.25">
      <c r="A55" s="43"/>
      <c r="B55" s="43"/>
      <c r="C55" s="43"/>
      <c r="D55" s="43"/>
      <c r="E55" s="61"/>
      <c r="F55" s="61"/>
      <c r="G55" s="43"/>
      <c r="H55" s="585"/>
      <c r="I55" s="585"/>
      <c r="J55" s="63"/>
      <c r="K55" s="63"/>
      <c r="L55" s="61"/>
      <c r="M55" s="63"/>
      <c r="N55" s="63"/>
      <c r="O55" s="63"/>
      <c r="P55" s="63"/>
      <c r="Q55" s="63"/>
      <c r="R55" s="61"/>
      <c r="S55" s="43"/>
      <c r="T55" s="578"/>
      <c r="U55" s="578"/>
      <c r="V55" s="578"/>
      <c r="W55" s="43"/>
      <c r="X55" s="43"/>
    </row>
    <row r="56" spans="1:24" x14ac:dyDescent="0.25">
      <c r="A56" s="43"/>
      <c r="B56" s="43"/>
      <c r="C56" s="43"/>
      <c r="D56" s="43"/>
      <c r="E56" s="61"/>
      <c r="F56" s="61"/>
      <c r="G56" s="43"/>
      <c r="H56" s="585"/>
      <c r="I56" s="585"/>
      <c r="J56" s="586"/>
      <c r="K56" s="586"/>
      <c r="L56" s="61"/>
      <c r="M56" s="586"/>
      <c r="N56" s="586"/>
      <c r="O56" s="586"/>
      <c r="P56" s="586"/>
      <c r="Q56" s="586"/>
      <c r="R56" s="61"/>
      <c r="S56" s="43"/>
      <c r="T56" s="587"/>
      <c r="U56" s="587"/>
      <c r="V56" s="587"/>
      <c r="W56" s="43"/>
      <c r="X56" s="43"/>
    </row>
    <row r="57" spans="1:24" x14ac:dyDescent="0.25">
      <c r="A57" s="43"/>
      <c r="B57" s="43"/>
      <c r="C57" s="43"/>
      <c r="D57" s="43"/>
      <c r="E57" s="61"/>
      <c r="F57" s="61"/>
      <c r="G57" s="43"/>
      <c r="H57" s="585"/>
      <c r="I57" s="585"/>
      <c r="J57" s="63"/>
      <c r="K57" s="63"/>
      <c r="L57" s="61"/>
      <c r="M57" s="63"/>
      <c r="N57" s="63"/>
      <c r="O57" s="63"/>
      <c r="P57" s="63"/>
      <c r="Q57" s="63"/>
      <c r="R57" s="61"/>
      <c r="S57" s="43"/>
      <c r="T57" s="578"/>
      <c r="U57" s="578"/>
      <c r="V57" s="578"/>
      <c r="W57" s="43"/>
      <c r="X57" s="43"/>
    </row>
    <row r="58" spans="1:24" x14ac:dyDescent="0.25">
      <c r="A58" s="43"/>
      <c r="B58" s="43"/>
      <c r="C58" s="43"/>
      <c r="D58" s="43"/>
      <c r="E58" s="61"/>
      <c r="F58" s="61"/>
      <c r="G58" s="43"/>
      <c r="H58" s="585"/>
      <c r="I58" s="585"/>
      <c r="J58" s="63"/>
      <c r="K58" s="63"/>
      <c r="L58" s="61"/>
      <c r="M58" s="63"/>
      <c r="N58" s="63"/>
      <c r="O58" s="63"/>
      <c r="P58" s="63"/>
      <c r="Q58" s="63"/>
      <c r="R58" s="61"/>
      <c r="S58" s="43"/>
      <c r="T58" s="578"/>
      <c r="U58" s="578"/>
      <c r="V58" s="578"/>
      <c r="W58" s="43"/>
      <c r="X58" s="43"/>
    </row>
    <row r="59" spans="1:24" x14ac:dyDescent="0.25">
      <c r="A59" s="43"/>
      <c r="B59" s="43"/>
      <c r="C59" s="43"/>
      <c r="D59" s="43"/>
      <c r="E59" s="61"/>
      <c r="F59" s="61"/>
      <c r="G59" s="43"/>
      <c r="H59" s="585"/>
      <c r="I59" s="585"/>
      <c r="J59" s="63"/>
      <c r="K59" s="63"/>
      <c r="L59" s="61"/>
      <c r="M59" s="63"/>
      <c r="N59" s="63"/>
      <c r="O59" s="63"/>
      <c r="P59" s="63"/>
      <c r="Q59" s="63"/>
      <c r="R59" s="61"/>
      <c r="S59" s="43"/>
      <c r="T59" s="578"/>
      <c r="U59" s="578"/>
      <c r="V59" s="578"/>
      <c r="W59" s="43"/>
      <c r="X59" s="43"/>
    </row>
    <row r="60" spans="1:24" x14ac:dyDescent="0.25">
      <c r="A60" s="43"/>
      <c r="B60" s="43"/>
      <c r="C60" s="43"/>
      <c r="D60" s="43"/>
      <c r="E60" s="61"/>
      <c r="F60" s="61"/>
      <c r="G60" s="43"/>
      <c r="H60" s="585"/>
      <c r="I60" s="585"/>
      <c r="J60" s="63"/>
      <c r="K60" s="63"/>
      <c r="L60" s="61"/>
      <c r="M60" s="63"/>
      <c r="N60" s="63"/>
      <c r="O60" s="63"/>
      <c r="P60" s="63"/>
      <c r="Q60" s="63"/>
      <c r="R60" s="61"/>
      <c r="S60" s="43"/>
      <c r="T60" s="578"/>
      <c r="U60" s="578"/>
      <c r="V60" s="578"/>
      <c r="W60" s="43"/>
      <c r="X60" s="43"/>
    </row>
    <row r="61" spans="1:24" x14ac:dyDescent="0.25">
      <c r="A61" s="43"/>
      <c r="B61" s="43"/>
      <c r="C61" s="43"/>
      <c r="D61" s="43"/>
      <c r="E61" s="61"/>
      <c r="F61" s="61"/>
      <c r="G61" s="43"/>
      <c r="H61" s="585"/>
      <c r="I61" s="585"/>
      <c r="J61" s="586"/>
      <c r="K61" s="586"/>
      <c r="L61" s="61"/>
      <c r="M61" s="586"/>
      <c r="N61" s="586"/>
      <c r="O61" s="586"/>
      <c r="P61" s="586"/>
      <c r="Q61" s="586"/>
      <c r="R61" s="61"/>
      <c r="S61" s="43"/>
      <c r="T61" s="587"/>
      <c r="U61" s="587"/>
      <c r="V61" s="587"/>
      <c r="W61" s="43"/>
      <c r="X61" s="43"/>
    </row>
    <row r="62" spans="1:24" x14ac:dyDescent="0.25">
      <c r="A62" s="43"/>
      <c r="B62" s="43"/>
      <c r="C62" s="43"/>
      <c r="D62" s="43"/>
      <c r="E62" s="61"/>
      <c r="F62" s="61"/>
      <c r="G62" s="43"/>
      <c r="H62" s="585"/>
      <c r="I62" s="585"/>
      <c r="J62" s="586"/>
      <c r="K62" s="586"/>
      <c r="L62" s="61"/>
      <c r="M62" s="586"/>
      <c r="N62" s="586"/>
      <c r="O62" s="586"/>
      <c r="P62" s="586"/>
      <c r="Q62" s="586"/>
      <c r="R62" s="61"/>
      <c r="S62" s="43"/>
      <c r="T62" s="587"/>
      <c r="U62" s="587"/>
      <c r="V62" s="587"/>
      <c r="W62" s="43"/>
      <c r="X62" s="43"/>
    </row>
    <row r="63" spans="1:24" x14ac:dyDescent="0.25">
      <c r="A63" s="43"/>
      <c r="B63" s="43"/>
      <c r="C63" s="43"/>
      <c r="D63" s="43"/>
      <c r="E63" s="61"/>
      <c r="F63" s="61"/>
      <c r="G63" s="43"/>
      <c r="H63" s="585"/>
      <c r="I63" s="585"/>
      <c r="J63" s="63"/>
      <c r="K63" s="63"/>
      <c r="L63" s="61"/>
      <c r="M63" s="63"/>
      <c r="N63" s="63"/>
      <c r="O63" s="63"/>
      <c r="P63" s="63"/>
      <c r="Q63" s="63"/>
      <c r="R63" s="61"/>
      <c r="S63" s="43"/>
      <c r="T63" s="578"/>
      <c r="U63" s="578"/>
      <c r="V63" s="578"/>
      <c r="W63" s="43"/>
      <c r="X63" s="43"/>
    </row>
    <row r="64" spans="1:24" x14ac:dyDescent="0.25">
      <c r="A64" s="43"/>
      <c r="B64" s="43"/>
      <c r="C64" s="43"/>
      <c r="D64" s="43"/>
      <c r="E64" s="61"/>
      <c r="F64" s="61"/>
      <c r="G64" s="43"/>
      <c r="H64" s="585"/>
      <c r="I64" s="585"/>
      <c r="J64" s="63"/>
      <c r="K64" s="63"/>
      <c r="L64" s="61"/>
      <c r="M64" s="63"/>
      <c r="N64" s="63"/>
      <c r="O64" s="63"/>
      <c r="P64" s="63"/>
      <c r="Q64" s="63"/>
      <c r="R64" s="61"/>
      <c r="S64" s="43"/>
      <c r="T64" s="578"/>
      <c r="U64" s="578"/>
      <c r="V64" s="578"/>
      <c r="W64" s="43"/>
      <c r="X64" s="43"/>
    </row>
    <row r="65" spans="1:24" x14ac:dyDescent="0.25">
      <c r="A65" s="43"/>
      <c r="B65" s="43"/>
      <c r="C65" s="43"/>
      <c r="D65" s="43"/>
      <c r="E65" s="61"/>
      <c r="F65" s="61"/>
      <c r="G65" s="43"/>
      <c r="H65" s="585"/>
      <c r="I65" s="585"/>
      <c r="J65" s="586"/>
      <c r="K65" s="586"/>
      <c r="L65" s="61"/>
      <c r="M65" s="586"/>
      <c r="N65" s="586"/>
      <c r="O65" s="586"/>
      <c r="P65" s="586"/>
      <c r="Q65" s="586"/>
      <c r="R65" s="61"/>
      <c r="S65" s="43"/>
      <c r="T65" s="587"/>
      <c r="U65" s="587"/>
      <c r="V65" s="587"/>
      <c r="W65" s="43"/>
      <c r="X65" s="43"/>
    </row>
    <row r="66" spans="1:24" x14ac:dyDescent="0.25">
      <c r="A66" s="43"/>
      <c r="B66" s="43"/>
      <c r="C66" s="43"/>
      <c r="D66" s="43"/>
      <c r="E66" s="61"/>
      <c r="F66" s="61"/>
      <c r="G66" s="43"/>
      <c r="H66" s="585"/>
      <c r="I66" s="585"/>
      <c r="J66" s="586"/>
      <c r="K66" s="586"/>
      <c r="L66" s="61"/>
      <c r="M66" s="586"/>
      <c r="N66" s="586"/>
      <c r="O66" s="586"/>
      <c r="P66" s="586"/>
      <c r="Q66" s="586"/>
      <c r="R66" s="61"/>
      <c r="S66" s="43"/>
      <c r="T66" s="587"/>
      <c r="U66" s="587"/>
      <c r="V66" s="587"/>
      <c r="W66" s="43"/>
      <c r="X66" s="43"/>
    </row>
    <row r="67" spans="1:24" x14ac:dyDescent="0.25">
      <c r="A67" s="43"/>
      <c r="B67" s="43"/>
      <c r="C67" s="43"/>
      <c r="D67" s="43"/>
      <c r="E67" s="61"/>
      <c r="F67" s="61"/>
      <c r="G67" s="43"/>
      <c r="H67" s="585"/>
      <c r="I67" s="585"/>
      <c r="J67" s="63"/>
      <c r="K67" s="63"/>
      <c r="L67" s="61"/>
      <c r="M67" s="63"/>
      <c r="N67" s="63"/>
      <c r="O67" s="63"/>
      <c r="P67" s="63"/>
      <c r="Q67" s="63"/>
      <c r="R67" s="61"/>
      <c r="S67" s="43"/>
      <c r="T67" s="578"/>
      <c r="U67" s="578"/>
      <c r="V67" s="578"/>
      <c r="W67" s="43"/>
      <c r="X67" s="43"/>
    </row>
    <row r="68" spans="1:24" x14ac:dyDescent="0.25">
      <c r="A68" s="43"/>
      <c r="B68" s="43"/>
      <c r="C68" s="43"/>
      <c r="D68" s="43"/>
      <c r="E68" s="61"/>
      <c r="F68" s="61"/>
      <c r="G68" s="43"/>
      <c r="H68" s="585"/>
      <c r="I68" s="585"/>
      <c r="J68" s="63"/>
      <c r="K68" s="586"/>
      <c r="L68" s="61"/>
      <c r="M68" s="63"/>
      <c r="N68" s="63"/>
      <c r="O68" s="63"/>
      <c r="P68" s="63"/>
      <c r="Q68" s="63"/>
      <c r="R68" s="61"/>
      <c r="S68" s="43"/>
      <c r="T68" s="578"/>
      <c r="U68" s="578"/>
      <c r="V68" s="578"/>
      <c r="W68" s="43"/>
      <c r="X68" s="43"/>
    </row>
    <row r="69" spans="1:24" x14ac:dyDescent="0.25">
      <c r="A69" s="43"/>
      <c r="B69" s="43"/>
      <c r="C69" s="43"/>
      <c r="D69" s="43"/>
      <c r="E69" s="61"/>
      <c r="F69" s="61"/>
      <c r="G69" s="43"/>
      <c r="H69" s="585"/>
      <c r="I69" s="585"/>
      <c r="J69" s="63"/>
      <c r="K69" s="586"/>
      <c r="L69" s="61"/>
      <c r="M69" s="63"/>
      <c r="N69" s="63"/>
      <c r="O69" s="63"/>
      <c r="P69" s="63"/>
      <c r="Q69" s="63"/>
      <c r="R69" s="61"/>
      <c r="S69" s="43"/>
      <c r="T69" s="578"/>
      <c r="U69" s="578"/>
      <c r="V69" s="578"/>
      <c r="W69" s="43"/>
      <c r="X69" s="43"/>
    </row>
    <row r="70" spans="1:24" x14ac:dyDescent="0.25">
      <c r="A70" s="43"/>
      <c r="B70" s="43"/>
      <c r="C70" s="43"/>
      <c r="D70" s="43"/>
      <c r="E70" s="61"/>
      <c r="F70" s="61"/>
      <c r="G70" s="43"/>
      <c r="H70" s="585"/>
      <c r="I70" s="585"/>
      <c r="J70" s="63"/>
      <c r="K70" s="586"/>
      <c r="L70" s="61"/>
      <c r="M70" s="63"/>
      <c r="N70" s="63"/>
      <c r="O70" s="63"/>
      <c r="P70" s="63"/>
      <c r="Q70" s="63"/>
      <c r="R70" s="61"/>
      <c r="S70" s="43"/>
      <c r="T70" s="578"/>
      <c r="U70" s="578"/>
      <c r="V70" s="578"/>
      <c r="W70" s="43"/>
      <c r="X70" s="43"/>
    </row>
    <row r="71" spans="1:24" x14ac:dyDescent="0.25">
      <c r="A71" s="43"/>
      <c r="B71" s="43"/>
      <c r="C71" s="43"/>
      <c r="D71" s="43"/>
      <c r="E71" s="61"/>
      <c r="F71" s="61"/>
      <c r="G71" s="43"/>
      <c r="H71" s="585"/>
      <c r="I71" s="585"/>
      <c r="J71" s="586"/>
      <c r="K71" s="586"/>
      <c r="L71" s="61"/>
      <c r="M71" s="586"/>
      <c r="N71" s="586"/>
      <c r="O71" s="586"/>
      <c r="P71" s="586"/>
      <c r="Q71" s="586"/>
      <c r="R71" s="61"/>
      <c r="S71" s="43"/>
      <c r="T71" s="587"/>
      <c r="U71" s="587"/>
      <c r="V71" s="587"/>
      <c r="W71" s="43"/>
      <c r="X71" s="43"/>
    </row>
    <row r="72" spans="1:24" x14ac:dyDescent="0.25">
      <c r="A72" s="43"/>
      <c r="B72" s="43"/>
      <c r="C72" s="43"/>
      <c r="D72" s="43"/>
      <c r="E72" s="61"/>
      <c r="F72" s="61"/>
      <c r="G72" s="43"/>
      <c r="H72" s="585"/>
      <c r="I72" s="585"/>
      <c r="J72" s="63"/>
      <c r="K72" s="63"/>
      <c r="L72" s="61"/>
      <c r="M72" s="63"/>
      <c r="N72" s="63"/>
      <c r="O72" s="63"/>
      <c r="P72" s="63"/>
      <c r="Q72" s="63"/>
      <c r="R72" s="61"/>
      <c r="S72" s="43"/>
      <c r="T72" s="578"/>
      <c r="U72" s="578"/>
      <c r="V72" s="578"/>
      <c r="W72" s="43"/>
      <c r="X72" s="43"/>
    </row>
    <row r="73" spans="1:24" x14ac:dyDescent="0.25">
      <c r="A73" s="43"/>
      <c r="B73" s="43"/>
      <c r="C73" s="43"/>
      <c r="D73" s="43"/>
      <c r="E73" s="61"/>
      <c r="F73" s="61"/>
      <c r="G73" s="43"/>
      <c r="H73" s="585"/>
      <c r="I73" s="585"/>
      <c r="J73" s="63"/>
      <c r="K73" s="63"/>
      <c r="L73" s="61"/>
      <c r="M73" s="63"/>
      <c r="N73" s="63"/>
      <c r="O73" s="63"/>
      <c r="P73" s="63"/>
      <c r="Q73" s="63"/>
      <c r="R73" s="61"/>
      <c r="S73" s="43"/>
      <c r="T73" s="578"/>
      <c r="U73" s="578"/>
      <c r="V73" s="578"/>
      <c r="W73" s="43"/>
      <c r="X73" s="43"/>
    </row>
    <row r="74" spans="1:24" x14ac:dyDescent="0.25">
      <c r="A74" s="43"/>
      <c r="B74" s="43"/>
      <c r="C74" s="43"/>
      <c r="D74" s="43"/>
      <c r="E74" s="61"/>
      <c r="F74" s="61"/>
      <c r="G74" s="43"/>
      <c r="H74" s="585"/>
      <c r="I74" s="585"/>
      <c r="J74" s="63"/>
      <c r="K74" s="63"/>
      <c r="L74" s="61"/>
      <c r="M74" s="63"/>
      <c r="N74" s="63"/>
      <c r="O74" s="63"/>
      <c r="P74" s="63"/>
      <c r="Q74" s="63"/>
      <c r="R74" s="61"/>
      <c r="S74" s="43"/>
      <c r="T74" s="578"/>
      <c r="U74" s="578"/>
      <c r="V74" s="578"/>
      <c r="W74" s="43"/>
      <c r="X74" s="43"/>
    </row>
    <row r="75" spans="1:24" x14ac:dyDescent="0.25">
      <c r="A75" s="43"/>
      <c r="B75" s="43"/>
      <c r="C75" s="43"/>
      <c r="D75" s="43"/>
      <c r="E75" s="61"/>
      <c r="F75" s="61"/>
      <c r="G75" s="43"/>
      <c r="H75" s="585"/>
      <c r="I75" s="585"/>
      <c r="J75" s="586"/>
      <c r="K75" s="586"/>
      <c r="L75" s="61"/>
      <c r="M75" s="586"/>
      <c r="N75" s="586"/>
      <c r="O75" s="586"/>
      <c r="P75" s="586"/>
      <c r="Q75" s="586"/>
      <c r="R75" s="61"/>
      <c r="S75" s="43"/>
      <c r="T75" s="587"/>
      <c r="U75" s="587"/>
      <c r="V75" s="587"/>
      <c r="W75" s="43"/>
      <c r="X75" s="43"/>
    </row>
    <row r="76" spans="1:24" x14ac:dyDescent="0.25">
      <c r="A76" s="43"/>
      <c r="B76" s="43"/>
      <c r="C76" s="43"/>
      <c r="D76" s="43"/>
      <c r="E76" s="61"/>
      <c r="F76" s="61"/>
      <c r="G76" s="43"/>
      <c r="H76" s="585"/>
      <c r="I76" s="585"/>
      <c r="J76" s="586"/>
      <c r="K76" s="586"/>
      <c r="L76" s="61"/>
      <c r="M76" s="586"/>
      <c r="N76" s="586"/>
      <c r="O76" s="586"/>
      <c r="P76" s="586"/>
      <c r="Q76" s="586"/>
      <c r="R76" s="61"/>
      <c r="S76" s="43"/>
      <c r="T76" s="587"/>
      <c r="U76" s="587"/>
      <c r="V76" s="587"/>
      <c r="W76" s="43"/>
      <c r="X76" s="43"/>
    </row>
    <row r="77" spans="1:24" x14ac:dyDescent="0.25">
      <c r="A77" s="43"/>
      <c r="B77" s="43"/>
      <c r="C77" s="43"/>
      <c r="D77" s="43"/>
      <c r="E77" s="61"/>
      <c r="F77" s="61"/>
      <c r="G77" s="43"/>
      <c r="H77" s="585"/>
      <c r="I77" s="585"/>
      <c r="J77" s="63"/>
      <c r="K77" s="63"/>
      <c r="L77" s="61"/>
      <c r="M77" s="63"/>
      <c r="N77" s="63"/>
      <c r="O77" s="63"/>
      <c r="P77" s="63"/>
      <c r="Q77" s="63"/>
      <c r="R77" s="61"/>
      <c r="S77" s="43"/>
      <c r="T77" s="578"/>
      <c r="U77" s="578"/>
      <c r="V77" s="578"/>
      <c r="W77" s="43"/>
      <c r="X77" s="43"/>
    </row>
    <row r="78" spans="1:24" x14ac:dyDescent="0.25">
      <c r="A78" s="43"/>
      <c r="B78" s="43"/>
      <c r="C78" s="43"/>
      <c r="D78" s="43"/>
      <c r="E78" s="61"/>
      <c r="F78" s="61"/>
      <c r="G78" s="43"/>
      <c r="H78" s="585"/>
      <c r="I78" s="585"/>
      <c r="J78" s="63"/>
      <c r="K78" s="63"/>
      <c r="L78" s="61"/>
      <c r="M78" s="63"/>
      <c r="N78" s="63"/>
      <c r="O78" s="63"/>
      <c r="P78" s="63"/>
      <c r="Q78" s="63"/>
      <c r="R78" s="61"/>
      <c r="S78" s="43"/>
      <c r="T78" s="578"/>
      <c r="U78" s="578"/>
      <c r="V78" s="578"/>
      <c r="W78" s="43"/>
      <c r="X78" s="43"/>
    </row>
    <row r="79" spans="1:24" x14ac:dyDescent="0.25">
      <c r="A79" s="43"/>
      <c r="B79" s="43"/>
      <c r="C79" s="43"/>
      <c r="D79" s="43"/>
      <c r="E79" s="61"/>
      <c r="F79" s="61"/>
      <c r="G79" s="43"/>
      <c r="H79" s="585"/>
      <c r="I79" s="585"/>
      <c r="J79" s="63"/>
      <c r="K79" s="63"/>
      <c r="L79" s="61"/>
      <c r="M79" s="63"/>
      <c r="N79" s="63"/>
      <c r="O79" s="63"/>
      <c r="P79" s="63"/>
      <c r="Q79" s="63"/>
      <c r="R79" s="61"/>
      <c r="S79" s="43"/>
      <c r="T79" s="578"/>
      <c r="U79" s="578"/>
      <c r="V79" s="578"/>
      <c r="W79" s="43"/>
      <c r="X79" s="43"/>
    </row>
    <row r="80" spans="1:24" x14ac:dyDescent="0.25">
      <c r="A80" s="43"/>
      <c r="B80" s="43"/>
      <c r="C80" s="43"/>
      <c r="D80" s="43"/>
      <c r="E80" s="61"/>
      <c r="F80" s="61"/>
      <c r="G80" s="43"/>
      <c r="H80" s="585"/>
      <c r="I80" s="585"/>
      <c r="J80" s="586"/>
      <c r="K80" s="586"/>
      <c r="L80" s="61"/>
      <c r="M80" s="586"/>
      <c r="N80" s="586"/>
      <c r="O80" s="586"/>
      <c r="P80" s="586"/>
      <c r="Q80" s="586"/>
      <c r="R80" s="61"/>
      <c r="S80" s="43"/>
      <c r="T80" s="587"/>
      <c r="U80" s="587"/>
      <c r="V80" s="587"/>
      <c r="W80" s="43"/>
      <c r="X80" s="43"/>
    </row>
    <row r="81" spans="1:16286" x14ac:dyDescent="0.25">
      <c r="A81" s="43"/>
      <c r="B81" s="43"/>
      <c r="C81" s="43"/>
      <c r="D81" s="43"/>
      <c r="E81" s="61"/>
      <c r="F81" s="61"/>
      <c r="G81" s="43"/>
      <c r="H81" s="585"/>
      <c r="I81" s="585"/>
      <c r="J81" s="586"/>
      <c r="K81" s="586"/>
      <c r="L81" s="61"/>
      <c r="M81" s="586"/>
      <c r="N81" s="586"/>
      <c r="O81" s="586"/>
      <c r="P81" s="586"/>
      <c r="Q81" s="586"/>
      <c r="R81" s="61"/>
      <c r="S81" s="43"/>
      <c r="T81" s="587"/>
      <c r="U81" s="587"/>
      <c r="V81" s="587"/>
      <c r="W81" s="43"/>
      <c r="X81" s="43"/>
    </row>
    <row r="82" spans="1:16286" x14ac:dyDescent="0.25">
      <c r="A82" s="43"/>
      <c r="B82" s="43"/>
      <c r="C82" s="43"/>
      <c r="D82" s="43"/>
      <c r="E82" s="61"/>
      <c r="F82" s="61"/>
      <c r="G82" s="43"/>
      <c r="H82" s="585"/>
      <c r="I82" s="585"/>
      <c r="J82" s="586"/>
      <c r="K82" s="586"/>
      <c r="L82" s="61"/>
      <c r="M82" s="586"/>
      <c r="N82" s="586"/>
      <c r="O82" s="586"/>
      <c r="P82" s="586"/>
      <c r="Q82" s="586"/>
      <c r="R82" s="61"/>
      <c r="S82" s="43"/>
      <c r="T82" s="587"/>
      <c r="U82" s="587"/>
      <c r="V82" s="587"/>
      <c r="W82" s="43"/>
      <c r="X82" s="43"/>
    </row>
    <row r="83" spans="1:16286" x14ac:dyDescent="0.25">
      <c r="A83" s="43"/>
      <c r="B83" s="43"/>
      <c r="C83" s="43"/>
      <c r="D83" s="43"/>
      <c r="E83" s="61"/>
      <c r="F83" s="61"/>
      <c r="G83" s="43"/>
      <c r="H83" s="585"/>
      <c r="I83" s="585"/>
      <c r="J83" s="586"/>
      <c r="K83" s="586"/>
      <c r="L83" s="61"/>
      <c r="M83" s="586"/>
      <c r="N83" s="586"/>
      <c r="O83" s="586"/>
      <c r="P83" s="586"/>
      <c r="Q83" s="586"/>
      <c r="R83" s="61"/>
      <c r="S83" s="43"/>
      <c r="T83" s="587"/>
      <c r="U83" s="587"/>
      <c r="V83" s="587"/>
      <c r="W83" s="43"/>
      <c r="X83" s="43"/>
    </row>
    <row r="84" spans="1:16286" x14ac:dyDescent="0.25">
      <c r="A84" s="43"/>
      <c r="B84" s="43"/>
      <c r="C84" s="43"/>
      <c r="D84" s="43"/>
      <c r="E84" s="61"/>
      <c r="F84" s="61"/>
      <c r="G84" s="43"/>
      <c r="H84" s="585"/>
      <c r="I84" s="585"/>
      <c r="J84" s="63"/>
      <c r="K84" s="63"/>
      <c r="L84" s="61"/>
      <c r="M84" s="63"/>
      <c r="N84" s="63"/>
      <c r="O84" s="63"/>
      <c r="P84" s="63"/>
      <c r="Q84" s="63"/>
      <c r="R84" s="61"/>
      <c r="S84" s="43"/>
      <c r="T84" s="578"/>
      <c r="U84" s="578"/>
      <c r="V84" s="578"/>
      <c r="W84" s="43"/>
      <c r="X84" s="43"/>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c r="IJ84" s="4"/>
      <c r="IK84" s="4"/>
      <c r="IL84" s="4"/>
      <c r="IM84" s="4"/>
      <c r="IN84" s="4"/>
      <c r="IO84" s="4"/>
      <c r="IP84" s="4"/>
      <c r="IQ84" s="4"/>
      <c r="IR84" s="4"/>
      <c r="IS84" s="4"/>
      <c r="IT84" s="4"/>
      <c r="IU84" s="4"/>
      <c r="IV84" s="4"/>
      <c r="IW84" s="4"/>
      <c r="IX84" s="4"/>
      <c r="IY84" s="4"/>
      <c r="IZ84" s="4"/>
      <c r="JA84" s="4"/>
      <c r="JB84" s="4"/>
      <c r="JC84" s="4"/>
      <c r="JD84" s="4"/>
      <c r="JE84" s="4"/>
      <c r="JF84" s="4"/>
      <c r="JG84" s="4"/>
      <c r="JH84" s="4"/>
      <c r="JI84" s="4"/>
      <c r="JJ84" s="4"/>
      <c r="JK84" s="4"/>
      <c r="JL84" s="4"/>
      <c r="JM84" s="4"/>
      <c r="JN84" s="4"/>
      <c r="JO84" s="4"/>
      <c r="JP84" s="4"/>
      <c r="JQ84" s="4"/>
      <c r="JR84" s="4"/>
      <c r="JS84" s="4"/>
      <c r="JT84" s="4"/>
      <c r="JU84" s="4"/>
      <c r="JV84" s="4"/>
      <c r="JW84" s="4"/>
      <c r="JX84" s="4"/>
      <c r="JY84" s="4"/>
      <c r="JZ84" s="4"/>
      <c r="KA84" s="4"/>
      <c r="KB84" s="4"/>
      <c r="KC84" s="4"/>
      <c r="KD84" s="4"/>
      <c r="KE84" s="4"/>
      <c r="KF84" s="4"/>
      <c r="KG84" s="4"/>
      <c r="KH84" s="4"/>
      <c r="KI84" s="4"/>
      <c r="KJ84" s="4"/>
      <c r="KK84" s="4"/>
      <c r="KL84" s="4"/>
      <c r="KM84" s="4"/>
      <c r="KN84" s="4"/>
      <c r="KO84" s="4"/>
      <c r="KP84" s="4"/>
      <c r="KQ84" s="4"/>
      <c r="KR84" s="4"/>
      <c r="KS84" s="4"/>
      <c r="KT84" s="4"/>
      <c r="KU84" s="4"/>
      <c r="KV84" s="4"/>
      <c r="KW84" s="4"/>
      <c r="KX84" s="4"/>
      <c r="KY84" s="4"/>
      <c r="KZ84" s="4"/>
      <c r="LA84" s="4"/>
      <c r="LB84" s="4"/>
      <c r="LC84" s="4"/>
      <c r="LD84" s="4"/>
      <c r="LE84" s="4"/>
      <c r="LF84" s="4"/>
      <c r="LG84" s="4"/>
      <c r="LH84" s="4"/>
      <c r="LI84" s="4"/>
      <c r="LJ84" s="4"/>
      <c r="LK84" s="4"/>
      <c r="LL84" s="4"/>
      <c r="LM84" s="4"/>
      <c r="LN84" s="4"/>
      <c r="LO84" s="4"/>
      <c r="LP84" s="4"/>
      <c r="LQ84" s="4"/>
      <c r="LR84" s="4"/>
      <c r="LS84" s="4"/>
      <c r="LT84" s="4"/>
      <c r="LU84" s="4"/>
      <c r="LV84" s="4"/>
      <c r="LW84" s="4"/>
      <c r="LX84" s="4"/>
      <c r="LY84" s="4"/>
      <c r="LZ84" s="4"/>
      <c r="MA84" s="4"/>
      <c r="MB84" s="4"/>
      <c r="MC84" s="4"/>
      <c r="MD84" s="4"/>
      <c r="ME84" s="4"/>
      <c r="MF84" s="4"/>
      <c r="MG84" s="4"/>
      <c r="MH84" s="4"/>
      <c r="MI84" s="4"/>
      <c r="MJ84" s="4"/>
      <c r="MK84" s="4"/>
      <c r="ML84" s="4"/>
      <c r="MM84" s="4"/>
      <c r="MN84" s="4"/>
      <c r="MO84" s="4"/>
      <c r="MP84" s="4"/>
      <c r="MQ84" s="4"/>
      <c r="MR84" s="4"/>
      <c r="MS84" s="4"/>
      <c r="MT84" s="4"/>
      <c r="MU84" s="4"/>
      <c r="MV84" s="4"/>
      <c r="MW84" s="4"/>
      <c r="MX84" s="4"/>
      <c r="MY84" s="4"/>
      <c r="MZ84" s="4"/>
      <c r="NA84" s="4"/>
      <c r="NB84" s="4"/>
      <c r="NC84" s="4"/>
      <c r="ND84" s="4"/>
      <c r="NE84" s="4"/>
      <c r="NF84" s="4"/>
      <c r="NG84" s="4"/>
      <c r="NH84" s="4"/>
      <c r="NI84" s="4"/>
      <c r="NJ84" s="4"/>
      <c r="NK84" s="4"/>
      <c r="NL84" s="4"/>
      <c r="NM84" s="4"/>
      <c r="NN84" s="4"/>
      <c r="NO84" s="4"/>
      <c r="NP84" s="4"/>
      <c r="NQ84" s="4"/>
      <c r="NR84" s="4"/>
      <c r="NS84" s="4"/>
      <c r="NT84" s="4"/>
      <c r="NU84" s="4"/>
      <c r="NV84" s="4"/>
      <c r="NW84" s="4"/>
      <c r="NX84" s="4"/>
      <c r="NY84" s="4"/>
      <c r="NZ84" s="4"/>
      <c r="OA84" s="4"/>
      <c r="OB84" s="4"/>
      <c r="OC84" s="4"/>
      <c r="OD84" s="4"/>
      <c r="OE84" s="4"/>
      <c r="OF84" s="4"/>
      <c r="OG84" s="4"/>
      <c r="OH84" s="4"/>
      <c r="OI84" s="4"/>
      <c r="OJ84" s="4"/>
      <c r="OK84" s="4"/>
      <c r="OL84" s="4"/>
      <c r="OM84" s="4"/>
      <c r="ON84" s="4"/>
      <c r="OO84" s="4"/>
      <c r="OP84" s="4"/>
      <c r="OQ84" s="4"/>
      <c r="OR84" s="4"/>
      <c r="OS84" s="4"/>
      <c r="OT84" s="4"/>
      <c r="OU84" s="4"/>
      <c r="OV84" s="4"/>
      <c r="OW84" s="4"/>
      <c r="OX84" s="4"/>
      <c r="OY84" s="4"/>
      <c r="OZ84" s="4"/>
      <c r="PA84" s="4"/>
      <c r="PB84" s="4"/>
      <c r="PC84" s="4"/>
      <c r="PD84" s="4"/>
      <c r="PE84" s="4"/>
      <c r="PF84" s="4"/>
      <c r="PG84" s="4"/>
      <c r="PH84" s="4"/>
      <c r="PI84" s="4"/>
      <c r="PJ84" s="4"/>
      <c r="PK84" s="4"/>
      <c r="PL84" s="4"/>
      <c r="PM84" s="4"/>
      <c r="PN84" s="4"/>
      <c r="PO84" s="4"/>
      <c r="PP84" s="4"/>
      <c r="PQ84" s="4"/>
      <c r="PR84" s="4"/>
      <c r="PS84" s="4"/>
      <c r="PT84" s="4"/>
      <c r="PU84" s="4"/>
      <c r="PV84" s="4"/>
      <c r="PW84" s="4"/>
      <c r="PX84" s="4"/>
      <c r="PY84" s="4"/>
      <c r="PZ84" s="4"/>
      <c r="QA84" s="4"/>
      <c r="QB84" s="4"/>
      <c r="QC84" s="4"/>
      <c r="QD84" s="4"/>
      <c r="QE84" s="4"/>
      <c r="QF84" s="4"/>
      <c r="QG84" s="4"/>
      <c r="QH84" s="4"/>
      <c r="QI84" s="4"/>
      <c r="QJ84" s="4"/>
      <c r="QK84" s="4"/>
      <c r="QL84" s="4"/>
      <c r="QM84" s="4"/>
      <c r="QN84" s="4"/>
      <c r="QO84" s="4"/>
      <c r="QP84" s="4"/>
      <c r="QQ84" s="4"/>
      <c r="QR84" s="4"/>
      <c r="QS84" s="4"/>
      <c r="QT84" s="4"/>
      <c r="QU84" s="4"/>
      <c r="QV84" s="4"/>
      <c r="QW84" s="4"/>
      <c r="QX84" s="4"/>
      <c r="QY84" s="4"/>
      <c r="QZ84" s="4"/>
      <c r="RA84" s="4"/>
      <c r="RB84" s="4"/>
      <c r="RC84" s="4"/>
      <c r="RD84" s="4"/>
      <c r="RE84" s="4"/>
      <c r="RF84" s="4"/>
      <c r="RG84" s="4"/>
      <c r="RH84" s="4"/>
      <c r="RI84" s="4"/>
      <c r="RJ84" s="4"/>
      <c r="RK84" s="4"/>
      <c r="RL84" s="4"/>
      <c r="RM84" s="4"/>
      <c r="RN84" s="4"/>
      <c r="RO84" s="4"/>
      <c r="RP84" s="4"/>
      <c r="RQ84" s="4"/>
      <c r="RR84" s="4"/>
      <c r="RS84" s="4"/>
      <c r="RT84" s="4"/>
      <c r="RU84" s="4"/>
      <c r="RV84" s="4"/>
      <c r="RW84" s="4"/>
      <c r="RX84" s="4"/>
      <c r="RY84" s="4"/>
      <c r="RZ84" s="4"/>
      <c r="SA84" s="4"/>
      <c r="SB84" s="4"/>
      <c r="SC84" s="4"/>
      <c r="SD84" s="4"/>
      <c r="SE84" s="4"/>
      <c r="SF84" s="4"/>
      <c r="SG84" s="4"/>
      <c r="SH84" s="4"/>
      <c r="SI84" s="4"/>
      <c r="SJ84" s="4"/>
      <c r="SK84" s="4"/>
      <c r="SL84" s="4"/>
      <c r="SM84" s="4"/>
      <c r="SN84" s="4"/>
      <c r="SO84" s="4"/>
      <c r="SP84" s="4"/>
      <c r="SQ84" s="4"/>
      <c r="SR84" s="4"/>
      <c r="SS84" s="4"/>
      <c r="ST84" s="4"/>
      <c r="SU84" s="4"/>
      <c r="SV84" s="4"/>
      <c r="SW84" s="4"/>
      <c r="SX84" s="4"/>
      <c r="SY84" s="4"/>
      <c r="SZ84" s="4"/>
      <c r="TA84" s="4"/>
      <c r="TB84" s="4"/>
      <c r="TC84" s="4"/>
      <c r="TD84" s="4"/>
      <c r="TE84" s="4"/>
      <c r="TF84" s="4"/>
      <c r="TG84" s="4"/>
      <c r="TH84" s="4"/>
      <c r="TI84" s="4"/>
      <c r="TJ84" s="4"/>
      <c r="TK84" s="4"/>
      <c r="TL84" s="4"/>
      <c r="TM84" s="4"/>
      <c r="TN84" s="4"/>
      <c r="TO84" s="4"/>
      <c r="TP84" s="4"/>
      <c r="TQ84" s="4"/>
      <c r="TR84" s="4"/>
      <c r="TS84" s="4"/>
      <c r="TT84" s="4"/>
      <c r="TU84" s="4"/>
      <c r="TV84" s="4"/>
      <c r="TW84" s="4"/>
      <c r="TX84" s="4"/>
      <c r="TY84" s="4"/>
      <c r="TZ84" s="4"/>
      <c r="UA84" s="4"/>
      <c r="UB84" s="4"/>
      <c r="UC84" s="4"/>
      <c r="UD84" s="4"/>
      <c r="UE84" s="4"/>
      <c r="UF84" s="4"/>
      <c r="UG84" s="4"/>
      <c r="UH84" s="4"/>
      <c r="UI84" s="4"/>
      <c r="UJ84" s="4"/>
      <c r="UK84" s="4"/>
      <c r="UL84" s="4"/>
      <c r="UM84" s="4"/>
      <c r="UN84" s="4"/>
      <c r="UO84" s="4"/>
      <c r="UP84" s="4"/>
      <c r="UQ84" s="4"/>
      <c r="UR84" s="4"/>
      <c r="US84" s="4"/>
      <c r="UT84" s="4"/>
      <c r="UU84" s="4"/>
      <c r="UV84" s="4"/>
      <c r="UW84" s="4"/>
      <c r="UX84" s="4"/>
      <c r="UY84" s="4"/>
      <c r="UZ84" s="4"/>
      <c r="VA84" s="4"/>
      <c r="VB84" s="4"/>
      <c r="VC84" s="4"/>
      <c r="VD84" s="4"/>
      <c r="VE84" s="4"/>
      <c r="VF84" s="4"/>
      <c r="VG84" s="4"/>
      <c r="VH84" s="4"/>
      <c r="VI84" s="4"/>
      <c r="VJ84" s="4"/>
      <c r="VK84" s="4"/>
      <c r="VL84" s="4"/>
      <c r="VM84" s="4"/>
      <c r="VN84" s="4"/>
      <c r="VO84" s="4"/>
      <c r="VP84" s="4"/>
      <c r="VQ84" s="4"/>
      <c r="VR84" s="4"/>
      <c r="VS84" s="4"/>
      <c r="VT84" s="4"/>
      <c r="VU84" s="4"/>
      <c r="VV84" s="4"/>
      <c r="VW84" s="4"/>
      <c r="VX84" s="4"/>
      <c r="VY84" s="4"/>
      <c r="VZ84" s="4"/>
      <c r="WA84" s="4"/>
      <c r="WB84" s="4"/>
      <c r="WC84" s="4"/>
      <c r="WD84" s="4"/>
      <c r="WE84" s="4"/>
      <c r="WF84" s="4"/>
      <c r="WG84" s="4"/>
      <c r="WH84" s="4"/>
      <c r="WI84" s="4"/>
      <c r="WJ84" s="4"/>
      <c r="WK84" s="4"/>
      <c r="WL84" s="4"/>
      <c r="WM84" s="4"/>
      <c r="WN84" s="4"/>
      <c r="WO84" s="4"/>
      <c r="WP84" s="4"/>
      <c r="WQ84" s="4"/>
      <c r="WR84" s="4"/>
      <c r="WS84" s="4"/>
      <c r="WT84" s="4"/>
      <c r="WU84" s="4"/>
      <c r="WV84" s="4"/>
      <c r="WW84" s="4"/>
      <c r="WX84" s="4"/>
      <c r="WY84" s="4"/>
      <c r="WZ84" s="4"/>
      <c r="XA84" s="4"/>
      <c r="XB84" s="4"/>
      <c r="XC84" s="4"/>
      <c r="XD84" s="4"/>
      <c r="XE84" s="4"/>
      <c r="XF84" s="4"/>
      <c r="XG84" s="4"/>
      <c r="XH84" s="4"/>
      <c r="XI84" s="4"/>
      <c r="XJ84" s="4"/>
      <c r="XK84" s="4"/>
      <c r="XL84" s="4"/>
      <c r="XM84" s="4"/>
      <c r="XN84" s="4"/>
      <c r="XO84" s="4"/>
      <c r="XP84" s="4"/>
      <c r="XQ84" s="4"/>
      <c r="XR84" s="4"/>
      <c r="XS84" s="4"/>
      <c r="XT84" s="4"/>
      <c r="XU84" s="4"/>
      <c r="XV84" s="4"/>
      <c r="XW84" s="4"/>
      <c r="XX84" s="4"/>
      <c r="XY84" s="4"/>
      <c r="XZ84" s="4"/>
      <c r="YA84" s="4"/>
      <c r="YB84" s="4"/>
      <c r="YC84" s="4"/>
      <c r="YD84" s="4"/>
      <c r="YE84" s="4"/>
      <c r="YF84" s="4"/>
      <c r="YG84" s="4"/>
      <c r="YH84" s="4"/>
      <c r="YI84" s="4"/>
      <c r="YJ84" s="4"/>
      <c r="YK84" s="4"/>
      <c r="YL84" s="4"/>
      <c r="YM84" s="4"/>
      <c r="YN84" s="4"/>
      <c r="YO84" s="4"/>
      <c r="YP84" s="4"/>
      <c r="YQ84" s="4"/>
      <c r="YR84" s="4"/>
      <c r="YS84" s="4"/>
      <c r="YT84" s="4"/>
      <c r="YU84" s="4"/>
      <c r="YV84" s="4"/>
      <c r="YW84" s="4"/>
      <c r="YX84" s="4"/>
      <c r="YY84" s="4"/>
      <c r="YZ84" s="4"/>
      <c r="ZA84" s="4"/>
      <c r="ZB84" s="4"/>
      <c r="ZC84" s="4"/>
      <c r="ZD84" s="4"/>
      <c r="ZE84" s="4"/>
      <c r="ZF84" s="4"/>
      <c r="ZG84" s="4"/>
      <c r="ZH84" s="4"/>
      <c r="ZI84" s="4"/>
      <c r="ZJ84" s="4"/>
      <c r="ZK84" s="4"/>
      <c r="ZL84" s="4"/>
      <c r="ZM84" s="4"/>
      <c r="ZN84" s="4"/>
      <c r="ZO84" s="4"/>
      <c r="ZP84" s="4"/>
      <c r="ZQ84" s="4"/>
      <c r="ZR84" s="4"/>
      <c r="ZS84" s="4"/>
      <c r="ZT84" s="4"/>
      <c r="ZU84" s="4"/>
      <c r="ZV84" s="4"/>
      <c r="ZW84" s="4"/>
      <c r="ZX84" s="4"/>
      <c r="ZY84" s="4"/>
      <c r="ZZ84" s="4"/>
      <c r="AAA84" s="4"/>
      <c r="AAB84" s="4"/>
      <c r="AAC84" s="4"/>
      <c r="AAD84" s="4"/>
      <c r="AAE84" s="4"/>
      <c r="AAF84" s="4"/>
      <c r="AAG84" s="4"/>
      <c r="AAH84" s="4"/>
      <c r="AAI84" s="4"/>
      <c r="AAJ84" s="4"/>
      <c r="AAK84" s="4"/>
      <c r="AAL84" s="4"/>
      <c r="AAM84" s="4"/>
      <c r="AAN84" s="4"/>
      <c r="AAO84" s="4"/>
      <c r="AAP84" s="4"/>
      <c r="AAQ84" s="4"/>
      <c r="AAR84" s="4"/>
      <c r="AAS84" s="4"/>
      <c r="AAT84" s="4"/>
      <c r="AAU84" s="4"/>
      <c r="AAV84" s="4"/>
      <c r="AAW84" s="4"/>
      <c r="AAX84" s="4"/>
      <c r="AAY84" s="4"/>
      <c r="AAZ84" s="4"/>
      <c r="ABA84" s="4"/>
      <c r="ABB84" s="4"/>
      <c r="ABC84" s="4"/>
      <c r="ABD84" s="4"/>
      <c r="ABE84" s="4"/>
      <c r="ABF84" s="4"/>
      <c r="ABG84" s="4"/>
      <c r="ABH84" s="4"/>
      <c r="ABI84" s="4"/>
      <c r="ABJ84" s="4"/>
      <c r="ABK84" s="4"/>
      <c r="ABL84" s="4"/>
      <c r="ABM84" s="4"/>
      <c r="ABN84" s="4"/>
      <c r="ABO84" s="4"/>
      <c r="ABP84" s="4"/>
      <c r="ABQ84" s="4"/>
      <c r="ABR84" s="4"/>
      <c r="ABS84" s="4"/>
      <c r="ABT84" s="4"/>
      <c r="ABU84" s="4"/>
      <c r="ABV84" s="4"/>
      <c r="ABW84" s="4"/>
      <c r="ABX84" s="4"/>
      <c r="ABY84" s="4"/>
      <c r="ABZ84" s="4"/>
      <c r="ACA84" s="4"/>
      <c r="ACB84" s="4"/>
      <c r="ACC84" s="4"/>
      <c r="ACD84" s="4"/>
      <c r="ACE84" s="4"/>
      <c r="ACF84" s="4"/>
      <c r="ACG84" s="4"/>
      <c r="ACH84" s="4"/>
      <c r="ACI84" s="4"/>
      <c r="ACJ84" s="4"/>
      <c r="ACK84" s="4"/>
      <c r="ACL84" s="4"/>
      <c r="ACM84" s="4"/>
      <c r="ACN84" s="4"/>
      <c r="ACO84" s="4"/>
      <c r="ACP84" s="4"/>
      <c r="ACQ84" s="4"/>
      <c r="ACR84" s="4"/>
      <c r="ACS84" s="4"/>
      <c r="ACT84" s="4"/>
      <c r="ACU84" s="4"/>
      <c r="ACV84" s="4"/>
      <c r="ACW84" s="4"/>
      <c r="ACX84" s="4"/>
      <c r="ACY84" s="4"/>
      <c r="ACZ84" s="4"/>
      <c r="ADA84" s="4"/>
      <c r="ADB84" s="4"/>
      <c r="ADC84" s="4"/>
      <c r="ADD84" s="4"/>
      <c r="ADE84" s="4"/>
      <c r="ADF84" s="4"/>
      <c r="ADG84" s="4"/>
      <c r="ADH84" s="4"/>
      <c r="ADI84" s="4"/>
      <c r="ADJ84" s="4"/>
      <c r="ADK84" s="4"/>
      <c r="ADL84" s="4"/>
      <c r="ADM84" s="4"/>
      <c r="ADN84" s="4"/>
      <c r="ADO84" s="4"/>
      <c r="ADP84" s="4"/>
      <c r="ADQ84" s="4"/>
      <c r="ADR84" s="4"/>
      <c r="ADS84" s="4"/>
      <c r="ADT84" s="4"/>
      <c r="ADU84" s="4"/>
      <c r="ADV84" s="4"/>
      <c r="ADW84" s="4"/>
      <c r="ADX84" s="4"/>
      <c r="ADY84" s="4"/>
      <c r="ADZ84" s="4"/>
      <c r="AEA84" s="4"/>
      <c r="AEB84" s="4"/>
      <c r="AEC84" s="4"/>
      <c r="AED84" s="4"/>
      <c r="AEE84" s="4"/>
      <c r="AEF84" s="4"/>
      <c r="AEG84" s="4"/>
      <c r="AEH84" s="4"/>
      <c r="AEI84" s="4"/>
      <c r="AEJ84" s="4"/>
      <c r="AEK84" s="4"/>
      <c r="AEL84" s="4"/>
      <c r="AEM84" s="4"/>
      <c r="AEN84" s="4"/>
      <c r="AEO84" s="4"/>
      <c r="AEP84" s="4"/>
      <c r="AEQ84" s="4"/>
      <c r="AER84" s="4"/>
      <c r="AES84" s="4"/>
      <c r="AET84" s="4"/>
      <c r="AEU84" s="4"/>
      <c r="AEV84" s="4"/>
      <c r="AEW84" s="4"/>
      <c r="AEX84" s="4"/>
      <c r="AEY84" s="4"/>
      <c r="AEZ84" s="4"/>
      <c r="AFA84" s="4"/>
      <c r="AFB84" s="4"/>
      <c r="AFC84" s="4"/>
      <c r="AFD84" s="4"/>
      <c r="AFE84" s="4"/>
      <c r="AFF84" s="4"/>
      <c r="AFG84" s="4"/>
      <c r="AFH84" s="4"/>
      <c r="AFI84" s="4"/>
      <c r="AFJ84" s="4"/>
      <c r="AFK84" s="4"/>
      <c r="AFL84" s="4"/>
      <c r="AFM84" s="4"/>
      <c r="AFN84" s="4"/>
      <c r="AFO84" s="4"/>
      <c r="AFP84" s="4"/>
      <c r="AFQ84" s="4"/>
      <c r="AFR84" s="4"/>
      <c r="AFS84" s="4"/>
      <c r="AFT84" s="4"/>
      <c r="AFU84" s="4"/>
      <c r="AFV84" s="4"/>
      <c r="AFW84" s="4"/>
      <c r="AFX84" s="4"/>
      <c r="AFY84" s="4"/>
      <c r="AFZ84" s="4"/>
      <c r="AGA84" s="4"/>
      <c r="AGB84" s="4"/>
      <c r="AGC84" s="4"/>
      <c r="AGD84" s="4"/>
      <c r="AGE84" s="4"/>
      <c r="AGF84" s="4"/>
      <c r="AGG84" s="4"/>
      <c r="AGH84" s="4"/>
      <c r="AGI84" s="4"/>
      <c r="AGJ84" s="4"/>
      <c r="AGK84" s="4"/>
      <c r="AGL84" s="4"/>
      <c r="AGM84" s="4"/>
      <c r="AGN84" s="4"/>
      <c r="AGO84" s="4"/>
      <c r="AGP84" s="4"/>
      <c r="AGQ84" s="4"/>
      <c r="AGR84" s="4"/>
      <c r="AGS84" s="4"/>
      <c r="AGT84" s="4"/>
      <c r="AGU84" s="4"/>
      <c r="AGV84" s="4"/>
      <c r="AGW84" s="4"/>
      <c r="AGX84" s="4"/>
      <c r="AGY84" s="4"/>
      <c r="AGZ84" s="4"/>
      <c r="AHA84" s="4"/>
      <c r="AHB84" s="4"/>
      <c r="AHC84" s="4"/>
      <c r="AHD84" s="4"/>
      <c r="AHE84" s="4"/>
      <c r="AHF84" s="4"/>
      <c r="AHG84" s="4"/>
      <c r="AHH84" s="4"/>
      <c r="AHI84" s="4"/>
      <c r="AHJ84" s="4"/>
      <c r="AHK84" s="4"/>
      <c r="AHL84" s="4"/>
      <c r="AHM84" s="4"/>
      <c r="AHN84" s="4"/>
      <c r="AHO84" s="4"/>
      <c r="AHP84" s="4"/>
      <c r="AHQ84" s="4"/>
      <c r="AHR84" s="4"/>
      <c r="AHS84" s="4"/>
      <c r="AHT84" s="4"/>
      <c r="AHU84" s="4"/>
      <c r="AHV84" s="4"/>
      <c r="AHW84" s="4"/>
      <c r="AHX84" s="4"/>
      <c r="AHY84" s="4"/>
      <c r="AHZ84" s="4"/>
      <c r="AIA84" s="4"/>
      <c r="AIB84" s="4"/>
      <c r="AIC84" s="4"/>
      <c r="AID84" s="4"/>
      <c r="AIE84" s="4"/>
      <c r="AIF84" s="4"/>
      <c r="AIG84" s="4"/>
      <c r="AIH84" s="4"/>
      <c r="AII84" s="4"/>
      <c r="AIJ84" s="4"/>
      <c r="AIK84" s="4"/>
      <c r="AIL84" s="4"/>
      <c r="AIM84" s="4"/>
      <c r="AIN84" s="4"/>
      <c r="AIO84" s="4"/>
      <c r="AIP84" s="4"/>
      <c r="AIQ84" s="4"/>
      <c r="AIR84" s="4"/>
      <c r="AIS84" s="4"/>
      <c r="AIT84" s="4"/>
      <c r="AIU84" s="4"/>
      <c r="AIV84" s="4"/>
      <c r="AIW84" s="4"/>
      <c r="AIX84" s="4"/>
      <c r="AIY84" s="4"/>
      <c r="AIZ84" s="4"/>
      <c r="AJA84" s="4"/>
      <c r="AJB84" s="4"/>
      <c r="AJC84" s="4"/>
      <c r="AJD84" s="4"/>
      <c r="AJE84" s="4"/>
      <c r="AJF84" s="4"/>
      <c r="AJG84" s="4"/>
      <c r="AJH84" s="4"/>
      <c r="AJI84" s="4"/>
      <c r="AJJ84" s="4"/>
      <c r="AJK84" s="4"/>
      <c r="AJL84" s="4"/>
      <c r="AJM84" s="4"/>
      <c r="AJN84" s="4"/>
      <c r="AJO84" s="4"/>
      <c r="AJP84" s="4"/>
      <c r="AJQ84" s="4"/>
      <c r="AJR84" s="4"/>
      <c r="AJS84" s="4"/>
      <c r="AJT84" s="4"/>
      <c r="AJU84" s="4"/>
      <c r="AJV84" s="4"/>
      <c r="AJW84" s="4"/>
      <c r="AJX84" s="4"/>
      <c r="AJY84" s="4"/>
      <c r="AJZ84" s="4"/>
      <c r="AKA84" s="4"/>
      <c r="AKB84" s="4"/>
      <c r="AKC84" s="4"/>
      <c r="AKD84" s="4"/>
      <c r="AKE84" s="4"/>
      <c r="AKF84" s="4"/>
      <c r="AKG84" s="4"/>
      <c r="AKH84" s="4"/>
      <c r="AKI84" s="4"/>
      <c r="AKJ84" s="4"/>
      <c r="AKK84" s="4"/>
      <c r="AKL84" s="4"/>
      <c r="AKM84" s="4"/>
      <c r="AKN84" s="4"/>
      <c r="AKO84" s="4"/>
      <c r="AKP84" s="4"/>
      <c r="AKQ84" s="4"/>
      <c r="AKR84" s="4"/>
      <c r="AKS84" s="4"/>
      <c r="AKT84" s="4"/>
      <c r="AKU84" s="4"/>
      <c r="AKV84" s="4"/>
      <c r="AKW84" s="4"/>
      <c r="AKX84" s="4"/>
      <c r="AKY84" s="4"/>
      <c r="AKZ84" s="4"/>
      <c r="ALA84" s="4"/>
      <c r="ALB84" s="4"/>
      <c r="ALC84" s="4"/>
      <c r="ALD84" s="4"/>
      <c r="ALE84" s="4"/>
      <c r="ALF84" s="4"/>
      <c r="ALG84" s="4"/>
      <c r="ALH84" s="4"/>
      <c r="ALI84" s="4"/>
      <c r="ALJ84" s="4"/>
      <c r="ALK84" s="4"/>
      <c r="ALL84" s="4"/>
      <c r="ALM84" s="4"/>
      <c r="ALN84" s="4"/>
      <c r="ALO84" s="4"/>
      <c r="ALP84" s="4"/>
      <c r="ALQ84" s="4"/>
      <c r="ALR84" s="4"/>
      <c r="ALS84" s="4"/>
      <c r="ALT84" s="4"/>
      <c r="ALU84" s="4"/>
      <c r="ALV84" s="4"/>
      <c r="ALW84" s="4"/>
      <c r="ALX84" s="4"/>
      <c r="ALY84" s="4"/>
      <c r="ALZ84" s="4"/>
      <c r="AMA84" s="4"/>
      <c r="AMB84" s="4"/>
      <c r="AMC84" s="4"/>
      <c r="AMD84" s="4"/>
      <c r="AME84" s="4"/>
      <c r="AMF84" s="4"/>
      <c r="AMG84" s="4"/>
      <c r="AMH84" s="4"/>
      <c r="AMI84" s="4"/>
      <c r="AMJ84" s="4"/>
      <c r="AMK84" s="4"/>
      <c r="AML84" s="4"/>
      <c r="AMM84" s="4"/>
      <c r="AMN84" s="4"/>
      <c r="AMO84" s="4"/>
      <c r="AMP84" s="4"/>
      <c r="AMQ84" s="4"/>
      <c r="AMR84" s="4"/>
      <c r="AMS84" s="4"/>
      <c r="AMT84" s="4"/>
      <c r="AMU84" s="4"/>
      <c r="AMV84" s="4"/>
      <c r="AMW84" s="4"/>
      <c r="AMX84" s="4"/>
      <c r="AMY84" s="4"/>
      <c r="AMZ84" s="4"/>
      <c r="ANA84" s="4"/>
      <c r="ANB84" s="4"/>
      <c r="ANC84" s="4"/>
      <c r="AND84" s="4"/>
      <c r="ANE84" s="4"/>
      <c r="ANF84" s="4"/>
      <c r="ANG84" s="4"/>
      <c r="ANH84" s="4"/>
      <c r="ANI84" s="4"/>
      <c r="ANJ84" s="4"/>
      <c r="ANK84" s="4"/>
      <c r="ANL84" s="4"/>
      <c r="ANM84" s="4"/>
      <c r="ANN84" s="4"/>
      <c r="ANO84" s="4"/>
      <c r="ANP84" s="4"/>
      <c r="ANQ84" s="4"/>
      <c r="ANR84" s="4"/>
      <c r="ANS84" s="4"/>
      <c r="ANT84" s="4"/>
      <c r="ANU84" s="4"/>
      <c r="ANV84" s="4"/>
      <c r="ANW84" s="4"/>
      <c r="ANX84" s="4"/>
      <c r="ANY84" s="4"/>
      <c r="ANZ84" s="4"/>
      <c r="AOA84" s="4"/>
      <c r="AOB84" s="4"/>
      <c r="AOC84" s="4"/>
      <c r="AOD84" s="4"/>
      <c r="AOE84" s="4"/>
      <c r="AOF84" s="4"/>
      <c r="AOG84" s="4"/>
      <c r="AOH84" s="4"/>
      <c r="AOI84" s="4"/>
      <c r="AOJ84" s="4"/>
      <c r="AOK84" s="4"/>
      <c r="AOL84" s="4"/>
      <c r="AOM84" s="4"/>
      <c r="AON84" s="4"/>
      <c r="AOO84" s="4"/>
      <c r="AOP84" s="4"/>
      <c r="AOQ84" s="4"/>
      <c r="AOR84" s="4"/>
      <c r="AOS84" s="4"/>
      <c r="AOT84" s="4"/>
      <c r="AOU84" s="4"/>
      <c r="AOV84" s="4"/>
      <c r="AOW84" s="4"/>
      <c r="AOX84" s="4"/>
      <c r="AOY84" s="4"/>
      <c r="AOZ84" s="4"/>
      <c r="APA84" s="4"/>
      <c r="APB84" s="4"/>
      <c r="APC84" s="4"/>
      <c r="APD84" s="4"/>
      <c r="APE84" s="4"/>
      <c r="APF84" s="4"/>
      <c r="APG84" s="4"/>
      <c r="APH84" s="4"/>
      <c r="API84" s="4"/>
      <c r="APJ84" s="4"/>
      <c r="APK84" s="4"/>
      <c r="APL84" s="4"/>
      <c r="APM84" s="4"/>
      <c r="APN84" s="4"/>
      <c r="APO84" s="4"/>
      <c r="APP84" s="4"/>
      <c r="APQ84" s="4"/>
      <c r="APR84" s="4"/>
      <c r="APS84" s="4"/>
      <c r="APT84" s="4"/>
      <c r="APU84" s="4"/>
      <c r="APV84" s="4"/>
      <c r="APW84" s="4"/>
      <c r="APX84" s="4"/>
      <c r="APY84" s="4"/>
      <c r="APZ84" s="4"/>
      <c r="AQA84" s="4"/>
      <c r="AQB84" s="4"/>
      <c r="AQC84" s="4"/>
      <c r="AQD84" s="4"/>
      <c r="AQE84" s="4"/>
      <c r="AQF84" s="4"/>
      <c r="AQG84" s="4"/>
      <c r="AQH84" s="4"/>
      <c r="AQI84" s="4"/>
      <c r="AQJ84" s="4"/>
      <c r="AQK84" s="4"/>
      <c r="AQL84" s="4"/>
      <c r="AQM84" s="4"/>
      <c r="AQN84" s="4"/>
      <c r="AQO84" s="4"/>
      <c r="AQP84" s="4"/>
      <c r="AQQ84" s="4"/>
      <c r="AQR84" s="4"/>
      <c r="AQS84" s="4"/>
      <c r="AQT84" s="4"/>
      <c r="AQU84" s="4"/>
      <c r="AQV84" s="4"/>
      <c r="AQW84" s="4"/>
      <c r="AQX84" s="4"/>
      <c r="AQY84" s="4"/>
      <c r="AQZ84" s="4"/>
      <c r="ARA84" s="4"/>
      <c r="ARB84" s="4"/>
      <c r="ARC84" s="4"/>
      <c r="ARD84" s="4"/>
      <c r="ARE84" s="4"/>
      <c r="ARF84" s="4"/>
      <c r="ARG84" s="4"/>
      <c r="ARH84" s="4"/>
      <c r="ARI84" s="4"/>
      <c r="ARJ84" s="4"/>
      <c r="ARK84" s="4"/>
      <c r="ARL84" s="4"/>
      <c r="ARM84" s="4"/>
      <c r="ARN84" s="4"/>
      <c r="ARO84" s="4"/>
      <c r="ARP84" s="4"/>
      <c r="ARQ84" s="4"/>
      <c r="ARR84" s="4"/>
      <c r="ARS84" s="4"/>
      <c r="ART84" s="4"/>
      <c r="ARU84" s="4"/>
      <c r="ARV84" s="4"/>
      <c r="ARW84" s="4"/>
      <c r="ARX84" s="4"/>
      <c r="ARY84" s="4"/>
      <c r="ARZ84" s="4"/>
      <c r="ASA84" s="4"/>
      <c r="ASB84" s="4"/>
      <c r="ASC84" s="4"/>
      <c r="ASD84" s="4"/>
      <c r="ASE84" s="4"/>
      <c r="ASF84" s="4"/>
      <c r="ASG84" s="4"/>
      <c r="ASH84" s="4"/>
      <c r="ASI84" s="4"/>
      <c r="ASJ84" s="4"/>
      <c r="ASK84" s="4"/>
      <c r="ASL84" s="4"/>
      <c r="ASM84" s="4"/>
      <c r="ASN84" s="4"/>
      <c r="ASO84" s="4"/>
      <c r="ASP84" s="4"/>
      <c r="ASQ84" s="4"/>
      <c r="ASR84" s="4"/>
      <c r="ASS84" s="4"/>
      <c r="AST84" s="4"/>
      <c r="ASU84" s="4"/>
      <c r="ASV84" s="4"/>
      <c r="ASW84" s="4"/>
      <c r="ASX84" s="4"/>
      <c r="ASY84" s="4"/>
      <c r="ASZ84" s="4"/>
      <c r="ATA84" s="4"/>
      <c r="ATB84" s="4"/>
      <c r="ATC84" s="4"/>
      <c r="ATD84" s="4"/>
      <c r="ATE84" s="4"/>
      <c r="ATF84" s="4"/>
      <c r="ATG84" s="4"/>
      <c r="ATH84" s="4"/>
      <c r="ATI84" s="4"/>
      <c r="ATJ84" s="4"/>
      <c r="ATK84" s="4"/>
      <c r="ATL84" s="4"/>
      <c r="ATM84" s="4"/>
      <c r="ATN84" s="4"/>
      <c r="ATO84" s="4"/>
      <c r="ATP84" s="4"/>
      <c r="ATQ84" s="4"/>
      <c r="ATR84" s="4"/>
      <c r="ATS84" s="4"/>
      <c r="ATT84" s="4"/>
      <c r="ATU84" s="4"/>
      <c r="ATV84" s="4"/>
      <c r="ATW84" s="4"/>
      <c r="ATX84" s="4"/>
      <c r="ATY84" s="4"/>
      <c r="ATZ84" s="4"/>
      <c r="AUA84" s="4"/>
      <c r="AUB84" s="4"/>
      <c r="AUC84" s="4"/>
      <c r="AUD84" s="4"/>
      <c r="AUE84" s="4"/>
      <c r="AUF84" s="4"/>
      <c r="AUG84" s="4"/>
      <c r="AUH84" s="4"/>
      <c r="AUI84" s="4"/>
      <c r="AUJ84" s="4"/>
      <c r="AUK84" s="4"/>
      <c r="AUL84" s="4"/>
      <c r="AUM84" s="4"/>
      <c r="AUN84" s="4"/>
      <c r="AUO84" s="4"/>
      <c r="AUP84" s="4"/>
      <c r="AUQ84" s="4"/>
      <c r="AUR84" s="4"/>
      <c r="AUS84" s="4"/>
      <c r="AUT84" s="4"/>
      <c r="AUU84" s="4"/>
      <c r="AUV84" s="4"/>
      <c r="AUW84" s="4"/>
      <c r="AUX84" s="4"/>
      <c r="AUY84" s="4"/>
      <c r="AUZ84" s="4"/>
      <c r="AVA84" s="4"/>
      <c r="AVB84" s="4"/>
      <c r="AVC84" s="4"/>
      <c r="AVD84" s="4"/>
      <c r="AVE84" s="4"/>
      <c r="AVF84" s="4"/>
      <c r="AVG84" s="4"/>
      <c r="AVH84" s="4"/>
      <c r="AVI84" s="4"/>
      <c r="AVJ84" s="4"/>
      <c r="AVK84" s="4"/>
      <c r="AVL84" s="4"/>
      <c r="AVM84" s="4"/>
      <c r="AVN84" s="4"/>
      <c r="AVO84" s="4"/>
      <c r="AVP84" s="4"/>
      <c r="AVQ84" s="4"/>
      <c r="AVR84" s="4"/>
      <c r="AVS84" s="4"/>
      <c r="AVT84" s="4"/>
      <c r="AVU84" s="4"/>
      <c r="AVV84" s="4"/>
      <c r="AVW84" s="4"/>
      <c r="AVX84" s="4"/>
      <c r="AVY84" s="4"/>
      <c r="AVZ84" s="4"/>
      <c r="AWA84" s="4"/>
      <c r="AWB84" s="4"/>
      <c r="AWC84" s="4"/>
      <c r="AWD84" s="4"/>
      <c r="AWE84" s="4"/>
      <c r="AWF84" s="4"/>
      <c r="AWG84" s="4"/>
      <c r="AWH84" s="4"/>
      <c r="AWI84" s="4"/>
      <c r="AWJ84" s="4"/>
      <c r="AWK84" s="4"/>
      <c r="AWL84" s="4"/>
      <c r="AWM84" s="4"/>
      <c r="AWN84" s="4"/>
      <c r="AWO84" s="4"/>
      <c r="AWP84" s="4"/>
      <c r="AWQ84" s="4"/>
      <c r="AWR84" s="4"/>
      <c r="AWS84" s="4"/>
      <c r="AWT84" s="4"/>
      <c r="AWU84" s="4"/>
      <c r="AWV84" s="4"/>
      <c r="AWW84" s="4"/>
      <c r="AWX84" s="4"/>
      <c r="AWY84" s="4"/>
      <c r="AWZ84" s="4"/>
      <c r="AXA84" s="4"/>
      <c r="AXB84" s="4"/>
      <c r="AXC84" s="4"/>
      <c r="AXD84" s="4"/>
      <c r="AXE84" s="4"/>
      <c r="AXF84" s="4"/>
      <c r="AXG84" s="4"/>
      <c r="AXH84" s="4"/>
      <c r="AXI84" s="4"/>
      <c r="AXJ84" s="4"/>
      <c r="AXK84" s="4"/>
      <c r="AXL84" s="4"/>
      <c r="AXM84" s="4"/>
      <c r="AXN84" s="4"/>
      <c r="AXO84" s="4"/>
      <c r="AXP84" s="4"/>
      <c r="AXQ84" s="4"/>
      <c r="AXR84" s="4"/>
      <c r="AXS84" s="4"/>
      <c r="AXT84" s="4"/>
      <c r="AXU84" s="4"/>
      <c r="AXV84" s="4"/>
      <c r="AXW84" s="4"/>
      <c r="AXX84" s="4"/>
      <c r="AXY84" s="4"/>
      <c r="AXZ84" s="4"/>
      <c r="AYA84" s="4"/>
      <c r="AYB84" s="4"/>
      <c r="AYC84" s="4"/>
      <c r="AYD84" s="4"/>
      <c r="AYE84" s="4"/>
      <c r="AYF84" s="4"/>
      <c r="AYG84" s="4"/>
      <c r="AYH84" s="4"/>
      <c r="AYI84" s="4"/>
      <c r="AYJ84" s="4"/>
      <c r="AYK84" s="4"/>
      <c r="AYL84" s="4"/>
      <c r="AYM84" s="4"/>
      <c r="AYN84" s="4"/>
      <c r="AYO84" s="4"/>
      <c r="AYP84" s="4"/>
      <c r="AYQ84" s="4"/>
      <c r="AYR84" s="4"/>
      <c r="AYS84" s="4"/>
      <c r="AYT84" s="4"/>
      <c r="AYU84" s="4"/>
      <c r="AYV84" s="4"/>
      <c r="AYW84" s="4"/>
      <c r="AYX84" s="4"/>
      <c r="AYY84" s="4"/>
      <c r="AYZ84" s="4"/>
      <c r="AZA84" s="4"/>
      <c r="AZB84" s="4"/>
      <c r="AZC84" s="4"/>
      <c r="AZD84" s="4"/>
      <c r="AZE84" s="4"/>
      <c r="AZF84" s="4"/>
      <c r="AZG84" s="4"/>
      <c r="AZH84" s="4"/>
      <c r="AZI84" s="4"/>
      <c r="AZJ84" s="4"/>
      <c r="AZK84" s="4"/>
      <c r="AZL84" s="4"/>
      <c r="AZM84" s="4"/>
      <c r="AZN84" s="4"/>
      <c r="AZO84" s="4"/>
      <c r="AZP84" s="4"/>
      <c r="AZQ84" s="4"/>
      <c r="AZR84" s="4"/>
      <c r="AZS84" s="4"/>
      <c r="AZT84" s="4"/>
      <c r="AZU84" s="4"/>
      <c r="AZV84" s="4"/>
      <c r="AZW84" s="4"/>
      <c r="AZX84" s="4"/>
      <c r="AZY84" s="4"/>
      <c r="AZZ84" s="4"/>
      <c r="BAA84" s="4"/>
      <c r="BAB84" s="4"/>
      <c r="BAC84" s="4"/>
      <c r="BAD84" s="4"/>
      <c r="BAE84" s="4"/>
      <c r="BAF84" s="4"/>
      <c r="BAG84" s="4"/>
      <c r="BAH84" s="4"/>
      <c r="BAI84" s="4"/>
      <c r="BAJ84" s="4"/>
      <c r="BAK84" s="4"/>
      <c r="BAL84" s="4"/>
      <c r="BAM84" s="4"/>
      <c r="BAN84" s="4"/>
      <c r="BAO84" s="4"/>
      <c r="BAP84" s="4"/>
      <c r="BAQ84" s="4"/>
      <c r="BAR84" s="4"/>
      <c r="BAS84" s="4"/>
      <c r="BAT84" s="4"/>
      <c r="BAU84" s="4"/>
      <c r="BAV84" s="4"/>
      <c r="BAW84" s="4"/>
      <c r="BAX84" s="4"/>
      <c r="BAY84" s="4"/>
      <c r="BAZ84" s="4"/>
      <c r="BBA84" s="4"/>
      <c r="BBB84" s="4"/>
      <c r="BBC84" s="4"/>
      <c r="BBD84" s="4"/>
      <c r="BBE84" s="4"/>
      <c r="BBF84" s="4"/>
      <c r="BBG84" s="4"/>
      <c r="BBH84" s="4"/>
      <c r="BBI84" s="4"/>
      <c r="BBJ84" s="4"/>
      <c r="BBK84" s="4"/>
      <c r="BBL84" s="4"/>
      <c r="BBM84" s="4"/>
      <c r="BBN84" s="4"/>
      <c r="BBO84" s="4"/>
      <c r="BBP84" s="4"/>
      <c r="BBQ84" s="4"/>
      <c r="BBR84" s="4"/>
      <c r="BBS84" s="4"/>
      <c r="BBT84" s="4"/>
      <c r="BBU84" s="4"/>
      <c r="BBV84" s="4"/>
      <c r="BBW84" s="4"/>
      <c r="BBX84" s="4"/>
      <c r="BBY84" s="4"/>
      <c r="BBZ84" s="4"/>
      <c r="BCA84" s="4"/>
      <c r="BCB84" s="4"/>
      <c r="BCC84" s="4"/>
      <c r="BCD84" s="4"/>
      <c r="BCE84" s="4"/>
      <c r="BCF84" s="4"/>
      <c r="BCG84" s="4"/>
      <c r="BCH84" s="4"/>
      <c r="BCI84" s="4"/>
      <c r="BCJ84" s="4"/>
      <c r="BCK84" s="4"/>
      <c r="BCL84" s="4"/>
      <c r="BCM84" s="4"/>
      <c r="BCN84" s="4"/>
      <c r="BCO84" s="4"/>
      <c r="BCP84" s="4"/>
      <c r="BCQ84" s="4"/>
      <c r="BCR84" s="4"/>
      <c r="BCS84" s="4"/>
      <c r="BCT84" s="4"/>
      <c r="BCU84" s="4"/>
      <c r="BCV84" s="4"/>
      <c r="BCW84" s="4"/>
      <c r="BCX84" s="4"/>
      <c r="BCY84" s="4"/>
      <c r="BCZ84" s="4"/>
      <c r="BDA84" s="4"/>
      <c r="BDB84" s="4"/>
      <c r="BDC84" s="4"/>
      <c r="BDD84" s="4"/>
      <c r="BDE84" s="4"/>
      <c r="BDF84" s="4"/>
      <c r="BDG84" s="4"/>
      <c r="BDH84" s="4"/>
      <c r="BDI84" s="4"/>
      <c r="BDJ84" s="4"/>
      <c r="BDK84" s="4"/>
      <c r="BDL84" s="4"/>
      <c r="BDM84" s="4"/>
      <c r="BDN84" s="4"/>
      <c r="BDO84" s="4"/>
      <c r="BDP84" s="4"/>
      <c r="BDQ84" s="4"/>
      <c r="BDR84" s="4"/>
      <c r="BDS84" s="4"/>
      <c r="BDT84" s="4"/>
      <c r="BDU84" s="4"/>
      <c r="BDV84" s="4"/>
      <c r="BDW84" s="4"/>
      <c r="BDX84" s="4"/>
      <c r="BDY84" s="4"/>
      <c r="BDZ84" s="4"/>
      <c r="BEA84" s="4"/>
      <c r="BEB84" s="4"/>
      <c r="BEC84" s="4"/>
      <c r="BED84" s="4"/>
      <c r="BEE84" s="4"/>
      <c r="BEF84" s="4"/>
      <c r="BEG84" s="4"/>
      <c r="BEH84" s="4"/>
      <c r="BEI84" s="4"/>
      <c r="BEJ84" s="4"/>
      <c r="BEK84" s="4"/>
      <c r="BEL84" s="4"/>
      <c r="BEM84" s="4"/>
      <c r="BEN84" s="4"/>
      <c r="BEO84" s="4"/>
      <c r="BEP84" s="4"/>
      <c r="BEQ84" s="4"/>
      <c r="BER84" s="4"/>
      <c r="BES84" s="4"/>
      <c r="BET84" s="4"/>
      <c r="BEU84" s="4"/>
      <c r="BEV84" s="4"/>
      <c r="BEW84" s="4"/>
      <c r="BEX84" s="4"/>
      <c r="BEY84" s="4"/>
      <c r="BEZ84" s="4"/>
      <c r="BFA84" s="4"/>
      <c r="BFB84" s="4"/>
      <c r="BFC84" s="4"/>
      <c r="BFD84" s="4"/>
      <c r="BFE84" s="4"/>
      <c r="BFF84" s="4"/>
      <c r="BFG84" s="4"/>
      <c r="BFH84" s="4"/>
      <c r="BFI84" s="4"/>
      <c r="BFJ84" s="4"/>
      <c r="BFK84" s="4"/>
      <c r="BFL84" s="4"/>
      <c r="BFM84" s="4"/>
      <c r="BFN84" s="4"/>
      <c r="BFO84" s="4"/>
      <c r="BFP84" s="4"/>
      <c r="BFQ84" s="4"/>
      <c r="BFR84" s="4"/>
      <c r="BFS84" s="4"/>
      <c r="BFT84" s="4"/>
      <c r="BFU84" s="4"/>
      <c r="BFV84" s="4"/>
      <c r="BFW84" s="4"/>
      <c r="BFX84" s="4"/>
      <c r="BFY84" s="4"/>
      <c r="BFZ84" s="4"/>
      <c r="BGA84" s="4"/>
      <c r="BGB84" s="4"/>
      <c r="BGC84" s="4"/>
      <c r="BGD84" s="4"/>
      <c r="BGE84" s="4"/>
      <c r="BGF84" s="4"/>
      <c r="BGG84" s="4"/>
      <c r="BGH84" s="4"/>
      <c r="BGI84" s="4"/>
      <c r="BGJ84" s="4"/>
      <c r="BGK84" s="4"/>
      <c r="BGL84" s="4"/>
      <c r="BGM84" s="4"/>
      <c r="BGN84" s="4"/>
      <c r="BGO84" s="4"/>
      <c r="BGP84" s="4"/>
      <c r="BGQ84" s="4"/>
      <c r="BGR84" s="4"/>
      <c r="BGS84" s="4"/>
      <c r="BGT84" s="4"/>
      <c r="BGU84" s="4"/>
      <c r="BGV84" s="4"/>
      <c r="BGW84" s="4"/>
      <c r="BGX84" s="4"/>
      <c r="BGY84" s="4"/>
      <c r="BGZ84" s="4"/>
      <c r="BHA84" s="4"/>
      <c r="BHB84" s="4"/>
      <c r="BHC84" s="4"/>
      <c r="BHD84" s="4"/>
      <c r="BHE84" s="4"/>
      <c r="BHF84" s="4"/>
      <c r="BHG84" s="4"/>
      <c r="BHH84" s="4"/>
      <c r="BHI84" s="4"/>
      <c r="BHJ84" s="4"/>
      <c r="BHK84" s="4"/>
      <c r="BHL84" s="4"/>
      <c r="BHM84" s="4"/>
      <c r="BHN84" s="4"/>
      <c r="BHO84" s="4"/>
      <c r="BHP84" s="4"/>
      <c r="BHQ84" s="4"/>
      <c r="BHR84" s="4"/>
      <c r="BHS84" s="4"/>
      <c r="BHT84" s="4"/>
      <c r="BHU84" s="4"/>
      <c r="BHV84" s="4"/>
      <c r="BHW84" s="4"/>
      <c r="BHX84" s="4"/>
      <c r="BHY84" s="4"/>
      <c r="BHZ84" s="4"/>
      <c r="BIA84" s="4"/>
      <c r="BIB84" s="4"/>
      <c r="BIC84" s="4"/>
      <c r="BID84" s="4"/>
      <c r="BIE84" s="4"/>
      <c r="BIF84" s="4"/>
      <c r="BIG84" s="4"/>
      <c r="BIH84" s="4"/>
      <c r="BII84" s="4"/>
      <c r="BIJ84" s="4"/>
      <c r="BIK84" s="4"/>
      <c r="BIL84" s="4"/>
      <c r="BIM84" s="4"/>
      <c r="BIN84" s="4"/>
      <c r="BIO84" s="4"/>
      <c r="BIP84" s="4"/>
      <c r="BIQ84" s="4"/>
      <c r="BIR84" s="4"/>
      <c r="BIS84" s="4"/>
      <c r="BIT84" s="4"/>
      <c r="BIU84" s="4"/>
      <c r="BIV84" s="4"/>
      <c r="BIW84" s="4"/>
      <c r="BIX84" s="4"/>
      <c r="BIY84" s="4"/>
      <c r="BIZ84" s="4"/>
      <c r="BJA84" s="4"/>
      <c r="BJB84" s="4"/>
      <c r="BJC84" s="4"/>
      <c r="BJD84" s="4"/>
      <c r="BJE84" s="4"/>
      <c r="BJF84" s="4"/>
      <c r="BJG84" s="4"/>
      <c r="BJH84" s="4"/>
      <c r="BJI84" s="4"/>
      <c r="BJJ84" s="4"/>
      <c r="BJK84" s="4"/>
      <c r="BJL84" s="4"/>
      <c r="BJM84" s="4"/>
      <c r="BJN84" s="4"/>
      <c r="BJO84" s="4"/>
      <c r="BJP84" s="4"/>
      <c r="BJQ84" s="4"/>
      <c r="BJR84" s="4"/>
      <c r="BJS84" s="4"/>
      <c r="BJT84" s="4"/>
      <c r="BJU84" s="4"/>
      <c r="BJV84" s="4"/>
      <c r="BJW84" s="4"/>
      <c r="BJX84" s="4"/>
      <c r="BJY84" s="4"/>
      <c r="BJZ84" s="4"/>
      <c r="BKA84" s="4"/>
      <c r="BKB84" s="4"/>
      <c r="BKC84" s="4"/>
      <c r="BKD84" s="4"/>
      <c r="BKE84" s="4"/>
      <c r="BKF84" s="4"/>
      <c r="BKG84" s="4"/>
      <c r="BKH84" s="4"/>
      <c r="BKI84" s="4"/>
      <c r="BKJ84" s="4"/>
      <c r="BKK84" s="4"/>
      <c r="BKL84" s="4"/>
      <c r="BKM84" s="4"/>
      <c r="BKN84" s="4"/>
      <c r="BKO84" s="4"/>
      <c r="BKP84" s="4"/>
      <c r="BKQ84" s="4"/>
      <c r="BKR84" s="4"/>
      <c r="BKS84" s="4"/>
      <c r="BKT84" s="4"/>
      <c r="BKU84" s="4"/>
      <c r="BKV84" s="4"/>
      <c r="BKW84" s="4"/>
      <c r="BKX84" s="4"/>
      <c r="BKY84" s="4"/>
      <c r="BKZ84" s="4"/>
      <c r="BLA84" s="4"/>
      <c r="BLB84" s="4"/>
      <c r="BLC84" s="4"/>
      <c r="BLD84" s="4"/>
      <c r="BLE84" s="4"/>
      <c r="BLF84" s="4"/>
      <c r="BLG84" s="4"/>
      <c r="BLH84" s="4"/>
      <c r="BLI84" s="4"/>
      <c r="BLJ84" s="4"/>
      <c r="BLK84" s="4"/>
      <c r="BLL84" s="4"/>
      <c r="BLM84" s="4"/>
      <c r="BLN84" s="4"/>
      <c r="BLO84" s="4"/>
      <c r="BLP84" s="4"/>
      <c r="BLQ84" s="4"/>
      <c r="BLR84" s="4"/>
      <c r="BLS84" s="4"/>
      <c r="BLT84" s="4"/>
      <c r="BLU84" s="4"/>
      <c r="BLV84" s="4"/>
      <c r="BLW84" s="4"/>
      <c r="BLX84" s="4"/>
      <c r="BLY84" s="4"/>
      <c r="BLZ84" s="4"/>
      <c r="BMA84" s="4"/>
      <c r="BMB84" s="4"/>
      <c r="BMC84" s="4"/>
      <c r="BMD84" s="4"/>
      <c r="BME84" s="4"/>
      <c r="BMF84" s="4"/>
      <c r="BMG84" s="4"/>
      <c r="BMH84" s="4"/>
      <c r="BMI84" s="4"/>
      <c r="BMJ84" s="4"/>
      <c r="BMK84" s="4"/>
      <c r="BML84" s="4"/>
      <c r="BMM84" s="4"/>
      <c r="BMN84" s="4"/>
      <c r="BMO84" s="4"/>
      <c r="BMP84" s="4"/>
      <c r="BMQ84" s="4"/>
      <c r="BMR84" s="4"/>
      <c r="BMS84" s="4"/>
      <c r="BMT84" s="4"/>
      <c r="BMU84" s="4"/>
      <c r="BMV84" s="4"/>
      <c r="BMW84" s="4"/>
      <c r="BMX84" s="4"/>
      <c r="BMY84" s="4"/>
      <c r="BMZ84" s="4"/>
      <c r="BNA84" s="4"/>
      <c r="BNB84" s="4"/>
      <c r="BNC84" s="4"/>
      <c r="BND84" s="4"/>
      <c r="BNE84" s="4"/>
      <c r="BNF84" s="4"/>
      <c r="BNG84" s="4"/>
      <c r="BNH84" s="4"/>
      <c r="BNI84" s="4"/>
      <c r="BNJ84" s="4"/>
      <c r="BNK84" s="4"/>
      <c r="BNL84" s="4"/>
      <c r="BNM84" s="4"/>
      <c r="BNN84" s="4"/>
      <c r="BNO84" s="4"/>
      <c r="BNP84" s="4"/>
      <c r="BNQ84" s="4"/>
      <c r="BNR84" s="4"/>
      <c r="BNS84" s="4"/>
      <c r="BNT84" s="4"/>
      <c r="BNU84" s="4"/>
      <c r="BNV84" s="4"/>
      <c r="BNW84" s="4"/>
      <c r="BNX84" s="4"/>
      <c r="BNY84" s="4"/>
      <c r="BNZ84" s="4"/>
      <c r="BOA84" s="4"/>
      <c r="BOB84" s="4"/>
      <c r="BOC84" s="4"/>
      <c r="BOD84" s="4"/>
      <c r="BOE84" s="4"/>
      <c r="BOF84" s="4"/>
      <c r="BOG84" s="4"/>
      <c r="BOH84" s="4"/>
      <c r="BOI84" s="4"/>
      <c r="BOJ84" s="4"/>
      <c r="BOK84" s="4"/>
      <c r="BOL84" s="4"/>
      <c r="BOM84" s="4"/>
      <c r="BON84" s="4"/>
      <c r="BOO84" s="4"/>
      <c r="BOP84" s="4"/>
      <c r="BOQ84" s="4"/>
      <c r="BOR84" s="4"/>
      <c r="BOS84" s="4"/>
      <c r="BOT84" s="4"/>
      <c r="BOU84" s="4"/>
      <c r="BOV84" s="4"/>
      <c r="BOW84" s="4"/>
      <c r="BOX84" s="4"/>
      <c r="BOY84" s="4"/>
      <c r="BOZ84" s="4"/>
      <c r="BPA84" s="4"/>
      <c r="BPB84" s="4"/>
      <c r="BPC84" s="4"/>
      <c r="BPD84" s="4"/>
      <c r="BPE84" s="4"/>
      <c r="BPF84" s="4"/>
      <c r="BPG84" s="4"/>
      <c r="BPH84" s="4"/>
      <c r="BPI84" s="4"/>
      <c r="BPJ84" s="4"/>
      <c r="BPK84" s="4"/>
      <c r="BPL84" s="4"/>
      <c r="BPM84" s="4"/>
      <c r="BPN84" s="4"/>
      <c r="BPO84" s="4"/>
      <c r="BPP84" s="4"/>
      <c r="BPQ84" s="4"/>
      <c r="BPR84" s="4"/>
      <c r="BPS84" s="4"/>
      <c r="BPT84" s="4"/>
      <c r="BPU84" s="4"/>
      <c r="BPV84" s="4"/>
      <c r="BPW84" s="4"/>
      <c r="BPX84" s="4"/>
      <c r="BPY84" s="4"/>
      <c r="BPZ84" s="4"/>
      <c r="BQA84" s="4"/>
      <c r="BQB84" s="4"/>
      <c r="BQC84" s="4"/>
      <c r="BQD84" s="4"/>
      <c r="BQE84" s="4"/>
      <c r="BQF84" s="4"/>
      <c r="BQG84" s="4"/>
      <c r="BQH84" s="4"/>
      <c r="BQI84" s="4"/>
      <c r="BQJ84" s="4"/>
      <c r="BQK84" s="4"/>
      <c r="BQL84" s="4"/>
      <c r="BQM84" s="4"/>
      <c r="BQN84" s="4"/>
      <c r="BQO84" s="4"/>
      <c r="BQP84" s="4"/>
      <c r="BQQ84" s="4"/>
      <c r="BQR84" s="4"/>
      <c r="BQS84" s="4"/>
      <c r="BQT84" s="4"/>
      <c r="BQU84" s="4"/>
      <c r="BQV84" s="4"/>
      <c r="BQW84" s="4"/>
      <c r="BQX84" s="4"/>
      <c r="BQY84" s="4"/>
      <c r="BQZ84" s="4"/>
      <c r="BRA84" s="4"/>
      <c r="BRB84" s="4"/>
      <c r="BRC84" s="4"/>
      <c r="BRD84" s="4"/>
      <c r="BRE84" s="4"/>
      <c r="BRF84" s="4"/>
      <c r="BRG84" s="4"/>
      <c r="BRH84" s="4"/>
      <c r="BRI84" s="4"/>
      <c r="BRJ84" s="4"/>
      <c r="BRK84" s="4"/>
      <c r="BRL84" s="4"/>
      <c r="BRM84" s="4"/>
      <c r="BRN84" s="4"/>
      <c r="BRO84" s="4"/>
      <c r="BRP84" s="4"/>
      <c r="BRQ84" s="4"/>
      <c r="BRR84" s="4"/>
      <c r="BRS84" s="4"/>
      <c r="BRT84" s="4"/>
      <c r="BRU84" s="4"/>
      <c r="BRV84" s="4"/>
      <c r="BRW84" s="4"/>
      <c r="BRX84" s="4"/>
      <c r="BRY84" s="4"/>
      <c r="BRZ84" s="4"/>
      <c r="BSA84" s="4"/>
      <c r="BSB84" s="4"/>
      <c r="BSC84" s="4"/>
      <c r="BSD84" s="4"/>
      <c r="BSE84" s="4"/>
      <c r="BSF84" s="4"/>
      <c r="BSG84" s="4"/>
      <c r="BSH84" s="4"/>
      <c r="BSI84" s="4"/>
      <c r="BSJ84" s="4"/>
      <c r="BSK84" s="4"/>
      <c r="BSL84" s="4"/>
      <c r="BSM84" s="4"/>
      <c r="BSN84" s="4"/>
      <c r="BSO84" s="4"/>
      <c r="BSP84" s="4"/>
      <c r="BSQ84" s="4"/>
      <c r="BSR84" s="4"/>
      <c r="BSS84" s="4"/>
      <c r="BST84" s="4"/>
      <c r="BSU84" s="4"/>
      <c r="BSV84" s="4"/>
      <c r="BSW84" s="4"/>
      <c r="BSX84" s="4"/>
      <c r="BSY84" s="4"/>
      <c r="BSZ84" s="4"/>
      <c r="BTA84" s="4"/>
      <c r="BTB84" s="4"/>
      <c r="BTC84" s="4"/>
      <c r="BTD84" s="4"/>
      <c r="BTE84" s="4"/>
      <c r="BTF84" s="4"/>
      <c r="BTG84" s="4"/>
      <c r="BTH84" s="4"/>
      <c r="BTI84" s="4"/>
      <c r="BTJ84" s="4"/>
      <c r="BTK84" s="4"/>
      <c r="BTL84" s="4"/>
      <c r="BTM84" s="4"/>
      <c r="BTN84" s="4"/>
      <c r="BTO84" s="4"/>
      <c r="BTP84" s="4"/>
      <c r="BTQ84" s="4"/>
      <c r="BTR84" s="4"/>
      <c r="BTS84" s="4"/>
      <c r="BTT84" s="4"/>
      <c r="BTU84" s="4"/>
      <c r="BTV84" s="4"/>
      <c r="BTW84" s="4"/>
      <c r="BTX84" s="4"/>
      <c r="BTY84" s="4"/>
      <c r="BTZ84" s="4"/>
      <c r="BUA84" s="4"/>
      <c r="BUB84" s="4"/>
      <c r="BUC84" s="4"/>
      <c r="BUD84" s="4"/>
      <c r="BUE84" s="4"/>
      <c r="BUF84" s="4"/>
      <c r="BUG84" s="4"/>
      <c r="BUH84" s="4"/>
      <c r="BUI84" s="4"/>
      <c r="BUJ84" s="4"/>
      <c r="BUK84" s="4"/>
      <c r="BUL84" s="4"/>
      <c r="BUM84" s="4"/>
      <c r="BUN84" s="4"/>
      <c r="BUO84" s="4"/>
      <c r="BUP84" s="4"/>
      <c r="BUQ84" s="4"/>
      <c r="BUR84" s="4"/>
      <c r="BUS84" s="4"/>
      <c r="BUT84" s="4"/>
      <c r="BUU84" s="4"/>
      <c r="BUV84" s="4"/>
      <c r="BUW84" s="4"/>
      <c r="BUX84" s="4"/>
      <c r="BUY84" s="4"/>
      <c r="BUZ84" s="4"/>
      <c r="BVA84" s="4"/>
      <c r="BVB84" s="4"/>
      <c r="BVC84" s="4"/>
      <c r="BVD84" s="4"/>
      <c r="BVE84" s="4"/>
      <c r="BVF84" s="4"/>
      <c r="BVG84" s="4"/>
      <c r="BVH84" s="4"/>
      <c r="BVI84" s="4"/>
      <c r="BVJ84" s="4"/>
      <c r="BVK84" s="4"/>
      <c r="BVL84" s="4"/>
      <c r="BVM84" s="4"/>
      <c r="BVN84" s="4"/>
      <c r="BVO84" s="4"/>
      <c r="BVP84" s="4"/>
      <c r="BVQ84" s="4"/>
      <c r="BVR84" s="4"/>
      <c r="BVS84" s="4"/>
      <c r="BVT84" s="4"/>
      <c r="BVU84" s="4"/>
      <c r="BVV84" s="4"/>
      <c r="BVW84" s="4"/>
      <c r="BVX84" s="4"/>
      <c r="BVY84" s="4"/>
      <c r="BVZ84" s="4"/>
      <c r="BWA84" s="4"/>
      <c r="BWB84" s="4"/>
      <c r="BWC84" s="4"/>
      <c r="BWD84" s="4"/>
      <c r="BWE84" s="4"/>
      <c r="BWF84" s="4"/>
      <c r="BWG84" s="4"/>
      <c r="BWH84" s="4"/>
      <c r="BWI84" s="4"/>
      <c r="BWJ84" s="4"/>
      <c r="BWK84" s="4"/>
      <c r="BWL84" s="4"/>
      <c r="BWM84" s="4"/>
      <c r="BWN84" s="4"/>
      <c r="BWO84" s="4"/>
      <c r="BWP84" s="4"/>
      <c r="BWQ84" s="4"/>
      <c r="BWR84" s="4"/>
      <c r="BWS84" s="4"/>
      <c r="BWT84" s="4"/>
      <c r="BWU84" s="4"/>
      <c r="BWV84" s="4"/>
      <c r="BWW84" s="4"/>
      <c r="BWX84" s="4"/>
      <c r="BWY84" s="4"/>
      <c r="BWZ84" s="4"/>
      <c r="BXA84" s="4"/>
      <c r="BXB84" s="4"/>
      <c r="BXC84" s="4"/>
      <c r="BXD84" s="4"/>
      <c r="BXE84" s="4"/>
      <c r="BXF84" s="4"/>
      <c r="BXG84" s="4"/>
      <c r="BXH84" s="4"/>
      <c r="BXI84" s="4"/>
      <c r="BXJ84" s="4"/>
      <c r="BXK84" s="4"/>
      <c r="BXL84" s="4"/>
      <c r="BXM84" s="4"/>
      <c r="BXN84" s="4"/>
      <c r="BXO84" s="4"/>
      <c r="BXP84" s="4"/>
      <c r="BXQ84" s="4"/>
      <c r="BXR84" s="4"/>
      <c r="BXS84" s="4"/>
      <c r="BXT84" s="4"/>
      <c r="BXU84" s="4"/>
      <c r="BXV84" s="4"/>
      <c r="BXW84" s="4"/>
      <c r="BXX84" s="4"/>
      <c r="BXY84" s="4"/>
      <c r="BXZ84" s="4"/>
      <c r="BYA84" s="4"/>
      <c r="BYB84" s="4"/>
      <c r="BYC84" s="4"/>
      <c r="BYD84" s="4"/>
      <c r="BYE84" s="4"/>
      <c r="BYF84" s="4"/>
      <c r="BYG84" s="4"/>
      <c r="BYH84" s="4"/>
      <c r="BYI84" s="4"/>
      <c r="BYJ84" s="4"/>
      <c r="BYK84" s="4"/>
      <c r="BYL84" s="4"/>
      <c r="BYM84" s="4"/>
      <c r="BYN84" s="4"/>
      <c r="BYO84" s="4"/>
      <c r="BYP84" s="4"/>
      <c r="BYQ84" s="4"/>
      <c r="BYR84" s="4"/>
      <c r="BYS84" s="4"/>
      <c r="BYT84" s="4"/>
      <c r="BYU84" s="4"/>
      <c r="BYV84" s="4"/>
      <c r="BYW84" s="4"/>
      <c r="BYX84" s="4"/>
      <c r="BYY84" s="4"/>
      <c r="BYZ84" s="4"/>
      <c r="BZA84" s="4"/>
      <c r="BZB84" s="4"/>
      <c r="BZC84" s="4"/>
      <c r="BZD84" s="4"/>
      <c r="BZE84" s="4"/>
      <c r="BZF84" s="4"/>
      <c r="BZG84" s="4"/>
      <c r="BZH84" s="4"/>
      <c r="BZI84" s="4"/>
      <c r="BZJ84" s="4"/>
      <c r="BZK84" s="4"/>
      <c r="BZL84" s="4"/>
      <c r="BZM84" s="4"/>
      <c r="BZN84" s="4"/>
      <c r="BZO84" s="4"/>
      <c r="BZP84" s="4"/>
      <c r="BZQ84" s="4"/>
      <c r="BZR84" s="4"/>
      <c r="BZS84" s="4"/>
      <c r="BZT84" s="4"/>
      <c r="BZU84" s="4"/>
      <c r="BZV84" s="4"/>
      <c r="BZW84" s="4"/>
      <c r="BZX84" s="4"/>
      <c r="BZY84" s="4"/>
      <c r="BZZ84" s="4"/>
      <c r="CAA84" s="4"/>
      <c r="CAB84" s="4"/>
      <c r="CAC84" s="4"/>
      <c r="CAD84" s="4"/>
      <c r="CAE84" s="4"/>
      <c r="CAF84" s="4"/>
      <c r="CAG84" s="4"/>
      <c r="CAH84" s="4"/>
      <c r="CAI84" s="4"/>
      <c r="CAJ84" s="4"/>
      <c r="CAK84" s="4"/>
      <c r="CAL84" s="4"/>
      <c r="CAM84" s="4"/>
      <c r="CAN84" s="4"/>
      <c r="CAO84" s="4"/>
      <c r="CAP84" s="4"/>
      <c r="CAQ84" s="4"/>
      <c r="CAR84" s="4"/>
      <c r="CAS84" s="4"/>
      <c r="CAT84" s="4"/>
      <c r="CAU84" s="4"/>
      <c r="CAV84" s="4"/>
      <c r="CAW84" s="4"/>
      <c r="CAX84" s="4"/>
      <c r="CAY84" s="4"/>
      <c r="CAZ84" s="4"/>
      <c r="CBA84" s="4"/>
      <c r="CBB84" s="4"/>
      <c r="CBC84" s="4"/>
      <c r="CBD84" s="4"/>
      <c r="CBE84" s="4"/>
      <c r="CBF84" s="4"/>
      <c r="CBG84" s="4"/>
      <c r="CBH84" s="4"/>
      <c r="CBI84" s="4"/>
      <c r="CBJ84" s="4"/>
      <c r="CBK84" s="4"/>
      <c r="CBL84" s="4"/>
      <c r="CBM84" s="4"/>
      <c r="CBN84" s="4"/>
      <c r="CBO84" s="4"/>
      <c r="CBP84" s="4"/>
      <c r="CBQ84" s="4"/>
      <c r="CBR84" s="4"/>
      <c r="CBS84" s="4"/>
      <c r="CBT84" s="4"/>
      <c r="CBU84" s="4"/>
      <c r="CBV84" s="4"/>
      <c r="CBW84" s="4"/>
      <c r="CBX84" s="4"/>
      <c r="CBY84" s="4"/>
      <c r="CBZ84" s="4"/>
      <c r="CCA84" s="4"/>
      <c r="CCB84" s="4"/>
      <c r="CCC84" s="4"/>
      <c r="CCD84" s="4"/>
      <c r="CCE84" s="4"/>
      <c r="CCF84" s="4"/>
      <c r="CCG84" s="4"/>
      <c r="CCH84" s="4"/>
      <c r="CCI84" s="4"/>
      <c r="CCJ84" s="4"/>
      <c r="CCK84" s="4"/>
      <c r="CCL84" s="4"/>
      <c r="CCM84" s="4"/>
      <c r="CCN84" s="4"/>
      <c r="CCO84" s="4"/>
      <c r="CCP84" s="4"/>
      <c r="CCQ84" s="4"/>
      <c r="CCR84" s="4"/>
      <c r="CCS84" s="4"/>
      <c r="CCT84" s="4"/>
      <c r="CCU84" s="4"/>
      <c r="CCV84" s="4"/>
      <c r="CCW84" s="4"/>
      <c r="CCX84" s="4"/>
      <c r="CCY84" s="4"/>
      <c r="CCZ84" s="4"/>
      <c r="CDA84" s="4"/>
      <c r="CDB84" s="4"/>
      <c r="CDC84" s="4"/>
      <c r="CDD84" s="4"/>
      <c r="CDE84" s="4"/>
      <c r="CDF84" s="4"/>
      <c r="CDG84" s="4"/>
      <c r="CDH84" s="4"/>
      <c r="CDI84" s="4"/>
      <c r="CDJ84" s="4"/>
      <c r="CDK84" s="4"/>
      <c r="CDL84" s="4"/>
      <c r="CDM84" s="4"/>
      <c r="CDN84" s="4"/>
      <c r="CDO84" s="4"/>
      <c r="CDP84" s="4"/>
      <c r="CDQ84" s="4"/>
      <c r="CDR84" s="4"/>
      <c r="CDS84" s="4"/>
      <c r="CDT84" s="4"/>
      <c r="CDU84" s="4"/>
      <c r="CDV84" s="4"/>
      <c r="CDW84" s="4"/>
      <c r="CDX84" s="4"/>
      <c r="CDY84" s="4"/>
      <c r="CDZ84" s="4"/>
      <c r="CEA84" s="4"/>
      <c r="CEB84" s="4"/>
      <c r="CEC84" s="4"/>
      <c r="CED84" s="4"/>
      <c r="CEE84" s="4"/>
      <c r="CEF84" s="4"/>
      <c r="CEG84" s="4"/>
      <c r="CEH84" s="4"/>
      <c r="CEI84" s="4"/>
      <c r="CEJ84" s="4"/>
      <c r="CEK84" s="4"/>
      <c r="CEL84" s="4"/>
      <c r="CEM84" s="4"/>
      <c r="CEN84" s="4"/>
      <c r="CEO84" s="4"/>
      <c r="CEP84" s="4"/>
      <c r="CEQ84" s="4"/>
      <c r="CER84" s="4"/>
      <c r="CES84" s="4"/>
      <c r="CET84" s="4"/>
      <c r="CEU84" s="4"/>
      <c r="CEV84" s="4"/>
      <c r="CEW84" s="4"/>
      <c r="CEX84" s="4"/>
      <c r="CEY84" s="4"/>
      <c r="CEZ84" s="4"/>
      <c r="CFA84" s="4"/>
      <c r="CFB84" s="4"/>
      <c r="CFC84" s="4"/>
      <c r="CFD84" s="4"/>
      <c r="CFE84" s="4"/>
      <c r="CFF84" s="4"/>
      <c r="CFG84" s="4"/>
      <c r="CFH84" s="4"/>
      <c r="CFI84" s="4"/>
      <c r="CFJ84" s="4"/>
      <c r="CFK84" s="4"/>
      <c r="CFL84" s="4"/>
      <c r="CFM84" s="4"/>
      <c r="CFN84" s="4"/>
      <c r="CFO84" s="4"/>
      <c r="CFP84" s="4"/>
      <c r="CFQ84" s="4"/>
      <c r="CFR84" s="4"/>
      <c r="CFS84" s="4"/>
      <c r="CFT84" s="4"/>
      <c r="CFU84" s="4"/>
      <c r="CFV84" s="4"/>
      <c r="CFW84" s="4"/>
      <c r="CFX84" s="4"/>
      <c r="CFY84" s="4"/>
      <c r="CFZ84" s="4"/>
      <c r="CGA84" s="4"/>
      <c r="CGB84" s="4"/>
      <c r="CGC84" s="4"/>
      <c r="CGD84" s="4"/>
      <c r="CGE84" s="4"/>
      <c r="CGF84" s="4"/>
      <c r="CGG84" s="4"/>
      <c r="CGH84" s="4"/>
      <c r="CGI84" s="4"/>
      <c r="CGJ84" s="4"/>
      <c r="CGK84" s="4"/>
      <c r="CGL84" s="4"/>
      <c r="CGM84" s="4"/>
      <c r="CGN84" s="4"/>
      <c r="CGO84" s="4"/>
      <c r="CGP84" s="4"/>
      <c r="CGQ84" s="4"/>
      <c r="CGR84" s="4"/>
      <c r="CGS84" s="4"/>
      <c r="CGT84" s="4"/>
      <c r="CGU84" s="4"/>
      <c r="CGV84" s="4"/>
      <c r="CGW84" s="4"/>
      <c r="CGX84" s="4"/>
      <c r="CGY84" s="4"/>
      <c r="CGZ84" s="4"/>
      <c r="CHA84" s="4"/>
      <c r="CHB84" s="4"/>
      <c r="CHC84" s="4"/>
      <c r="CHD84" s="4"/>
      <c r="CHE84" s="4"/>
      <c r="CHF84" s="4"/>
      <c r="CHG84" s="4"/>
      <c r="CHH84" s="4"/>
      <c r="CHI84" s="4"/>
      <c r="CHJ84" s="4"/>
      <c r="CHK84" s="4"/>
      <c r="CHL84" s="4"/>
      <c r="CHM84" s="4"/>
      <c r="CHN84" s="4"/>
      <c r="CHO84" s="4"/>
      <c r="CHP84" s="4"/>
      <c r="CHQ84" s="4"/>
      <c r="CHR84" s="4"/>
      <c r="CHS84" s="4"/>
      <c r="CHT84" s="4"/>
      <c r="CHU84" s="4"/>
      <c r="CHV84" s="4"/>
      <c r="CHW84" s="4"/>
      <c r="CHX84" s="4"/>
      <c r="CHY84" s="4"/>
      <c r="CHZ84" s="4"/>
      <c r="CIA84" s="4"/>
      <c r="CIB84" s="4"/>
      <c r="CIC84" s="4"/>
      <c r="CID84" s="4"/>
      <c r="CIE84" s="4"/>
      <c r="CIF84" s="4"/>
      <c r="CIG84" s="4"/>
      <c r="CIH84" s="4"/>
      <c r="CII84" s="4"/>
      <c r="CIJ84" s="4"/>
      <c r="CIK84" s="4"/>
      <c r="CIL84" s="4"/>
      <c r="CIM84" s="4"/>
      <c r="CIN84" s="4"/>
      <c r="CIO84" s="4"/>
      <c r="CIP84" s="4"/>
      <c r="CIQ84" s="4"/>
      <c r="CIR84" s="4"/>
      <c r="CIS84" s="4"/>
      <c r="CIT84" s="4"/>
      <c r="CIU84" s="4"/>
      <c r="CIV84" s="4"/>
      <c r="CIW84" s="4"/>
      <c r="CIX84" s="4"/>
      <c r="CIY84" s="4"/>
      <c r="CIZ84" s="4"/>
      <c r="CJA84" s="4"/>
      <c r="CJB84" s="4"/>
      <c r="CJC84" s="4"/>
      <c r="CJD84" s="4"/>
      <c r="CJE84" s="4"/>
      <c r="CJF84" s="4"/>
      <c r="CJG84" s="4"/>
      <c r="CJH84" s="4"/>
      <c r="CJI84" s="4"/>
      <c r="CJJ84" s="4"/>
      <c r="CJK84" s="4"/>
      <c r="CJL84" s="4"/>
      <c r="CJM84" s="4"/>
      <c r="CJN84" s="4"/>
      <c r="CJO84" s="4"/>
      <c r="CJP84" s="4"/>
      <c r="CJQ84" s="4"/>
      <c r="CJR84" s="4"/>
      <c r="CJS84" s="4"/>
      <c r="CJT84" s="4"/>
      <c r="CJU84" s="4"/>
      <c r="CJV84" s="4"/>
      <c r="CJW84" s="4"/>
      <c r="CJX84" s="4"/>
      <c r="CJY84" s="4"/>
      <c r="CJZ84" s="4"/>
      <c r="CKA84" s="4"/>
      <c r="CKB84" s="4"/>
      <c r="CKC84" s="4"/>
      <c r="CKD84" s="4"/>
      <c r="CKE84" s="4"/>
      <c r="CKF84" s="4"/>
      <c r="CKG84" s="4"/>
      <c r="CKH84" s="4"/>
      <c r="CKI84" s="4"/>
      <c r="CKJ84" s="4"/>
      <c r="CKK84" s="4"/>
      <c r="CKL84" s="4"/>
      <c r="CKM84" s="4"/>
      <c r="CKN84" s="4"/>
      <c r="CKO84" s="4"/>
      <c r="CKP84" s="4"/>
      <c r="CKQ84" s="4"/>
      <c r="CKR84" s="4"/>
      <c r="CKS84" s="4"/>
      <c r="CKT84" s="4"/>
      <c r="CKU84" s="4"/>
      <c r="CKV84" s="4"/>
      <c r="CKW84" s="4"/>
      <c r="CKX84" s="4"/>
      <c r="CKY84" s="4"/>
      <c r="CKZ84" s="4"/>
      <c r="CLA84" s="4"/>
      <c r="CLB84" s="4"/>
      <c r="CLC84" s="4"/>
      <c r="CLD84" s="4"/>
      <c r="CLE84" s="4"/>
      <c r="CLF84" s="4"/>
      <c r="CLG84" s="4"/>
      <c r="CLH84" s="4"/>
      <c r="CLI84" s="4"/>
      <c r="CLJ84" s="4"/>
      <c r="CLK84" s="4"/>
      <c r="CLL84" s="4"/>
      <c r="CLM84" s="4"/>
      <c r="CLN84" s="4"/>
      <c r="CLO84" s="4"/>
      <c r="CLP84" s="4"/>
      <c r="CLQ84" s="4"/>
      <c r="CLR84" s="4"/>
      <c r="CLS84" s="4"/>
      <c r="CLT84" s="4"/>
      <c r="CLU84" s="4"/>
      <c r="CLV84" s="4"/>
      <c r="CLW84" s="4"/>
      <c r="CLX84" s="4"/>
      <c r="CLY84" s="4"/>
      <c r="CLZ84" s="4"/>
      <c r="CMA84" s="4"/>
      <c r="CMB84" s="4"/>
      <c r="CMC84" s="4"/>
      <c r="CMD84" s="4"/>
      <c r="CME84" s="4"/>
      <c r="CMF84" s="4"/>
      <c r="CMG84" s="4"/>
      <c r="CMH84" s="4"/>
      <c r="CMI84" s="4"/>
      <c r="CMJ84" s="4"/>
      <c r="CMK84" s="4"/>
      <c r="CML84" s="4"/>
      <c r="CMM84" s="4"/>
      <c r="CMN84" s="4"/>
      <c r="CMO84" s="4"/>
      <c r="CMP84" s="4"/>
      <c r="CMQ84" s="4"/>
      <c r="CMR84" s="4"/>
      <c r="CMS84" s="4"/>
      <c r="CMT84" s="4"/>
      <c r="CMU84" s="4"/>
      <c r="CMV84" s="4"/>
      <c r="CMW84" s="4"/>
      <c r="CMX84" s="4"/>
      <c r="CMY84" s="4"/>
      <c r="CMZ84" s="4"/>
      <c r="CNA84" s="4"/>
      <c r="CNB84" s="4"/>
      <c r="CNC84" s="4"/>
      <c r="CND84" s="4"/>
      <c r="CNE84" s="4"/>
      <c r="CNF84" s="4"/>
      <c r="CNG84" s="4"/>
      <c r="CNH84" s="4"/>
      <c r="CNI84" s="4"/>
      <c r="CNJ84" s="4"/>
      <c r="CNK84" s="4"/>
      <c r="CNL84" s="4"/>
      <c r="CNM84" s="4"/>
      <c r="CNN84" s="4"/>
      <c r="CNO84" s="4"/>
      <c r="CNP84" s="4"/>
      <c r="CNQ84" s="4"/>
      <c r="CNR84" s="4"/>
      <c r="CNS84" s="4"/>
      <c r="CNT84" s="4"/>
      <c r="CNU84" s="4"/>
      <c r="CNV84" s="4"/>
      <c r="CNW84" s="4"/>
      <c r="CNX84" s="4"/>
      <c r="CNY84" s="4"/>
      <c r="CNZ84" s="4"/>
      <c r="COA84" s="4"/>
      <c r="COB84" s="4"/>
      <c r="COC84" s="4"/>
      <c r="COD84" s="4"/>
      <c r="COE84" s="4"/>
      <c r="COF84" s="4"/>
      <c r="COG84" s="4"/>
      <c r="COH84" s="4"/>
      <c r="COI84" s="4"/>
      <c r="COJ84" s="4"/>
      <c r="COK84" s="4"/>
      <c r="COL84" s="4"/>
      <c r="COM84" s="4"/>
      <c r="CON84" s="4"/>
      <c r="COO84" s="4"/>
      <c r="COP84" s="4"/>
      <c r="COQ84" s="4"/>
      <c r="COR84" s="4"/>
      <c r="COS84" s="4"/>
      <c r="COT84" s="4"/>
      <c r="COU84" s="4"/>
      <c r="COV84" s="4"/>
      <c r="COW84" s="4"/>
      <c r="COX84" s="4"/>
      <c r="COY84" s="4"/>
      <c r="COZ84" s="4"/>
      <c r="CPA84" s="4"/>
      <c r="CPB84" s="4"/>
      <c r="CPC84" s="4"/>
      <c r="CPD84" s="4"/>
      <c r="CPE84" s="4"/>
      <c r="CPF84" s="4"/>
      <c r="CPG84" s="4"/>
      <c r="CPH84" s="4"/>
      <c r="CPI84" s="4"/>
      <c r="CPJ84" s="4"/>
      <c r="CPK84" s="4"/>
      <c r="CPL84" s="4"/>
      <c r="CPM84" s="4"/>
      <c r="CPN84" s="4"/>
      <c r="CPO84" s="4"/>
      <c r="CPP84" s="4"/>
      <c r="CPQ84" s="4"/>
      <c r="CPR84" s="4"/>
      <c r="CPS84" s="4"/>
      <c r="CPT84" s="4"/>
      <c r="CPU84" s="4"/>
      <c r="CPV84" s="4"/>
      <c r="CPW84" s="4"/>
      <c r="CPX84" s="4"/>
      <c r="CPY84" s="4"/>
      <c r="CPZ84" s="4"/>
      <c r="CQA84" s="4"/>
      <c r="CQB84" s="4"/>
      <c r="CQC84" s="4"/>
      <c r="CQD84" s="4"/>
      <c r="CQE84" s="4"/>
      <c r="CQF84" s="4"/>
      <c r="CQG84" s="4"/>
      <c r="CQH84" s="4"/>
      <c r="CQI84" s="4"/>
      <c r="CQJ84" s="4"/>
      <c r="CQK84" s="4"/>
      <c r="CQL84" s="4"/>
      <c r="CQM84" s="4"/>
      <c r="CQN84" s="4"/>
      <c r="CQO84" s="4"/>
      <c r="CQP84" s="4"/>
      <c r="CQQ84" s="4"/>
      <c r="CQR84" s="4"/>
      <c r="CQS84" s="4"/>
      <c r="CQT84" s="4"/>
      <c r="CQU84" s="4"/>
      <c r="CQV84" s="4"/>
      <c r="CQW84" s="4"/>
      <c r="CQX84" s="4"/>
      <c r="CQY84" s="4"/>
      <c r="CQZ84" s="4"/>
      <c r="CRA84" s="4"/>
      <c r="CRB84" s="4"/>
      <c r="CRC84" s="4"/>
      <c r="CRD84" s="4"/>
      <c r="CRE84" s="4"/>
      <c r="CRF84" s="4"/>
      <c r="CRG84" s="4"/>
      <c r="CRH84" s="4"/>
      <c r="CRI84" s="4"/>
      <c r="CRJ84" s="4"/>
      <c r="CRK84" s="4"/>
      <c r="CRL84" s="4"/>
      <c r="CRM84" s="4"/>
      <c r="CRN84" s="4"/>
      <c r="CRO84" s="4"/>
      <c r="CRP84" s="4"/>
      <c r="CRQ84" s="4"/>
      <c r="CRR84" s="4"/>
      <c r="CRS84" s="4"/>
      <c r="CRT84" s="4"/>
      <c r="CRU84" s="4"/>
      <c r="CRV84" s="4"/>
      <c r="CRW84" s="4"/>
      <c r="CRX84" s="4"/>
      <c r="CRY84" s="4"/>
      <c r="CRZ84" s="4"/>
      <c r="CSA84" s="4"/>
      <c r="CSB84" s="4"/>
      <c r="CSC84" s="4"/>
      <c r="CSD84" s="4"/>
      <c r="CSE84" s="4"/>
      <c r="CSF84" s="4"/>
      <c r="CSG84" s="4"/>
      <c r="CSH84" s="4"/>
      <c r="CSI84" s="4"/>
      <c r="CSJ84" s="4"/>
      <c r="CSK84" s="4"/>
      <c r="CSL84" s="4"/>
      <c r="CSM84" s="4"/>
      <c r="CSN84" s="4"/>
      <c r="CSO84" s="4"/>
      <c r="CSP84" s="4"/>
      <c r="CSQ84" s="4"/>
      <c r="CSR84" s="4"/>
      <c r="CSS84" s="4"/>
      <c r="CST84" s="4"/>
      <c r="CSU84" s="4"/>
      <c r="CSV84" s="4"/>
      <c r="CSW84" s="4"/>
      <c r="CSX84" s="4"/>
      <c r="CSY84" s="4"/>
      <c r="CSZ84" s="4"/>
      <c r="CTA84" s="4"/>
      <c r="CTB84" s="4"/>
      <c r="CTC84" s="4"/>
      <c r="CTD84" s="4"/>
      <c r="CTE84" s="4"/>
      <c r="CTF84" s="4"/>
      <c r="CTG84" s="4"/>
      <c r="CTH84" s="4"/>
      <c r="CTI84" s="4"/>
      <c r="CTJ84" s="4"/>
      <c r="CTK84" s="4"/>
      <c r="CTL84" s="4"/>
      <c r="CTM84" s="4"/>
      <c r="CTN84" s="4"/>
      <c r="CTO84" s="4"/>
      <c r="CTP84" s="4"/>
      <c r="CTQ84" s="4"/>
      <c r="CTR84" s="4"/>
      <c r="CTS84" s="4"/>
      <c r="CTT84" s="4"/>
      <c r="CTU84" s="4"/>
      <c r="CTV84" s="4"/>
      <c r="CTW84" s="4"/>
      <c r="CTX84" s="4"/>
      <c r="CTY84" s="4"/>
      <c r="CTZ84" s="4"/>
      <c r="CUA84" s="4"/>
      <c r="CUB84" s="4"/>
      <c r="CUC84" s="4"/>
      <c r="CUD84" s="4"/>
      <c r="CUE84" s="4"/>
      <c r="CUF84" s="4"/>
      <c r="CUG84" s="4"/>
      <c r="CUH84" s="4"/>
      <c r="CUI84" s="4"/>
      <c r="CUJ84" s="4"/>
      <c r="CUK84" s="4"/>
      <c r="CUL84" s="4"/>
      <c r="CUM84" s="4"/>
      <c r="CUN84" s="4"/>
      <c r="CUO84" s="4"/>
      <c r="CUP84" s="4"/>
      <c r="CUQ84" s="4"/>
      <c r="CUR84" s="4"/>
      <c r="CUS84" s="4"/>
      <c r="CUT84" s="4"/>
      <c r="CUU84" s="4"/>
      <c r="CUV84" s="4"/>
      <c r="CUW84" s="4"/>
      <c r="CUX84" s="4"/>
      <c r="CUY84" s="4"/>
      <c r="CUZ84" s="4"/>
      <c r="CVA84" s="4"/>
      <c r="CVB84" s="4"/>
      <c r="CVC84" s="4"/>
      <c r="CVD84" s="4"/>
      <c r="CVE84" s="4"/>
      <c r="CVF84" s="4"/>
      <c r="CVG84" s="4"/>
      <c r="CVH84" s="4"/>
      <c r="CVI84" s="4"/>
      <c r="CVJ84" s="4"/>
      <c r="CVK84" s="4"/>
      <c r="CVL84" s="4"/>
      <c r="CVM84" s="4"/>
      <c r="CVN84" s="4"/>
      <c r="CVO84" s="4"/>
      <c r="CVP84" s="4"/>
      <c r="CVQ84" s="4"/>
      <c r="CVR84" s="4"/>
      <c r="CVS84" s="4"/>
      <c r="CVT84" s="4"/>
      <c r="CVU84" s="4"/>
      <c r="CVV84" s="4"/>
      <c r="CVW84" s="4"/>
      <c r="CVX84" s="4"/>
      <c r="CVY84" s="4"/>
      <c r="CVZ84" s="4"/>
      <c r="CWA84" s="4"/>
      <c r="CWB84" s="4"/>
      <c r="CWC84" s="4"/>
      <c r="CWD84" s="4"/>
      <c r="CWE84" s="4"/>
      <c r="CWF84" s="4"/>
      <c r="CWG84" s="4"/>
      <c r="CWH84" s="4"/>
      <c r="CWI84" s="4"/>
      <c r="CWJ84" s="4"/>
      <c r="CWK84" s="4"/>
      <c r="CWL84" s="4"/>
      <c r="CWM84" s="4"/>
      <c r="CWN84" s="4"/>
      <c r="CWO84" s="4"/>
      <c r="CWP84" s="4"/>
      <c r="CWQ84" s="4"/>
      <c r="CWR84" s="4"/>
      <c r="CWS84" s="4"/>
      <c r="CWT84" s="4"/>
      <c r="CWU84" s="4"/>
      <c r="CWV84" s="4"/>
      <c r="CWW84" s="4"/>
      <c r="CWX84" s="4"/>
      <c r="CWY84" s="4"/>
      <c r="CWZ84" s="4"/>
      <c r="CXA84" s="4"/>
      <c r="CXB84" s="4"/>
      <c r="CXC84" s="4"/>
      <c r="CXD84" s="4"/>
      <c r="CXE84" s="4"/>
      <c r="CXF84" s="4"/>
      <c r="CXG84" s="4"/>
      <c r="CXH84" s="4"/>
      <c r="CXI84" s="4"/>
      <c r="CXJ84" s="4"/>
      <c r="CXK84" s="4"/>
      <c r="CXL84" s="4"/>
      <c r="CXM84" s="4"/>
      <c r="CXN84" s="4"/>
      <c r="CXO84" s="4"/>
      <c r="CXP84" s="4"/>
      <c r="CXQ84" s="4"/>
      <c r="CXR84" s="4"/>
      <c r="CXS84" s="4"/>
      <c r="CXT84" s="4"/>
      <c r="CXU84" s="4"/>
      <c r="CXV84" s="4"/>
      <c r="CXW84" s="4"/>
      <c r="CXX84" s="4"/>
      <c r="CXY84" s="4"/>
      <c r="CXZ84" s="4"/>
      <c r="CYA84" s="4"/>
      <c r="CYB84" s="4"/>
      <c r="CYC84" s="4"/>
      <c r="CYD84" s="4"/>
      <c r="CYE84" s="4"/>
      <c r="CYF84" s="4"/>
      <c r="CYG84" s="4"/>
      <c r="CYH84" s="4"/>
      <c r="CYI84" s="4"/>
      <c r="CYJ84" s="4"/>
      <c r="CYK84" s="4"/>
      <c r="CYL84" s="4"/>
      <c r="CYM84" s="4"/>
      <c r="CYN84" s="4"/>
      <c r="CYO84" s="4"/>
      <c r="CYP84" s="4"/>
      <c r="CYQ84" s="4"/>
      <c r="CYR84" s="4"/>
      <c r="CYS84" s="4"/>
      <c r="CYT84" s="4"/>
      <c r="CYU84" s="4"/>
      <c r="CYV84" s="4"/>
      <c r="CYW84" s="4"/>
      <c r="CYX84" s="4"/>
      <c r="CYY84" s="4"/>
      <c r="CYZ84" s="4"/>
      <c r="CZA84" s="4"/>
      <c r="CZB84" s="4"/>
      <c r="CZC84" s="4"/>
      <c r="CZD84" s="4"/>
      <c r="CZE84" s="4"/>
      <c r="CZF84" s="4"/>
      <c r="CZG84" s="4"/>
      <c r="CZH84" s="4"/>
      <c r="CZI84" s="4"/>
      <c r="CZJ84" s="4"/>
      <c r="CZK84" s="4"/>
      <c r="CZL84" s="4"/>
      <c r="CZM84" s="4"/>
      <c r="CZN84" s="4"/>
      <c r="CZO84" s="4"/>
      <c r="CZP84" s="4"/>
      <c r="CZQ84" s="4"/>
      <c r="CZR84" s="4"/>
      <c r="CZS84" s="4"/>
      <c r="CZT84" s="4"/>
      <c r="CZU84" s="4"/>
      <c r="CZV84" s="4"/>
      <c r="CZW84" s="4"/>
      <c r="CZX84" s="4"/>
      <c r="CZY84" s="4"/>
      <c r="CZZ84" s="4"/>
      <c r="DAA84" s="4"/>
      <c r="DAB84" s="4"/>
      <c r="DAC84" s="4"/>
      <c r="DAD84" s="4"/>
      <c r="DAE84" s="4"/>
      <c r="DAF84" s="4"/>
      <c r="DAG84" s="4"/>
      <c r="DAH84" s="4"/>
      <c r="DAI84" s="4"/>
      <c r="DAJ84" s="4"/>
      <c r="DAK84" s="4"/>
      <c r="DAL84" s="4"/>
      <c r="DAM84" s="4"/>
      <c r="DAN84" s="4"/>
      <c r="DAO84" s="4"/>
      <c r="DAP84" s="4"/>
      <c r="DAQ84" s="4"/>
      <c r="DAR84" s="4"/>
      <c r="DAS84" s="4"/>
      <c r="DAT84" s="4"/>
      <c r="DAU84" s="4"/>
      <c r="DAV84" s="4"/>
      <c r="DAW84" s="4"/>
      <c r="DAX84" s="4"/>
      <c r="DAY84" s="4"/>
      <c r="DAZ84" s="4"/>
      <c r="DBA84" s="4"/>
      <c r="DBB84" s="4"/>
      <c r="DBC84" s="4"/>
      <c r="DBD84" s="4"/>
      <c r="DBE84" s="4"/>
      <c r="DBF84" s="4"/>
      <c r="DBG84" s="4"/>
      <c r="DBH84" s="4"/>
      <c r="DBI84" s="4"/>
      <c r="DBJ84" s="4"/>
      <c r="DBK84" s="4"/>
      <c r="DBL84" s="4"/>
      <c r="DBM84" s="4"/>
      <c r="DBN84" s="4"/>
      <c r="DBO84" s="4"/>
      <c r="DBP84" s="4"/>
      <c r="DBQ84" s="4"/>
      <c r="DBR84" s="4"/>
      <c r="DBS84" s="4"/>
      <c r="DBT84" s="4"/>
      <c r="DBU84" s="4"/>
      <c r="DBV84" s="4"/>
      <c r="DBW84" s="4"/>
      <c r="DBX84" s="4"/>
      <c r="DBY84" s="4"/>
      <c r="DBZ84" s="4"/>
      <c r="DCA84" s="4"/>
      <c r="DCB84" s="4"/>
      <c r="DCC84" s="4"/>
      <c r="DCD84" s="4"/>
      <c r="DCE84" s="4"/>
      <c r="DCF84" s="4"/>
      <c r="DCG84" s="4"/>
      <c r="DCH84" s="4"/>
      <c r="DCI84" s="4"/>
      <c r="DCJ84" s="4"/>
      <c r="DCK84" s="4"/>
      <c r="DCL84" s="4"/>
      <c r="DCM84" s="4"/>
      <c r="DCN84" s="4"/>
      <c r="DCO84" s="4"/>
      <c r="DCP84" s="4"/>
      <c r="DCQ84" s="4"/>
      <c r="DCR84" s="4"/>
      <c r="DCS84" s="4"/>
      <c r="DCT84" s="4"/>
      <c r="DCU84" s="4"/>
      <c r="DCV84" s="4"/>
      <c r="DCW84" s="4"/>
      <c r="DCX84" s="4"/>
      <c r="DCY84" s="4"/>
      <c r="DCZ84" s="4"/>
      <c r="DDA84" s="4"/>
      <c r="DDB84" s="4"/>
      <c r="DDC84" s="4"/>
      <c r="DDD84" s="4"/>
      <c r="DDE84" s="4"/>
      <c r="DDF84" s="4"/>
      <c r="DDG84" s="4"/>
      <c r="DDH84" s="4"/>
      <c r="DDI84" s="4"/>
      <c r="DDJ84" s="4"/>
      <c r="DDK84" s="4"/>
      <c r="DDL84" s="4"/>
      <c r="DDM84" s="4"/>
      <c r="DDN84" s="4"/>
      <c r="DDO84" s="4"/>
      <c r="DDP84" s="4"/>
      <c r="DDQ84" s="4"/>
      <c r="DDR84" s="4"/>
      <c r="DDS84" s="4"/>
      <c r="DDT84" s="4"/>
      <c r="DDU84" s="4"/>
      <c r="DDV84" s="4"/>
      <c r="DDW84" s="4"/>
      <c r="DDX84" s="4"/>
      <c r="DDY84" s="4"/>
      <c r="DDZ84" s="4"/>
      <c r="DEA84" s="4"/>
      <c r="DEB84" s="4"/>
      <c r="DEC84" s="4"/>
      <c r="DED84" s="4"/>
      <c r="DEE84" s="4"/>
      <c r="DEF84" s="4"/>
      <c r="DEG84" s="4"/>
      <c r="DEH84" s="4"/>
      <c r="DEI84" s="4"/>
      <c r="DEJ84" s="4"/>
      <c r="DEK84" s="4"/>
      <c r="DEL84" s="4"/>
      <c r="DEM84" s="4"/>
      <c r="DEN84" s="4"/>
      <c r="DEO84" s="4"/>
      <c r="DEP84" s="4"/>
      <c r="DEQ84" s="4"/>
      <c r="DER84" s="4"/>
      <c r="DES84" s="4"/>
      <c r="DET84" s="4"/>
      <c r="DEU84" s="4"/>
      <c r="DEV84" s="4"/>
      <c r="DEW84" s="4"/>
      <c r="DEX84" s="4"/>
      <c r="DEY84" s="4"/>
      <c r="DEZ84" s="4"/>
      <c r="DFA84" s="4"/>
      <c r="DFB84" s="4"/>
      <c r="DFC84" s="4"/>
      <c r="DFD84" s="4"/>
      <c r="DFE84" s="4"/>
      <c r="DFF84" s="4"/>
      <c r="DFG84" s="4"/>
      <c r="DFH84" s="4"/>
      <c r="DFI84" s="4"/>
      <c r="DFJ84" s="4"/>
      <c r="DFK84" s="4"/>
      <c r="DFL84" s="4"/>
      <c r="DFM84" s="4"/>
      <c r="DFN84" s="4"/>
      <c r="DFO84" s="4"/>
      <c r="DFP84" s="4"/>
      <c r="DFQ84" s="4"/>
      <c r="DFR84" s="4"/>
      <c r="DFS84" s="4"/>
      <c r="DFT84" s="4"/>
      <c r="DFU84" s="4"/>
      <c r="DFV84" s="4"/>
      <c r="DFW84" s="4"/>
      <c r="DFX84" s="4"/>
      <c r="DFY84" s="4"/>
      <c r="DFZ84" s="4"/>
      <c r="DGA84" s="4"/>
      <c r="DGB84" s="4"/>
      <c r="DGC84" s="4"/>
      <c r="DGD84" s="4"/>
      <c r="DGE84" s="4"/>
      <c r="DGF84" s="4"/>
      <c r="DGG84" s="4"/>
      <c r="DGH84" s="4"/>
      <c r="DGI84" s="4"/>
      <c r="DGJ84" s="4"/>
      <c r="DGK84" s="4"/>
      <c r="DGL84" s="4"/>
      <c r="DGM84" s="4"/>
      <c r="DGN84" s="4"/>
      <c r="DGO84" s="4"/>
      <c r="DGP84" s="4"/>
      <c r="DGQ84" s="4"/>
      <c r="DGR84" s="4"/>
      <c r="DGS84" s="4"/>
      <c r="DGT84" s="4"/>
      <c r="DGU84" s="4"/>
      <c r="DGV84" s="4"/>
      <c r="DGW84" s="4"/>
      <c r="DGX84" s="4"/>
      <c r="DGY84" s="4"/>
      <c r="DGZ84" s="4"/>
      <c r="DHA84" s="4"/>
      <c r="DHB84" s="4"/>
      <c r="DHC84" s="4"/>
      <c r="DHD84" s="4"/>
      <c r="DHE84" s="4"/>
      <c r="DHF84" s="4"/>
      <c r="DHG84" s="4"/>
      <c r="DHH84" s="4"/>
      <c r="DHI84" s="4"/>
      <c r="DHJ84" s="4"/>
      <c r="DHK84" s="4"/>
      <c r="DHL84" s="4"/>
      <c r="DHM84" s="4"/>
      <c r="DHN84" s="4"/>
      <c r="DHO84" s="4"/>
      <c r="DHP84" s="4"/>
      <c r="DHQ84" s="4"/>
      <c r="DHR84" s="4"/>
      <c r="DHS84" s="4"/>
      <c r="DHT84" s="4"/>
      <c r="DHU84" s="4"/>
      <c r="DHV84" s="4"/>
      <c r="DHW84" s="4"/>
      <c r="DHX84" s="4"/>
      <c r="DHY84" s="4"/>
      <c r="DHZ84" s="4"/>
      <c r="DIA84" s="4"/>
      <c r="DIB84" s="4"/>
      <c r="DIC84" s="4"/>
      <c r="DID84" s="4"/>
      <c r="DIE84" s="4"/>
      <c r="DIF84" s="4"/>
      <c r="DIG84" s="4"/>
      <c r="DIH84" s="4"/>
      <c r="DII84" s="4"/>
      <c r="DIJ84" s="4"/>
      <c r="DIK84" s="4"/>
      <c r="DIL84" s="4"/>
      <c r="DIM84" s="4"/>
      <c r="DIN84" s="4"/>
      <c r="DIO84" s="4"/>
      <c r="DIP84" s="4"/>
      <c r="DIQ84" s="4"/>
      <c r="DIR84" s="4"/>
      <c r="DIS84" s="4"/>
      <c r="DIT84" s="4"/>
      <c r="DIU84" s="4"/>
      <c r="DIV84" s="4"/>
      <c r="DIW84" s="4"/>
      <c r="DIX84" s="4"/>
      <c r="DIY84" s="4"/>
      <c r="DIZ84" s="4"/>
      <c r="DJA84" s="4"/>
      <c r="DJB84" s="4"/>
      <c r="DJC84" s="4"/>
      <c r="DJD84" s="4"/>
      <c r="DJE84" s="4"/>
      <c r="DJF84" s="4"/>
      <c r="DJG84" s="4"/>
      <c r="DJH84" s="4"/>
      <c r="DJI84" s="4"/>
      <c r="DJJ84" s="4"/>
      <c r="DJK84" s="4"/>
      <c r="DJL84" s="4"/>
      <c r="DJM84" s="4"/>
      <c r="DJN84" s="4"/>
      <c r="DJO84" s="4"/>
      <c r="DJP84" s="4"/>
      <c r="DJQ84" s="4"/>
      <c r="DJR84" s="4"/>
      <c r="DJS84" s="4"/>
      <c r="DJT84" s="4"/>
      <c r="DJU84" s="4"/>
      <c r="DJV84" s="4"/>
      <c r="DJW84" s="4"/>
      <c r="DJX84" s="4"/>
      <c r="DJY84" s="4"/>
      <c r="DJZ84" s="4"/>
      <c r="DKA84" s="4"/>
      <c r="DKB84" s="4"/>
      <c r="DKC84" s="4"/>
      <c r="DKD84" s="4"/>
      <c r="DKE84" s="4"/>
      <c r="DKF84" s="4"/>
      <c r="DKG84" s="4"/>
      <c r="DKH84" s="4"/>
      <c r="DKI84" s="4"/>
      <c r="DKJ84" s="4"/>
      <c r="DKK84" s="4"/>
      <c r="DKL84" s="4"/>
      <c r="DKM84" s="4"/>
      <c r="DKN84" s="4"/>
      <c r="DKO84" s="4"/>
      <c r="DKP84" s="4"/>
      <c r="DKQ84" s="4"/>
      <c r="DKR84" s="4"/>
      <c r="DKS84" s="4"/>
      <c r="DKT84" s="4"/>
      <c r="DKU84" s="4"/>
      <c r="DKV84" s="4"/>
      <c r="DKW84" s="4"/>
      <c r="DKX84" s="4"/>
      <c r="DKY84" s="4"/>
      <c r="DKZ84" s="4"/>
      <c r="DLA84" s="4"/>
      <c r="DLB84" s="4"/>
      <c r="DLC84" s="4"/>
      <c r="DLD84" s="4"/>
      <c r="DLE84" s="4"/>
      <c r="DLF84" s="4"/>
      <c r="DLG84" s="4"/>
      <c r="DLH84" s="4"/>
      <c r="DLI84" s="4"/>
      <c r="DLJ84" s="4"/>
      <c r="DLK84" s="4"/>
      <c r="DLL84" s="4"/>
      <c r="DLM84" s="4"/>
      <c r="DLN84" s="4"/>
      <c r="DLO84" s="4"/>
      <c r="DLP84" s="4"/>
      <c r="DLQ84" s="4"/>
      <c r="DLR84" s="4"/>
      <c r="DLS84" s="4"/>
      <c r="DLT84" s="4"/>
      <c r="DLU84" s="4"/>
      <c r="DLV84" s="4"/>
      <c r="DLW84" s="4"/>
      <c r="DLX84" s="4"/>
      <c r="DLY84" s="4"/>
      <c r="DLZ84" s="4"/>
      <c r="DMA84" s="4"/>
      <c r="DMB84" s="4"/>
      <c r="DMC84" s="4"/>
      <c r="DMD84" s="4"/>
      <c r="DME84" s="4"/>
      <c r="DMF84" s="4"/>
      <c r="DMG84" s="4"/>
      <c r="DMH84" s="4"/>
      <c r="DMI84" s="4"/>
      <c r="DMJ84" s="4"/>
      <c r="DMK84" s="4"/>
      <c r="DML84" s="4"/>
      <c r="DMM84" s="4"/>
      <c r="DMN84" s="4"/>
      <c r="DMO84" s="4"/>
      <c r="DMP84" s="4"/>
      <c r="DMQ84" s="4"/>
      <c r="DMR84" s="4"/>
      <c r="DMS84" s="4"/>
      <c r="DMT84" s="4"/>
      <c r="DMU84" s="4"/>
      <c r="DMV84" s="4"/>
      <c r="DMW84" s="4"/>
      <c r="DMX84" s="4"/>
      <c r="DMY84" s="4"/>
      <c r="DMZ84" s="4"/>
      <c r="DNA84" s="4"/>
      <c r="DNB84" s="4"/>
      <c r="DNC84" s="4"/>
      <c r="DND84" s="4"/>
      <c r="DNE84" s="4"/>
      <c r="DNF84" s="4"/>
      <c r="DNG84" s="4"/>
      <c r="DNH84" s="4"/>
      <c r="DNI84" s="4"/>
      <c r="DNJ84" s="4"/>
      <c r="DNK84" s="4"/>
      <c r="DNL84" s="4"/>
      <c r="DNM84" s="4"/>
      <c r="DNN84" s="4"/>
      <c r="DNO84" s="4"/>
      <c r="DNP84" s="4"/>
      <c r="DNQ84" s="4"/>
      <c r="DNR84" s="4"/>
      <c r="DNS84" s="4"/>
      <c r="DNT84" s="4"/>
      <c r="DNU84" s="4"/>
      <c r="DNV84" s="4"/>
      <c r="DNW84" s="4"/>
      <c r="DNX84" s="4"/>
      <c r="DNY84" s="4"/>
      <c r="DNZ84" s="4"/>
      <c r="DOA84" s="4"/>
      <c r="DOB84" s="4"/>
      <c r="DOC84" s="4"/>
      <c r="DOD84" s="4"/>
      <c r="DOE84" s="4"/>
      <c r="DOF84" s="4"/>
      <c r="DOG84" s="4"/>
      <c r="DOH84" s="4"/>
      <c r="DOI84" s="4"/>
      <c r="DOJ84" s="4"/>
      <c r="DOK84" s="4"/>
      <c r="DOL84" s="4"/>
      <c r="DOM84" s="4"/>
      <c r="DON84" s="4"/>
      <c r="DOO84" s="4"/>
      <c r="DOP84" s="4"/>
      <c r="DOQ84" s="4"/>
      <c r="DOR84" s="4"/>
      <c r="DOS84" s="4"/>
      <c r="DOT84" s="4"/>
      <c r="DOU84" s="4"/>
      <c r="DOV84" s="4"/>
      <c r="DOW84" s="4"/>
      <c r="DOX84" s="4"/>
      <c r="DOY84" s="4"/>
      <c r="DOZ84" s="4"/>
      <c r="DPA84" s="4"/>
      <c r="DPB84" s="4"/>
      <c r="DPC84" s="4"/>
      <c r="DPD84" s="4"/>
      <c r="DPE84" s="4"/>
      <c r="DPF84" s="4"/>
      <c r="DPG84" s="4"/>
      <c r="DPH84" s="4"/>
      <c r="DPI84" s="4"/>
      <c r="DPJ84" s="4"/>
      <c r="DPK84" s="4"/>
      <c r="DPL84" s="4"/>
      <c r="DPM84" s="4"/>
      <c r="DPN84" s="4"/>
      <c r="DPO84" s="4"/>
      <c r="DPP84" s="4"/>
      <c r="DPQ84" s="4"/>
      <c r="DPR84" s="4"/>
      <c r="DPS84" s="4"/>
      <c r="DPT84" s="4"/>
      <c r="DPU84" s="4"/>
      <c r="DPV84" s="4"/>
      <c r="DPW84" s="4"/>
      <c r="DPX84" s="4"/>
      <c r="DPY84" s="4"/>
      <c r="DPZ84" s="4"/>
      <c r="DQA84" s="4"/>
      <c r="DQB84" s="4"/>
      <c r="DQC84" s="4"/>
      <c r="DQD84" s="4"/>
      <c r="DQE84" s="4"/>
      <c r="DQF84" s="4"/>
      <c r="DQG84" s="4"/>
      <c r="DQH84" s="4"/>
      <c r="DQI84" s="4"/>
      <c r="DQJ84" s="4"/>
      <c r="DQK84" s="4"/>
      <c r="DQL84" s="4"/>
      <c r="DQM84" s="4"/>
      <c r="DQN84" s="4"/>
      <c r="DQO84" s="4"/>
      <c r="DQP84" s="4"/>
      <c r="DQQ84" s="4"/>
      <c r="DQR84" s="4"/>
      <c r="DQS84" s="4"/>
      <c r="DQT84" s="4"/>
      <c r="DQU84" s="4"/>
      <c r="DQV84" s="4"/>
      <c r="DQW84" s="4"/>
      <c r="DQX84" s="4"/>
      <c r="DQY84" s="4"/>
      <c r="DQZ84" s="4"/>
      <c r="DRA84" s="4"/>
      <c r="DRB84" s="4"/>
      <c r="DRC84" s="4"/>
      <c r="DRD84" s="4"/>
      <c r="DRE84" s="4"/>
      <c r="DRF84" s="4"/>
      <c r="DRG84" s="4"/>
      <c r="DRH84" s="4"/>
      <c r="DRI84" s="4"/>
      <c r="DRJ84" s="4"/>
      <c r="DRK84" s="4"/>
      <c r="DRL84" s="4"/>
      <c r="DRM84" s="4"/>
      <c r="DRN84" s="4"/>
      <c r="DRO84" s="4"/>
      <c r="DRP84" s="4"/>
      <c r="DRQ84" s="4"/>
      <c r="DRR84" s="4"/>
      <c r="DRS84" s="4"/>
      <c r="DRT84" s="4"/>
      <c r="DRU84" s="4"/>
      <c r="DRV84" s="4"/>
      <c r="DRW84" s="4"/>
      <c r="DRX84" s="4"/>
      <c r="DRY84" s="4"/>
      <c r="DRZ84" s="4"/>
      <c r="DSA84" s="4"/>
      <c r="DSB84" s="4"/>
      <c r="DSC84" s="4"/>
      <c r="DSD84" s="4"/>
      <c r="DSE84" s="4"/>
      <c r="DSF84" s="4"/>
      <c r="DSG84" s="4"/>
      <c r="DSH84" s="4"/>
      <c r="DSI84" s="4"/>
      <c r="DSJ84" s="4"/>
      <c r="DSK84" s="4"/>
      <c r="DSL84" s="4"/>
      <c r="DSM84" s="4"/>
      <c r="DSN84" s="4"/>
      <c r="DSO84" s="4"/>
      <c r="DSP84" s="4"/>
      <c r="DSQ84" s="4"/>
      <c r="DSR84" s="4"/>
      <c r="DSS84" s="4"/>
      <c r="DST84" s="4"/>
      <c r="DSU84" s="4"/>
      <c r="DSV84" s="4"/>
      <c r="DSW84" s="4"/>
      <c r="DSX84" s="4"/>
      <c r="DSY84" s="4"/>
      <c r="DSZ84" s="4"/>
      <c r="DTA84" s="4"/>
      <c r="DTB84" s="4"/>
      <c r="DTC84" s="4"/>
      <c r="DTD84" s="4"/>
      <c r="DTE84" s="4"/>
      <c r="DTF84" s="4"/>
      <c r="DTG84" s="4"/>
      <c r="DTH84" s="4"/>
      <c r="DTI84" s="4"/>
      <c r="DTJ84" s="4"/>
      <c r="DTK84" s="4"/>
      <c r="DTL84" s="4"/>
      <c r="DTM84" s="4"/>
      <c r="DTN84" s="4"/>
      <c r="DTO84" s="4"/>
      <c r="DTP84" s="4"/>
      <c r="DTQ84" s="4"/>
      <c r="DTR84" s="4"/>
      <c r="DTS84" s="4"/>
      <c r="DTT84" s="4"/>
      <c r="DTU84" s="4"/>
      <c r="DTV84" s="4"/>
      <c r="DTW84" s="4"/>
      <c r="DTX84" s="4"/>
      <c r="DTY84" s="4"/>
      <c r="DTZ84" s="4"/>
      <c r="DUA84" s="4"/>
      <c r="DUB84" s="4"/>
      <c r="DUC84" s="4"/>
      <c r="DUD84" s="4"/>
      <c r="DUE84" s="4"/>
      <c r="DUF84" s="4"/>
      <c r="DUG84" s="4"/>
      <c r="DUH84" s="4"/>
      <c r="DUI84" s="4"/>
      <c r="DUJ84" s="4"/>
      <c r="DUK84" s="4"/>
      <c r="DUL84" s="4"/>
      <c r="DUM84" s="4"/>
      <c r="DUN84" s="4"/>
      <c r="DUO84" s="4"/>
      <c r="DUP84" s="4"/>
      <c r="DUQ84" s="4"/>
      <c r="DUR84" s="4"/>
      <c r="DUS84" s="4"/>
      <c r="DUT84" s="4"/>
      <c r="DUU84" s="4"/>
      <c r="DUV84" s="4"/>
      <c r="DUW84" s="4"/>
      <c r="DUX84" s="4"/>
      <c r="DUY84" s="4"/>
      <c r="DUZ84" s="4"/>
      <c r="DVA84" s="4"/>
      <c r="DVB84" s="4"/>
      <c r="DVC84" s="4"/>
      <c r="DVD84" s="4"/>
      <c r="DVE84" s="4"/>
      <c r="DVF84" s="4"/>
      <c r="DVG84" s="4"/>
      <c r="DVH84" s="4"/>
      <c r="DVI84" s="4"/>
      <c r="DVJ84" s="4"/>
      <c r="DVK84" s="4"/>
      <c r="DVL84" s="4"/>
      <c r="DVM84" s="4"/>
      <c r="DVN84" s="4"/>
      <c r="DVO84" s="4"/>
      <c r="DVP84" s="4"/>
      <c r="DVQ84" s="4"/>
      <c r="DVR84" s="4"/>
      <c r="DVS84" s="4"/>
      <c r="DVT84" s="4"/>
      <c r="DVU84" s="4"/>
      <c r="DVV84" s="4"/>
      <c r="DVW84" s="4"/>
      <c r="DVX84" s="4"/>
      <c r="DVY84" s="4"/>
      <c r="DVZ84" s="4"/>
      <c r="DWA84" s="4"/>
      <c r="DWB84" s="4"/>
      <c r="DWC84" s="4"/>
      <c r="DWD84" s="4"/>
      <c r="DWE84" s="4"/>
      <c r="DWF84" s="4"/>
      <c r="DWG84" s="4"/>
      <c r="DWH84" s="4"/>
      <c r="DWI84" s="4"/>
      <c r="DWJ84" s="4"/>
      <c r="DWK84" s="4"/>
      <c r="DWL84" s="4"/>
      <c r="DWM84" s="4"/>
      <c r="DWN84" s="4"/>
      <c r="DWO84" s="4"/>
      <c r="DWP84" s="4"/>
      <c r="DWQ84" s="4"/>
      <c r="DWR84" s="4"/>
      <c r="DWS84" s="4"/>
      <c r="DWT84" s="4"/>
      <c r="DWU84" s="4"/>
      <c r="DWV84" s="4"/>
      <c r="DWW84" s="4"/>
      <c r="DWX84" s="4"/>
      <c r="DWY84" s="4"/>
      <c r="DWZ84" s="4"/>
      <c r="DXA84" s="4"/>
      <c r="DXB84" s="4"/>
      <c r="DXC84" s="4"/>
      <c r="DXD84" s="4"/>
      <c r="DXE84" s="4"/>
      <c r="DXF84" s="4"/>
      <c r="DXG84" s="4"/>
      <c r="DXH84" s="4"/>
      <c r="DXI84" s="4"/>
      <c r="DXJ84" s="4"/>
      <c r="DXK84" s="4"/>
      <c r="DXL84" s="4"/>
      <c r="DXM84" s="4"/>
      <c r="DXN84" s="4"/>
      <c r="DXO84" s="4"/>
      <c r="DXP84" s="4"/>
      <c r="DXQ84" s="4"/>
      <c r="DXR84" s="4"/>
      <c r="DXS84" s="4"/>
      <c r="DXT84" s="4"/>
      <c r="DXU84" s="4"/>
      <c r="DXV84" s="4"/>
      <c r="DXW84" s="4"/>
      <c r="DXX84" s="4"/>
      <c r="DXY84" s="4"/>
      <c r="DXZ84" s="4"/>
      <c r="DYA84" s="4"/>
      <c r="DYB84" s="4"/>
      <c r="DYC84" s="4"/>
      <c r="DYD84" s="4"/>
      <c r="DYE84" s="4"/>
      <c r="DYF84" s="4"/>
      <c r="DYG84" s="4"/>
      <c r="DYH84" s="4"/>
      <c r="DYI84" s="4"/>
      <c r="DYJ84" s="4"/>
      <c r="DYK84" s="4"/>
      <c r="DYL84" s="4"/>
      <c r="DYM84" s="4"/>
      <c r="DYN84" s="4"/>
      <c r="DYO84" s="4"/>
      <c r="DYP84" s="4"/>
      <c r="DYQ84" s="4"/>
      <c r="DYR84" s="4"/>
      <c r="DYS84" s="4"/>
      <c r="DYT84" s="4"/>
      <c r="DYU84" s="4"/>
      <c r="DYV84" s="4"/>
      <c r="DYW84" s="4"/>
      <c r="DYX84" s="4"/>
      <c r="DYY84" s="4"/>
      <c r="DYZ84" s="4"/>
      <c r="DZA84" s="4"/>
      <c r="DZB84" s="4"/>
      <c r="DZC84" s="4"/>
      <c r="DZD84" s="4"/>
      <c r="DZE84" s="4"/>
      <c r="DZF84" s="4"/>
      <c r="DZG84" s="4"/>
      <c r="DZH84" s="4"/>
      <c r="DZI84" s="4"/>
      <c r="DZJ84" s="4"/>
      <c r="DZK84" s="4"/>
      <c r="DZL84" s="4"/>
      <c r="DZM84" s="4"/>
      <c r="DZN84" s="4"/>
      <c r="DZO84" s="4"/>
      <c r="DZP84" s="4"/>
      <c r="DZQ84" s="4"/>
      <c r="DZR84" s="4"/>
      <c r="DZS84" s="4"/>
      <c r="DZT84" s="4"/>
      <c r="DZU84" s="4"/>
      <c r="DZV84" s="4"/>
      <c r="DZW84" s="4"/>
      <c r="DZX84" s="4"/>
      <c r="DZY84" s="4"/>
      <c r="DZZ84" s="4"/>
      <c r="EAA84" s="4"/>
      <c r="EAB84" s="4"/>
      <c r="EAC84" s="4"/>
      <c r="EAD84" s="4"/>
      <c r="EAE84" s="4"/>
      <c r="EAF84" s="4"/>
      <c r="EAG84" s="4"/>
      <c r="EAH84" s="4"/>
      <c r="EAI84" s="4"/>
      <c r="EAJ84" s="4"/>
      <c r="EAK84" s="4"/>
      <c r="EAL84" s="4"/>
      <c r="EAM84" s="4"/>
      <c r="EAN84" s="4"/>
      <c r="EAO84" s="4"/>
      <c r="EAP84" s="4"/>
      <c r="EAQ84" s="4"/>
      <c r="EAR84" s="4"/>
      <c r="EAS84" s="4"/>
      <c r="EAT84" s="4"/>
      <c r="EAU84" s="4"/>
      <c r="EAV84" s="4"/>
      <c r="EAW84" s="4"/>
      <c r="EAX84" s="4"/>
      <c r="EAY84" s="4"/>
      <c r="EAZ84" s="4"/>
      <c r="EBA84" s="4"/>
      <c r="EBB84" s="4"/>
      <c r="EBC84" s="4"/>
      <c r="EBD84" s="4"/>
      <c r="EBE84" s="4"/>
      <c r="EBF84" s="4"/>
      <c r="EBG84" s="4"/>
      <c r="EBH84" s="4"/>
      <c r="EBI84" s="4"/>
      <c r="EBJ84" s="4"/>
      <c r="EBK84" s="4"/>
      <c r="EBL84" s="4"/>
      <c r="EBM84" s="4"/>
      <c r="EBN84" s="4"/>
      <c r="EBO84" s="4"/>
      <c r="EBP84" s="4"/>
      <c r="EBQ84" s="4"/>
      <c r="EBR84" s="4"/>
      <c r="EBS84" s="4"/>
      <c r="EBT84" s="4"/>
      <c r="EBU84" s="4"/>
      <c r="EBV84" s="4"/>
      <c r="EBW84" s="4"/>
      <c r="EBX84" s="4"/>
      <c r="EBY84" s="4"/>
      <c r="EBZ84" s="4"/>
      <c r="ECA84" s="4"/>
      <c r="ECB84" s="4"/>
      <c r="ECC84" s="4"/>
      <c r="ECD84" s="4"/>
      <c r="ECE84" s="4"/>
      <c r="ECF84" s="4"/>
      <c r="ECG84" s="4"/>
      <c r="ECH84" s="4"/>
      <c r="ECI84" s="4"/>
      <c r="ECJ84" s="4"/>
      <c r="ECK84" s="4"/>
      <c r="ECL84" s="4"/>
      <c r="ECM84" s="4"/>
      <c r="ECN84" s="4"/>
      <c r="ECO84" s="4"/>
      <c r="ECP84" s="4"/>
      <c r="ECQ84" s="4"/>
      <c r="ECR84" s="4"/>
      <c r="ECS84" s="4"/>
      <c r="ECT84" s="4"/>
      <c r="ECU84" s="4"/>
      <c r="ECV84" s="4"/>
      <c r="ECW84" s="4"/>
      <c r="ECX84" s="4"/>
      <c r="ECY84" s="4"/>
      <c r="ECZ84" s="4"/>
      <c r="EDA84" s="4"/>
      <c r="EDB84" s="4"/>
      <c r="EDC84" s="4"/>
      <c r="EDD84" s="4"/>
      <c r="EDE84" s="4"/>
      <c r="EDF84" s="4"/>
      <c r="EDG84" s="4"/>
      <c r="EDH84" s="4"/>
      <c r="EDI84" s="4"/>
      <c r="EDJ84" s="4"/>
      <c r="EDK84" s="4"/>
      <c r="EDL84" s="4"/>
      <c r="EDM84" s="4"/>
      <c r="EDN84" s="4"/>
      <c r="EDO84" s="4"/>
      <c r="EDP84" s="4"/>
      <c r="EDQ84" s="4"/>
      <c r="EDR84" s="4"/>
      <c r="EDS84" s="4"/>
      <c r="EDT84" s="4"/>
      <c r="EDU84" s="4"/>
      <c r="EDV84" s="4"/>
      <c r="EDW84" s="4"/>
      <c r="EDX84" s="4"/>
      <c r="EDY84" s="4"/>
      <c r="EDZ84" s="4"/>
      <c r="EEA84" s="4"/>
      <c r="EEB84" s="4"/>
      <c r="EEC84" s="4"/>
      <c r="EED84" s="4"/>
      <c r="EEE84" s="4"/>
      <c r="EEF84" s="4"/>
      <c r="EEG84" s="4"/>
      <c r="EEH84" s="4"/>
      <c r="EEI84" s="4"/>
      <c r="EEJ84" s="4"/>
      <c r="EEK84" s="4"/>
      <c r="EEL84" s="4"/>
      <c r="EEM84" s="4"/>
      <c r="EEN84" s="4"/>
      <c r="EEO84" s="4"/>
      <c r="EEP84" s="4"/>
      <c r="EEQ84" s="4"/>
      <c r="EER84" s="4"/>
      <c r="EES84" s="4"/>
      <c r="EET84" s="4"/>
      <c r="EEU84" s="4"/>
      <c r="EEV84" s="4"/>
      <c r="EEW84" s="4"/>
      <c r="EEX84" s="4"/>
      <c r="EEY84" s="4"/>
      <c r="EEZ84" s="4"/>
      <c r="EFA84" s="4"/>
      <c r="EFB84" s="4"/>
      <c r="EFC84" s="4"/>
      <c r="EFD84" s="4"/>
      <c r="EFE84" s="4"/>
      <c r="EFF84" s="4"/>
      <c r="EFG84" s="4"/>
      <c r="EFH84" s="4"/>
      <c r="EFI84" s="4"/>
      <c r="EFJ84" s="4"/>
      <c r="EFK84" s="4"/>
      <c r="EFL84" s="4"/>
      <c r="EFM84" s="4"/>
      <c r="EFN84" s="4"/>
      <c r="EFO84" s="4"/>
      <c r="EFP84" s="4"/>
      <c r="EFQ84" s="4"/>
      <c r="EFR84" s="4"/>
      <c r="EFS84" s="4"/>
      <c r="EFT84" s="4"/>
      <c r="EFU84" s="4"/>
      <c r="EFV84" s="4"/>
      <c r="EFW84" s="4"/>
      <c r="EFX84" s="4"/>
      <c r="EFY84" s="4"/>
      <c r="EFZ84" s="4"/>
      <c r="EGA84" s="4"/>
      <c r="EGB84" s="4"/>
      <c r="EGC84" s="4"/>
      <c r="EGD84" s="4"/>
      <c r="EGE84" s="4"/>
      <c r="EGF84" s="4"/>
      <c r="EGG84" s="4"/>
      <c r="EGH84" s="4"/>
      <c r="EGI84" s="4"/>
      <c r="EGJ84" s="4"/>
      <c r="EGK84" s="4"/>
      <c r="EGL84" s="4"/>
      <c r="EGM84" s="4"/>
      <c r="EGN84" s="4"/>
      <c r="EGO84" s="4"/>
      <c r="EGP84" s="4"/>
      <c r="EGQ84" s="4"/>
      <c r="EGR84" s="4"/>
      <c r="EGS84" s="4"/>
      <c r="EGT84" s="4"/>
      <c r="EGU84" s="4"/>
      <c r="EGV84" s="4"/>
      <c r="EGW84" s="4"/>
      <c r="EGX84" s="4"/>
      <c r="EGY84" s="4"/>
      <c r="EGZ84" s="4"/>
      <c r="EHA84" s="4"/>
      <c r="EHB84" s="4"/>
      <c r="EHC84" s="4"/>
      <c r="EHD84" s="4"/>
      <c r="EHE84" s="4"/>
      <c r="EHF84" s="4"/>
      <c r="EHG84" s="4"/>
      <c r="EHH84" s="4"/>
      <c r="EHI84" s="4"/>
      <c r="EHJ84" s="4"/>
      <c r="EHK84" s="4"/>
      <c r="EHL84" s="4"/>
      <c r="EHM84" s="4"/>
      <c r="EHN84" s="4"/>
      <c r="EHO84" s="4"/>
      <c r="EHP84" s="4"/>
      <c r="EHQ84" s="4"/>
      <c r="EHR84" s="4"/>
      <c r="EHS84" s="4"/>
      <c r="EHT84" s="4"/>
      <c r="EHU84" s="4"/>
      <c r="EHV84" s="4"/>
      <c r="EHW84" s="4"/>
      <c r="EHX84" s="4"/>
      <c r="EHY84" s="4"/>
      <c r="EHZ84" s="4"/>
      <c r="EIA84" s="4"/>
      <c r="EIB84" s="4"/>
      <c r="EIC84" s="4"/>
      <c r="EID84" s="4"/>
      <c r="EIE84" s="4"/>
      <c r="EIF84" s="4"/>
      <c r="EIG84" s="4"/>
      <c r="EIH84" s="4"/>
      <c r="EII84" s="4"/>
      <c r="EIJ84" s="4"/>
      <c r="EIK84" s="4"/>
      <c r="EIL84" s="4"/>
      <c r="EIM84" s="4"/>
      <c r="EIN84" s="4"/>
      <c r="EIO84" s="4"/>
      <c r="EIP84" s="4"/>
      <c r="EIQ84" s="4"/>
      <c r="EIR84" s="4"/>
      <c r="EIS84" s="4"/>
      <c r="EIT84" s="4"/>
      <c r="EIU84" s="4"/>
      <c r="EIV84" s="4"/>
      <c r="EIW84" s="4"/>
      <c r="EIX84" s="4"/>
      <c r="EIY84" s="4"/>
      <c r="EIZ84" s="4"/>
      <c r="EJA84" s="4"/>
      <c r="EJB84" s="4"/>
      <c r="EJC84" s="4"/>
      <c r="EJD84" s="4"/>
      <c r="EJE84" s="4"/>
      <c r="EJF84" s="4"/>
      <c r="EJG84" s="4"/>
      <c r="EJH84" s="4"/>
      <c r="EJI84" s="4"/>
      <c r="EJJ84" s="4"/>
      <c r="EJK84" s="4"/>
      <c r="EJL84" s="4"/>
      <c r="EJM84" s="4"/>
      <c r="EJN84" s="4"/>
      <c r="EJO84" s="4"/>
      <c r="EJP84" s="4"/>
      <c r="EJQ84" s="4"/>
      <c r="EJR84" s="4"/>
      <c r="EJS84" s="4"/>
      <c r="EJT84" s="4"/>
      <c r="EJU84" s="4"/>
      <c r="EJV84" s="4"/>
      <c r="EJW84" s="4"/>
      <c r="EJX84" s="4"/>
      <c r="EJY84" s="4"/>
      <c r="EJZ84" s="4"/>
      <c r="EKA84" s="4"/>
      <c r="EKB84" s="4"/>
      <c r="EKC84" s="4"/>
      <c r="EKD84" s="4"/>
      <c r="EKE84" s="4"/>
      <c r="EKF84" s="4"/>
      <c r="EKG84" s="4"/>
      <c r="EKH84" s="4"/>
      <c r="EKI84" s="4"/>
      <c r="EKJ84" s="4"/>
      <c r="EKK84" s="4"/>
      <c r="EKL84" s="4"/>
      <c r="EKM84" s="4"/>
      <c r="EKN84" s="4"/>
      <c r="EKO84" s="4"/>
      <c r="EKP84" s="4"/>
      <c r="EKQ84" s="4"/>
      <c r="EKR84" s="4"/>
      <c r="EKS84" s="4"/>
      <c r="EKT84" s="4"/>
      <c r="EKU84" s="4"/>
      <c r="EKV84" s="4"/>
      <c r="EKW84" s="4"/>
      <c r="EKX84" s="4"/>
      <c r="EKY84" s="4"/>
      <c r="EKZ84" s="4"/>
      <c r="ELA84" s="4"/>
      <c r="ELB84" s="4"/>
      <c r="ELC84" s="4"/>
      <c r="ELD84" s="4"/>
      <c r="ELE84" s="4"/>
      <c r="ELF84" s="4"/>
      <c r="ELG84" s="4"/>
      <c r="ELH84" s="4"/>
      <c r="ELI84" s="4"/>
      <c r="ELJ84" s="4"/>
      <c r="ELK84" s="4"/>
      <c r="ELL84" s="4"/>
      <c r="ELM84" s="4"/>
      <c r="ELN84" s="4"/>
      <c r="ELO84" s="4"/>
      <c r="ELP84" s="4"/>
      <c r="ELQ84" s="4"/>
      <c r="ELR84" s="4"/>
      <c r="ELS84" s="4"/>
      <c r="ELT84" s="4"/>
      <c r="ELU84" s="4"/>
      <c r="ELV84" s="4"/>
      <c r="ELW84" s="4"/>
      <c r="ELX84" s="4"/>
      <c r="ELY84" s="4"/>
      <c r="ELZ84" s="4"/>
      <c r="EMA84" s="4"/>
      <c r="EMB84" s="4"/>
      <c r="EMC84" s="4"/>
      <c r="EMD84" s="4"/>
      <c r="EME84" s="4"/>
      <c r="EMF84" s="4"/>
      <c r="EMG84" s="4"/>
      <c r="EMH84" s="4"/>
      <c r="EMI84" s="4"/>
      <c r="EMJ84" s="4"/>
      <c r="EMK84" s="4"/>
      <c r="EML84" s="4"/>
      <c r="EMM84" s="4"/>
      <c r="EMN84" s="4"/>
      <c r="EMO84" s="4"/>
      <c r="EMP84" s="4"/>
      <c r="EMQ84" s="4"/>
      <c r="EMR84" s="4"/>
      <c r="EMS84" s="4"/>
      <c r="EMT84" s="4"/>
      <c r="EMU84" s="4"/>
      <c r="EMV84" s="4"/>
      <c r="EMW84" s="4"/>
      <c r="EMX84" s="4"/>
      <c r="EMY84" s="4"/>
      <c r="EMZ84" s="4"/>
      <c r="ENA84" s="4"/>
      <c r="ENB84" s="4"/>
      <c r="ENC84" s="4"/>
      <c r="END84" s="4"/>
      <c r="ENE84" s="4"/>
      <c r="ENF84" s="4"/>
      <c r="ENG84" s="4"/>
      <c r="ENH84" s="4"/>
      <c r="ENI84" s="4"/>
      <c r="ENJ84" s="4"/>
      <c r="ENK84" s="4"/>
      <c r="ENL84" s="4"/>
      <c r="ENM84" s="4"/>
      <c r="ENN84" s="4"/>
      <c r="ENO84" s="4"/>
      <c r="ENP84" s="4"/>
      <c r="ENQ84" s="4"/>
      <c r="ENR84" s="4"/>
      <c r="ENS84" s="4"/>
      <c r="ENT84" s="4"/>
      <c r="ENU84" s="4"/>
      <c r="ENV84" s="4"/>
      <c r="ENW84" s="4"/>
      <c r="ENX84" s="4"/>
      <c r="ENY84" s="4"/>
      <c r="ENZ84" s="4"/>
      <c r="EOA84" s="4"/>
      <c r="EOB84" s="4"/>
      <c r="EOC84" s="4"/>
      <c r="EOD84" s="4"/>
      <c r="EOE84" s="4"/>
      <c r="EOF84" s="4"/>
      <c r="EOG84" s="4"/>
      <c r="EOH84" s="4"/>
      <c r="EOI84" s="4"/>
      <c r="EOJ84" s="4"/>
      <c r="EOK84" s="4"/>
      <c r="EOL84" s="4"/>
      <c r="EOM84" s="4"/>
      <c r="EON84" s="4"/>
      <c r="EOO84" s="4"/>
      <c r="EOP84" s="4"/>
      <c r="EOQ84" s="4"/>
      <c r="EOR84" s="4"/>
      <c r="EOS84" s="4"/>
      <c r="EOT84" s="4"/>
      <c r="EOU84" s="4"/>
      <c r="EOV84" s="4"/>
      <c r="EOW84" s="4"/>
      <c r="EOX84" s="4"/>
      <c r="EOY84" s="4"/>
      <c r="EOZ84" s="4"/>
      <c r="EPA84" s="4"/>
      <c r="EPB84" s="4"/>
      <c r="EPC84" s="4"/>
      <c r="EPD84" s="4"/>
      <c r="EPE84" s="4"/>
      <c r="EPF84" s="4"/>
      <c r="EPG84" s="4"/>
      <c r="EPH84" s="4"/>
      <c r="EPI84" s="4"/>
      <c r="EPJ84" s="4"/>
      <c r="EPK84" s="4"/>
      <c r="EPL84" s="4"/>
      <c r="EPM84" s="4"/>
      <c r="EPN84" s="4"/>
      <c r="EPO84" s="4"/>
      <c r="EPP84" s="4"/>
      <c r="EPQ84" s="4"/>
      <c r="EPR84" s="4"/>
      <c r="EPS84" s="4"/>
      <c r="EPT84" s="4"/>
      <c r="EPU84" s="4"/>
      <c r="EPV84" s="4"/>
      <c r="EPW84" s="4"/>
      <c r="EPX84" s="4"/>
      <c r="EPY84" s="4"/>
      <c r="EPZ84" s="4"/>
      <c r="EQA84" s="4"/>
      <c r="EQB84" s="4"/>
      <c r="EQC84" s="4"/>
      <c r="EQD84" s="4"/>
      <c r="EQE84" s="4"/>
      <c r="EQF84" s="4"/>
      <c r="EQG84" s="4"/>
      <c r="EQH84" s="4"/>
      <c r="EQI84" s="4"/>
      <c r="EQJ84" s="4"/>
      <c r="EQK84" s="4"/>
      <c r="EQL84" s="4"/>
      <c r="EQM84" s="4"/>
      <c r="EQN84" s="4"/>
      <c r="EQO84" s="4"/>
      <c r="EQP84" s="4"/>
      <c r="EQQ84" s="4"/>
      <c r="EQR84" s="4"/>
      <c r="EQS84" s="4"/>
      <c r="EQT84" s="4"/>
      <c r="EQU84" s="4"/>
      <c r="EQV84" s="4"/>
      <c r="EQW84" s="4"/>
      <c r="EQX84" s="4"/>
      <c r="EQY84" s="4"/>
      <c r="EQZ84" s="4"/>
      <c r="ERA84" s="4"/>
      <c r="ERB84" s="4"/>
      <c r="ERC84" s="4"/>
      <c r="ERD84" s="4"/>
      <c r="ERE84" s="4"/>
      <c r="ERF84" s="4"/>
      <c r="ERG84" s="4"/>
      <c r="ERH84" s="4"/>
      <c r="ERI84" s="4"/>
      <c r="ERJ84" s="4"/>
      <c r="ERK84" s="4"/>
      <c r="ERL84" s="4"/>
      <c r="ERM84" s="4"/>
      <c r="ERN84" s="4"/>
      <c r="ERO84" s="4"/>
      <c r="ERP84" s="4"/>
      <c r="ERQ84" s="4"/>
      <c r="ERR84" s="4"/>
      <c r="ERS84" s="4"/>
      <c r="ERT84" s="4"/>
      <c r="ERU84" s="4"/>
      <c r="ERV84" s="4"/>
      <c r="ERW84" s="4"/>
      <c r="ERX84" s="4"/>
      <c r="ERY84" s="4"/>
      <c r="ERZ84" s="4"/>
      <c r="ESA84" s="4"/>
      <c r="ESB84" s="4"/>
      <c r="ESC84" s="4"/>
      <c r="ESD84" s="4"/>
      <c r="ESE84" s="4"/>
      <c r="ESF84" s="4"/>
      <c r="ESG84" s="4"/>
      <c r="ESH84" s="4"/>
      <c r="ESI84" s="4"/>
      <c r="ESJ84" s="4"/>
      <c r="ESK84" s="4"/>
      <c r="ESL84" s="4"/>
      <c r="ESM84" s="4"/>
      <c r="ESN84" s="4"/>
      <c r="ESO84" s="4"/>
      <c r="ESP84" s="4"/>
      <c r="ESQ84" s="4"/>
      <c r="ESR84" s="4"/>
      <c r="ESS84" s="4"/>
      <c r="EST84" s="4"/>
      <c r="ESU84" s="4"/>
      <c r="ESV84" s="4"/>
      <c r="ESW84" s="4"/>
      <c r="ESX84" s="4"/>
      <c r="ESY84" s="4"/>
      <c r="ESZ84" s="4"/>
      <c r="ETA84" s="4"/>
      <c r="ETB84" s="4"/>
      <c r="ETC84" s="4"/>
      <c r="ETD84" s="4"/>
      <c r="ETE84" s="4"/>
      <c r="ETF84" s="4"/>
      <c r="ETG84" s="4"/>
      <c r="ETH84" s="4"/>
      <c r="ETI84" s="4"/>
      <c r="ETJ84" s="4"/>
      <c r="ETK84" s="4"/>
      <c r="ETL84" s="4"/>
      <c r="ETM84" s="4"/>
      <c r="ETN84" s="4"/>
      <c r="ETO84" s="4"/>
      <c r="ETP84" s="4"/>
      <c r="ETQ84" s="4"/>
      <c r="ETR84" s="4"/>
      <c r="ETS84" s="4"/>
      <c r="ETT84" s="4"/>
      <c r="ETU84" s="4"/>
      <c r="ETV84" s="4"/>
      <c r="ETW84" s="4"/>
      <c r="ETX84" s="4"/>
      <c r="ETY84" s="4"/>
      <c r="ETZ84" s="4"/>
      <c r="EUA84" s="4"/>
      <c r="EUB84" s="4"/>
      <c r="EUC84" s="4"/>
      <c r="EUD84" s="4"/>
      <c r="EUE84" s="4"/>
      <c r="EUF84" s="4"/>
      <c r="EUG84" s="4"/>
      <c r="EUH84" s="4"/>
      <c r="EUI84" s="4"/>
      <c r="EUJ84" s="4"/>
      <c r="EUK84" s="4"/>
      <c r="EUL84" s="4"/>
      <c r="EUM84" s="4"/>
      <c r="EUN84" s="4"/>
      <c r="EUO84" s="4"/>
      <c r="EUP84" s="4"/>
      <c r="EUQ84" s="4"/>
      <c r="EUR84" s="4"/>
      <c r="EUS84" s="4"/>
      <c r="EUT84" s="4"/>
      <c r="EUU84" s="4"/>
      <c r="EUV84" s="4"/>
      <c r="EUW84" s="4"/>
      <c r="EUX84" s="4"/>
      <c r="EUY84" s="4"/>
      <c r="EUZ84" s="4"/>
      <c r="EVA84" s="4"/>
      <c r="EVB84" s="4"/>
      <c r="EVC84" s="4"/>
      <c r="EVD84" s="4"/>
      <c r="EVE84" s="4"/>
      <c r="EVF84" s="4"/>
      <c r="EVG84" s="4"/>
      <c r="EVH84" s="4"/>
      <c r="EVI84" s="4"/>
      <c r="EVJ84" s="4"/>
      <c r="EVK84" s="4"/>
      <c r="EVL84" s="4"/>
      <c r="EVM84" s="4"/>
      <c r="EVN84" s="4"/>
      <c r="EVO84" s="4"/>
      <c r="EVP84" s="4"/>
      <c r="EVQ84" s="4"/>
      <c r="EVR84" s="4"/>
      <c r="EVS84" s="4"/>
      <c r="EVT84" s="4"/>
      <c r="EVU84" s="4"/>
      <c r="EVV84" s="4"/>
      <c r="EVW84" s="4"/>
      <c r="EVX84" s="4"/>
      <c r="EVY84" s="4"/>
      <c r="EVZ84" s="4"/>
      <c r="EWA84" s="4"/>
      <c r="EWB84" s="4"/>
      <c r="EWC84" s="4"/>
      <c r="EWD84" s="4"/>
      <c r="EWE84" s="4"/>
      <c r="EWF84" s="4"/>
      <c r="EWG84" s="4"/>
      <c r="EWH84" s="4"/>
      <c r="EWI84" s="4"/>
      <c r="EWJ84" s="4"/>
      <c r="EWK84" s="4"/>
      <c r="EWL84" s="4"/>
      <c r="EWM84" s="4"/>
      <c r="EWN84" s="4"/>
      <c r="EWO84" s="4"/>
      <c r="EWP84" s="4"/>
      <c r="EWQ84" s="4"/>
      <c r="EWR84" s="4"/>
      <c r="EWS84" s="4"/>
      <c r="EWT84" s="4"/>
      <c r="EWU84" s="4"/>
      <c r="EWV84" s="4"/>
      <c r="EWW84" s="4"/>
      <c r="EWX84" s="4"/>
      <c r="EWY84" s="4"/>
      <c r="EWZ84" s="4"/>
      <c r="EXA84" s="4"/>
      <c r="EXB84" s="4"/>
      <c r="EXC84" s="4"/>
      <c r="EXD84" s="4"/>
      <c r="EXE84" s="4"/>
      <c r="EXF84" s="4"/>
      <c r="EXG84" s="4"/>
      <c r="EXH84" s="4"/>
      <c r="EXI84" s="4"/>
      <c r="EXJ84" s="4"/>
      <c r="EXK84" s="4"/>
      <c r="EXL84" s="4"/>
      <c r="EXM84" s="4"/>
      <c r="EXN84" s="4"/>
      <c r="EXO84" s="4"/>
      <c r="EXP84" s="4"/>
      <c r="EXQ84" s="4"/>
      <c r="EXR84" s="4"/>
      <c r="EXS84" s="4"/>
      <c r="EXT84" s="4"/>
      <c r="EXU84" s="4"/>
      <c r="EXV84" s="4"/>
      <c r="EXW84" s="4"/>
      <c r="EXX84" s="4"/>
      <c r="EXY84" s="4"/>
      <c r="EXZ84" s="4"/>
      <c r="EYA84" s="4"/>
      <c r="EYB84" s="4"/>
      <c r="EYC84" s="4"/>
      <c r="EYD84" s="4"/>
      <c r="EYE84" s="4"/>
      <c r="EYF84" s="4"/>
      <c r="EYG84" s="4"/>
      <c r="EYH84" s="4"/>
      <c r="EYI84" s="4"/>
      <c r="EYJ84" s="4"/>
      <c r="EYK84" s="4"/>
      <c r="EYL84" s="4"/>
      <c r="EYM84" s="4"/>
      <c r="EYN84" s="4"/>
      <c r="EYO84" s="4"/>
      <c r="EYP84" s="4"/>
      <c r="EYQ84" s="4"/>
      <c r="EYR84" s="4"/>
      <c r="EYS84" s="4"/>
      <c r="EYT84" s="4"/>
      <c r="EYU84" s="4"/>
      <c r="EYV84" s="4"/>
      <c r="EYW84" s="4"/>
      <c r="EYX84" s="4"/>
      <c r="EYY84" s="4"/>
      <c r="EYZ84" s="4"/>
      <c r="EZA84" s="4"/>
      <c r="EZB84" s="4"/>
      <c r="EZC84" s="4"/>
      <c r="EZD84" s="4"/>
      <c r="EZE84" s="4"/>
      <c r="EZF84" s="4"/>
      <c r="EZG84" s="4"/>
      <c r="EZH84" s="4"/>
      <c r="EZI84" s="4"/>
      <c r="EZJ84" s="4"/>
      <c r="EZK84" s="4"/>
      <c r="EZL84" s="4"/>
      <c r="EZM84" s="4"/>
      <c r="EZN84" s="4"/>
      <c r="EZO84" s="4"/>
      <c r="EZP84" s="4"/>
      <c r="EZQ84" s="4"/>
      <c r="EZR84" s="4"/>
      <c r="EZS84" s="4"/>
      <c r="EZT84" s="4"/>
      <c r="EZU84" s="4"/>
      <c r="EZV84" s="4"/>
      <c r="EZW84" s="4"/>
      <c r="EZX84" s="4"/>
      <c r="EZY84" s="4"/>
      <c r="EZZ84" s="4"/>
      <c r="FAA84" s="4"/>
      <c r="FAB84" s="4"/>
      <c r="FAC84" s="4"/>
      <c r="FAD84" s="4"/>
      <c r="FAE84" s="4"/>
      <c r="FAF84" s="4"/>
      <c r="FAG84" s="4"/>
      <c r="FAH84" s="4"/>
      <c r="FAI84" s="4"/>
      <c r="FAJ84" s="4"/>
      <c r="FAK84" s="4"/>
      <c r="FAL84" s="4"/>
      <c r="FAM84" s="4"/>
      <c r="FAN84" s="4"/>
      <c r="FAO84" s="4"/>
      <c r="FAP84" s="4"/>
      <c r="FAQ84" s="4"/>
      <c r="FAR84" s="4"/>
      <c r="FAS84" s="4"/>
      <c r="FAT84" s="4"/>
      <c r="FAU84" s="4"/>
      <c r="FAV84" s="4"/>
      <c r="FAW84" s="4"/>
      <c r="FAX84" s="4"/>
      <c r="FAY84" s="4"/>
      <c r="FAZ84" s="4"/>
      <c r="FBA84" s="4"/>
      <c r="FBB84" s="4"/>
      <c r="FBC84" s="4"/>
      <c r="FBD84" s="4"/>
      <c r="FBE84" s="4"/>
      <c r="FBF84" s="4"/>
      <c r="FBG84" s="4"/>
      <c r="FBH84" s="4"/>
      <c r="FBI84" s="4"/>
      <c r="FBJ84" s="4"/>
      <c r="FBK84" s="4"/>
      <c r="FBL84" s="4"/>
      <c r="FBM84" s="4"/>
      <c r="FBN84" s="4"/>
      <c r="FBO84" s="4"/>
      <c r="FBP84" s="4"/>
      <c r="FBQ84" s="4"/>
      <c r="FBR84" s="4"/>
      <c r="FBS84" s="4"/>
      <c r="FBT84" s="4"/>
      <c r="FBU84" s="4"/>
      <c r="FBV84" s="4"/>
      <c r="FBW84" s="4"/>
      <c r="FBX84" s="4"/>
      <c r="FBY84" s="4"/>
      <c r="FBZ84" s="4"/>
      <c r="FCA84" s="4"/>
      <c r="FCB84" s="4"/>
      <c r="FCC84" s="4"/>
      <c r="FCD84" s="4"/>
      <c r="FCE84" s="4"/>
      <c r="FCF84" s="4"/>
      <c r="FCG84" s="4"/>
      <c r="FCH84" s="4"/>
      <c r="FCI84" s="4"/>
      <c r="FCJ84" s="4"/>
      <c r="FCK84" s="4"/>
      <c r="FCL84" s="4"/>
      <c r="FCM84" s="4"/>
      <c r="FCN84" s="4"/>
      <c r="FCO84" s="4"/>
      <c r="FCP84" s="4"/>
      <c r="FCQ84" s="4"/>
      <c r="FCR84" s="4"/>
      <c r="FCS84" s="4"/>
      <c r="FCT84" s="4"/>
      <c r="FCU84" s="4"/>
      <c r="FCV84" s="4"/>
      <c r="FCW84" s="4"/>
      <c r="FCX84" s="4"/>
      <c r="FCY84" s="4"/>
      <c r="FCZ84" s="4"/>
      <c r="FDA84" s="4"/>
      <c r="FDB84" s="4"/>
      <c r="FDC84" s="4"/>
      <c r="FDD84" s="4"/>
      <c r="FDE84" s="4"/>
      <c r="FDF84" s="4"/>
      <c r="FDG84" s="4"/>
      <c r="FDH84" s="4"/>
      <c r="FDI84" s="4"/>
      <c r="FDJ84" s="4"/>
      <c r="FDK84" s="4"/>
      <c r="FDL84" s="4"/>
      <c r="FDM84" s="4"/>
      <c r="FDN84" s="4"/>
      <c r="FDO84" s="4"/>
      <c r="FDP84" s="4"/>
      <c r="FDQ84" s="4"/>
      <c r="FDR84" s="4"/>
      <c r="FDS84" s="4"/>
      <c r="FDT84" s="4"/>
      <c r="FDU84" s="4"/>
      <c r="FDV84" s="4"/>
      <c r="FDW84" s="4"/>
      <c r="FDX84" s="4"/>
      <c r="FDY84" s="4"/>
      <c r="FDZ84" s="4"/>
      <c r="FEA84" s="4"/>
      <c r="FEB84" s="4"/>
      <c r="FEC84" s="4"/>
      <c r="FED84" s="4"/>
      <c r="FEE84" s="4"/>
      <c r="FEF84" s="4"/>
      <c r="FEG84" s="4"/>
      <c r="FEH84" s="4"/>
      <c r="FEI84" s="4"/>
      <c r="FEJ84" s="4"/>
      <c r="FEK84" s="4"/>
      <c r="FEL84" s="4"/>
      <c r="FEM84" s="4"/>
      <c r="FEN84" s="4"/>
      <c r="FEO84" s="4"/>
      <c r="FEP84" s="4"/>
      <c r="FEQ84" s="4"/>
      <c r="FER84" s="4"/>
      <c r="FES84" s="4"/>
      <c r="FET84" s="4"/>
      <c r="FEU84" s="4"/>
      <c r="FEV84" s="4"/>
      <c r="FEW84" s="4"/>
      <c r="FEX84" s="4"/>
      <c r="FEY84" s="4"/>
      <c r="FEZ84" s="4"/>
      <c r="FFA84" s="4"/>
      <c r="FFB84" s="4"/>
      <c r="FFC84" s="4"/>
      <c r="FFD84" s="4"/>
      <c r="FFE84" s="4"/>
      <c r="FFF84" s="4"/>
      <c r="FFG84" s="4"/>
      <c r="FFH84" s="4"/>
      <c r="FFI84" s="4"/>
      <c r="FFJ84" s="4"/>
      <c r="FFK84" s="4"/>
      <c r="FFL84" s="4"/>
      <c r="FFM84" s="4"/>
      <c r="FFN84" s="4"/>
      <c r="FFO84" s="4"/>
      <c r="FFP84" s="4"/>
      <c r="FFQ84" s="4"/>
      <c r="FFR84" s="4"/>
      <c r="FFS84" s="4"/>
      <c r="FFT84" s="4"/>
      <c r="FFU84" s="4"/>
      <c r="FFV84" s="4"/>
      <c r="FFW84" s="4"/>
      <c r="FFX84" s="4"/>
      <c r="FFY84" s="4"/>
      <c r="FFZ84" s="4"/>
      <c r="FGA84" s="4"/>
      <c r="FGB84" s="4"/>
      <c r="FGC84" s="4"/>
      <c r="FGD84" s="4"/>
      <c r="FGE84" s="4"/>
      <c r="FGF84" s="4"/>
      <c r="FGG84" s="4"/>
      <c r="FGH84" s="4"/>
      <c r="FGI84" s="4"/>
      <c r="FGJ84" s="4"/>
      <c r="FGK84" s="4"/>
      <c r="FGL84" s="4"/>
      <c r="FGM84" s="4"/>
      <c r="FGN84" s="4"/>
      <c r="FGO84" s="4"/>
      <c r="FGP84" s="4"/>
      <c r="FGQ84" s="4"/>
      <c r="FGR84" s="4"/>
      <c r="FGS84" s="4"/>
      <c r="FGT84" s="4"/>
      <c r="FGU84" s="4"/>
      <c r="FGV84" s="4"/>
      <c r="FGW84" s="4"/>
      <c r="FGX84" s="4"/>
      <c r="FGY84" s="4"/>
      <c r="FGZ84" s="4"/>
      <c r="FHA84" s="4"/>
      <c r="FHB84" s="4"/>
      <c r="FHC84" s="4"/>
      <c r="FHD84" s="4"/>
      <c r="FHE84" s="4"/>
      <c r="FHF84" s="4"/>
      <c r="FHG84" s="4"/>
      <c r="FHH84" s="4"/>
      <c r="FHI84" s="4"/>
      <c r="FHJ84" s="4"/>
      <c r="FHK84" s="4"/>
      <c r="FHL84" s="4"/>
      <c r="FHM84" s="4"/>
      <c r="FHN84" s="4"/>
      <c r="FHO84" s="4"/>
      <c r="FHP84" s="4"/>
      <c r="FHQ84" s="4"/>
      <c r="FHR84" s="4"/>
      <c r="FHS84" s="4"/>
      <c r="FHT84" s="4"/>
      <c r="FHU84" s="4"/>
      <c r="FHV84" s="4"/>
      <c r="FHW84" s="4"/>
      <c r="FHX84" s="4"/>
      <c r="FHY84" s="4"/>
      <c r="FHZ84" s="4"/>
      <c r="FIA84" s="4"/>
      <c r="FIB84" s="4"/>
      <c r="FIC84" s="4"/>
      <c r="FID84" s="4"/>
      <c r="FIE84" s="4"/>
      <c r="FIF84" s="4"/>
      <c r="FIG84" s="4"/>
      <c r="FIH84" s="4"/>
      <c r="FII84" s="4"/>
      <c r="FIJ84" s="4"/>
      <c r="FIK84" s="4"/>
      <c r="FIL84" s="4"/>
      <c r="FIM84" s="4"/>
      <c r="FIN84" s="4"/>
      <c r="FIO84" s="4"/>
      <c r="FIP84" s="4"/>
      <c r="FIQ84" s="4"/>
      <c r="FIR84" s="4"/>
      <c r="FIS84" s="4"/>
      <c r="FIT84" s="4"/>
      <c r="FIU84" s="4"/>
      <c r="FIV84" s="4"/>
      <c r="FIW84" s="4"/>
      <c r="FIX84" s="4"/>
      <c r="FIY84" s="4"/>
      <c r="FIZ84" s="4"/>
      <c r="FJA84" s="4"/>
      <c r="FJB84" s="4"/>
      <c r="FJC84" s="4"/>
      <c r="FJD84" s="4"/>
      <c r="FJE84" s="4"/>
      <c r="FJF84" s="4"/>
      <c r="FJG84" s="4"/>
      <c r="FJH84" s="4"/>
      <c r="FJI84" s="4"/>
      <c r="FJJ84" s="4"/>
      <c r="FJK84" s="4"/>
      <c r="FJL84" s="4"/>
      <c r="FJM84" s="4"/>
      <c r="FJN84" s="4"/>
      <c r="FJO84" s="4"/>
      <c r="FJP84" s="4"/>
      <c r="FJQ84" s="4"/>
      <c r="FJR84" s="4"/>
      <c r="FJS84" s="4"/>
      <c r="FJT84" s="4"/>
      <c r="FJU84" s="4"/>
      <c r="FJV84" s="4"/>
      <c r="FJW84" s="4"/>
      <c r="FJX84" s="4"/>
      <c r="FJY84" s="4"/>
      <c r="FJZ84" s="4"/>
      <c r="FKA84" s="4"/>
      <c r="FKB84" s="4"/>
      <c r="FKC84" s="4"/>
      <c r="FKD84" s="4"/>
      <c r="FKE84" s="4"/>
      <c r="FKF84" s="4"/>
      <c r="FKG84" s="4"/>
      <c r="FKH84" s="4"/>
      <c r="FKI84" s="4"/>
      <c r="FKJ84" s="4"/>
      <c r="FKK84" s="4"/>
      <c r="FKL84" s="4"/>
      <c r="FKM84" s="4"/>
      <c r="FKN84" s="4"/>
      <c r="FKO84" s="4"/>
      <c r="FKP84" s="4"/>
      <c r="FKQ84" s="4"/>
      <c r="FKR84" s="4"/>
      <c r="FKS84" s="4"/>
      <c r="FKT84" s="4"/>
      <c r="FKU84" s="4"/>
      <c r="FKV84" s="4"/>
      <c r="FKW84" s="4"/>
      <c r="FKX84" s="4"/>
      <c r="FKY84" s="4"/>
      <c r="FKZ84" s="4"/>
      <c r="FLA84" s="4"/>
      <c r="FLB84" s="4"/>
      <c r="FLC84" s="4"/>
      <c r="FLD84" s="4"/>
      <c r="FLE84" s="4"/>
      <c r="FLF84" s="4"/>
      <c r="FLG84" s="4"/>
      <c r="FLH84" s="4"/>
      <c r="FLI84" s="4"/>
      <c r="FLJ84" s="4"/>
      <c r="FLK84" s="4"/>
      <c r="FLL84" s="4"/>
      <c r="FLM84" s="4"/>
      <c r="FLN84" s="4"/>
      <c r="FLO84" s="4"/>
      <c r="FLP84" s="4"/>
      <c r="FLQ84" s="4"/>
      <c r="FLR84" s="4"/>
      <c r="FLS84" s="4"/>
      <c r="FLT84" s="4"/>
      <c r="FLU84" s="4"/>
      <c r="FLV84" s="4"/>
      <c r="FLW84" s="4"/>
      <c r="FLX84" s="4"/>
      <c r="FLY84" s="4"/>
      <c r="FLZ84" s="4"/>
      <c r="FMA84" s="4"/>
      <c r="FMB84" s="4"/>
      <c r="FMC84" s="4"/>
      <c r="FMD84" s="4"/>
      <c r="FME84" s="4"/>
      <c r="FMF84" s="4"/>
      <c r="FMG84" s="4"/>
      <c r="FMH84" s="4"/>
      <c r="FMI84" s="4"/>
      <c r="FMJ84" s="4"/>
      <c r="FMK84" s="4"/>
      <c r="FML84" s="4"/>
      <c r="FMM84" s="4"/>
      <c r="FMN84" s="4"/>
      <c r="FMO84" s="4"/>
      <c r="FMP84" s="4"/>
      <c r="FMQ84" s="4"/>
      <c r="FMR84" s="4"/>
      <c r="FMS84" s="4"/>
      <c r="FMT84" s="4"/>
      <c r="FMU84" s="4"/>
      <c r="FMV84" s="4"/>
      <c r="FMW84" s="4"/>
      <c r="FMX84" s="4"/>
      <c r="FMY84" s="4"/>
      <c r="FMZ84" s="4"/>
      <c r="FNA84" s="4"/>
      <c r="FNB84" s="4"/>
      <c r="FNC84" s="4"/>
      <c r="FND84" s="4"/>
      <c r="FNE84" s="4"/>
      <c r="FNF84" s="4"/>
      <c r="FNG84" s="4"/>
      <c r="FNH84" s="4"/>
      <c r="FNI84" s="4"/>
      <c r="FNJ84" s="4"/>
      <c r="FNK84" s="4"/>
      <c r="FNL84" s="4"/>
      <c r="FNM84" s="4"/>
      <c r="FNN84" s="4"/>
      <c r="FNO84" s="4"/>
      <c r="FNP84" s="4"/>
      <c r="FNQ84" s="4"/>
      <c r="FNR84" s="4"/>
      <c r="FNS84" s="4"/>
      <c r="FNT84" s="4"/>
      <c r="FNU84" s="4"/>
      <c r="FNV84" s="4"/>
      <c r="FNW84" s="4"/>
      <c r="FNX84" s="4"/>
      <c r="FNY84" s="4"/>
      <c r="FNZ84" s="4"/>
      <c r="FOA84" s="4"/>
      <c r="FOB84" s="4"/>
      <c r="FOC84" s="4"/>
      <c r="FOD84" s="4"/>
      <c r="FOE84" s="4"/>
      <c r="FOF84" s="4"/>
      <c r="FOG84" s="4"/>
      <c r="FOH84" s="4"/>
      <c r="FOI84" s="4"/>
      <c r="FOJ84" s="4"/>
      <c r="FOK84" s="4"/>
      <c r="FOL84" s="4"/>
      <c r="FOM84" s="4"/>
      <c r="FON84" s="4"/>
      <c r="FOO84" s="4"/>
      <c r="FOP84" s="4"/>
      <c r="FOQ84" s="4"/>
      <c r="FOR84" s="4"/>
      <c r="FOS84" s="4"/>
      <c r="FOT84" s="4"/>
      <c r="FOU84" s="4"/>
      <c r="FOV84" s="4"/>
      <c r="FOW84" s="4"/>
      <c r="FOX84" s="4"/>
      <c r="FOY84" s="4"/>
      <c r="FOZ84" s="4"/>
      <c r="FPA84" s="4"/>
      <c r="FPB84" s="4"/>
      <c r="FPC84" s="4"/>
      <c r="FPD84" s="4"/>
      <c r="FPE84" s="4"/>
      <c r="FPF84" s="4"/>
      <c r="FPG84" s="4"/>
      <c r="FPH84" s="4"/>
      <c r="FPI84" s="4"/>
      <c r="FPJ84" s="4"/>
      <c r="FPK84" s="4"/>
      <c r="FPL84" s="4"/>
      <c r="FPM84" s="4"/>
      <c r="FPN84" s="4"/>
      <c r="FPO84" s="4"/>
      <c r="FPP84" s="4"/>
      <c r="FPQ84" s="4"/>
      <c r="FPR84" s="4"/>
      <c r="FPS84" s="4"/>
      <c r="FPT84" s="4"/>
      <c r="FPU84" s="4"/>
      <c r="FPV84" s="4"/>
      <c r="FPW84" s="4"/>
      <c r="FPX84" s="4"/>
      <c r="FPY84" s="4"/>
      <c r="FPZ84" s="4"/>
      <c r="FQA84" s="4"/>
      <c r="FQB84" s="4"/>
      <c r="FQC84" s="4"/>
      <c r="FQD84" s="4"/>
      <c r="FQE84" s="4"/>
      <c r="FQF84" s="4"/>
      <c r="FQG84" s="4"/>
      <c r="FQH84" s="4"/>
      <c r="FQI84" s="4"/>
      <c r="FQJ84" s="4"/>
      <c r="FQK84" s="4"/>
      <c r="FQL84" s="4"/>
      <c r="FQM84" s="4"/>
      <c r="FQN84" s="4"/>
      <c r="FQO84" s="4"/>
      <c r="FQP84" s="4"/>
      <c r="FQQ84" s="4"/>
      <c r="FQR84" s="4"/>
      <c r="FQS84" s="4"/>
      <c r="FQT84" s="4"/>
      <c r="FQU84" s="4"/>
      <c r="FQV84" s="4"/>
      <c r="FQW84" s="4"/>
      <c r="FQX84" s="4"/>
      <c r="FQY84" s="4"/>
      <c r="FQZ84" s="4"/>
      <c r="FRA84" s="4"/>
      <c r="FRB84" s="4"/>
      <c r="FRC84" s="4"/>
      <c r="FRD84" s="4"/>
      <c r="FRE84" s="4"/>
      <c r="FRF84" s="4"/>
      <c r="FRG84" s="4"/>
      <c r="FRH84" s="4"/>
      <c r="FRI84" s="4"/>
      <c r="FRJ84" s="4"/>
      <c r="FRK84" s="4"/>
      <c r="FRL84" s="4"/>
      <c r="FRM84" s="4"/>
      <c r="FRN84" s="4"/>
      <c r="FRO84" s="4"/>
      <c r="FRP84" s="4"/>
      <c r="FRQ84" s="4"/>
      <c r="FRR84" s="4"/>
      <c r="FRS84" s="4"/>
      <c r="FRT84" s="4"/>
      <c r="FRU84" s="4"/>
      <c r="FRV84" s="4"/>
      <c r="FRW84" s="4"/>
      <c r="FRX84" s="4"/>
      <c r="FRY84" s="4"/>
      <c r="FRZ84" s="4"/>
      <c r="FSA84" s="4"/>
      <c r="FSB84" s="4"/>
      <c r="FSC84" s="4"/>
      <c r="FSD84" s="4"/>
      <c r="FSE84" s="4"/>
      <c r="FSF84" s="4"/>
      <c r="FSG84" s="4"/>
      <c r="FSH84" s="4"/>
      <c r="FSI84" s="4"/>
      <c r="FSJ84" s="4"/>
      <c r="FSK84" s="4"/>
      <c r="FSL84" s="4"/>
      <c r="FSM84" s="4"/>
      <c r="FSN84" s="4"/>
      <c r="FSO84" s="4"/>
      <c r="FSP84" s="4"/>
      <c r="FSQ84" s="4"/>
      <c r="FSR84" s="4"/>
      <c r="FSS84" s="4"/>
      <c r="FST84" s="4"/>
      <c r="FSU84" s="4"/>
      <c r="FSV84" s="4"/>
      <c r="FSW84" s="4"/>
      <c r="FSX84" s="4"/>
      <c r="FSY84" s="4"/>
      <c r="FSZ84" s="4"/>
      <c r="FTA84" s="4"/>
      <c r="FTB84" s="4"/>
      <c r="FTC84" s="4"/>
      <c r="FTD84" s="4"/>
      <c r="FTE84" s="4"/>
      <c r="FTF84" s="4"/>
      <c r="FTG84" s="4"/>
      <c r="FTH84" s="4"/>
      <c r="FTI84" s="4"/>
      <c r="FTJ84" s="4"/>
      <c r="FTK84" s="4"/>
      <c r="FTL84" s="4"/>
      <c r="FTM84" s="4"/>
      <c r="FTN84" s="4"/>
      <c r="FTO84" s="4"/>
      <c r="FTP84" s="4"/>
      <c r="FTQ84" s="4"/>
      <c r="FTR84" s="4"/>
      <c r="FTS84" s="4"/>
      <c r="FTT84" s="4"/>
      <c r="FTU84" s="4"/>
      <c r="FTV84" s="4"/>
      <c r="FTW84" s="4"/>
      <c r="FTX84" s="4"/>
      <c r="FTY84" s="4"/>
      <c r="FTZ84" s="4"/>
      <c r="FUA84" s="4"/>
      <c r="FUB84" s="4"/>
      <c r="FUC84" s="4"/>
      <c r="FUD84" s="4"/>
      <c r="FUE84" s="4"/>
      <c r="FUF84" s="4"/>
      <c r="FUG84" s="4"/>
      <c r="FUH84" s="4"/>
      <c r="FUI84" s="4"/>
      <c r="FUJ84" s="4"/>
      <c r="FUK84" s="4"/>
      <c r="FUL84" s="4"/>
      <c r="FUM84" s="4"/>
      <c r="FUN84" s="4"/>
      <c r="FUO84" s="4"/>
      <c r="FUP84" s="4"/>
      <c r="FUQ84" s="4"/>
      <c r="FUR84" s="4"/>
      <c r="FUS84" s="4"/>
      <c r="FUT84" s="4"/>
      <c r="FUU84" s="4"/>
      <c r="FUV84" s="4"/>
      <c r="FUW84" s="4"/>
      <c r="FUX84" s="4"/>
      <c r="FUY84" s="4"/>
      <c r="FUZ84" s="4"/>
      <c r="FVA84" s="4"/>
      <c r="FVB84" s="4"/>
      <c r="FVC84" s="4"/>
      <c r="FVD84" s="4"/>
      <c r="FVE84" s="4"/>
      <c r="FVF84" s="4"/>
      <c r="FVG84" s="4"/>
      <c r="FVH84" s="4"/>
      <c r="FVI84" s="4"/>
      <c r="FVJ84" s="4"/>
      <c r="FVK84" s="4"/>
      <c r="FVL84" s="4"/>
      <c r="FVM84" s="4"/>
      <c r="FVN84" s="4"/>
      <c r="FVO84" s="4"/>
      <c r="FVP84" s="4"/>
      <c r="FVQ84" s="4"/>
      <c r="FVR84" s="4"/>
      <c r="FVS84" s="4"/>
      <c r="FVT84" s="4"/>
      <c r="FVU84" s="4"/>
      <c r="FVV84" s="4"/>
      <c r="FVW84" s="4"/>
      <c r="FVX84" s="4"/>
      <c r="FVY84" s="4"/>
      <c r="FVZ84" s="4"/>
      <c r="FWA84" s="4"/>
      <c r="FWB84" s="4"/>
      <c r="FWC84" s="4"/>
      <c r="FWD84" s="4"/>
      <c r="FWE84" s="4"/>
      <c r="FWF84" s="4"/>
      <c r="FWG84" s="4"/>
      <c r="FWH84" s="4"/>
      <c r="FWI84" s="4"/>
      <c r="FWJ84" s="4"/>
      <c r="FWK84" s="4"/>
      <c r="FWL84" s="4"/>
      <c r="FWM84" s="4"/>
      <c r="FWN84" s="4"/>
      <c r="FWO84" s="4"/>
      <c r="FWP84" s="4"/>
      <c r="FWQ84" s="4"/>
      <c r="FWR84" s="4"/>
      <c r="FWS84" s="4"/>
      <c r="FWT84" s="4"/>
      <c r="FWU84" s="4"/>
      <c r="FWV84" s="4"/>
      <c r="FWW84" s="4"/>
      <c r="FWX84" s="4"/>
      <c r="FWY84" s="4"/>
      <c r="FWZ84" s="4"/>
      <c r="FXA84" s="4"/>
      <c r="FXB84" s="4"/>
      <c r="FXC84" s="4"/>
      <c r="FXD84" s="4"/>
      <c r="FXE84" s="4"/>
      <c r="FXF84" s="4"/>
      <c r="FXG84" s="4"/>
      <c r="FXH84" s="4"/>
      <c r="FXI84" s="4"/>
      <c r="FXJ84" s="4"/>
      <c r="FXK84" s="4"/>
      <c r="FXL84" s="4"/>
      <c r="FXM84" s="4"/>
      <c r="FXN84" s="4"/>
      <c r="FXO84" s="4"/>
      <c r="FXP84" s="4"/>
      <c r="FXQ84" s="4"/>
      <c r="FXR84" s="4"/>
      <c r="FXS84" s="4"/>
      <c r="FXT84" s="4"/>
      <c r="FXU84" s="4"/>
      <c r="FXV84" s="4"/>
      <c r="FXW84" s="4"/>
      <c r="FXX84" s="4"/>
      <c r="FXY84" s="4"/>
      <c r="FXZ84" s="4"/>
      <c r="FYA84" s="4"/>
      <c r="FYB84" s="4"/>
      <c r="FYC84" s="4"/>
      <c r="FYD84" s="4"/>
      <c r="FYE84" s="4"/>
      <c r="FYF84" s="4"/>
      <c r="FYG84" s="4"/>
      <c r="FYH84" s="4"/>
      <c r="FYI84" s="4"/>
      <c r="FYJ84" s="4"/>
      <c r="FYK84" s="4"/>
      <c r="FYL84" s="4"/>
      <c r="FYM84" s="4"/>
      <c r="FYN84" s="4"/>
      <c r="FYO84" s="4"/>
      <c r="FYP84" s="4"/>
      <c r="FYQ84" s="4"/>
      <c r="FYR84" s="4"/>
      <c r="FYS84" s="4"/>
      <c r="FYT84" s="4"/>
      <c r="FYU84" s="4"/>
      <c r="FYV84" s="4"/>
      <c r="FYW84" s="4"/>
      <c r="FYX84" s="4"/>
      <c r="FYY84" s="4"/>
      <c r="FYZ84" s="4"/>
      <c r="FZA84" s="4"/>
      <c r="FZB84" s="4"/>
      <c r="FZC84" s="4"/>
      <c r="FZD84" s="4"/>
      <c r="FZE84" s="4"/>
      <c r="FZF84" s="4"/>
      <c r="FZG84" s="4"/>
      <c r="FZH84" s="4"/>
      <c r="FZI84" s="4"/>
      <c r="FZJ84" s="4"/>
      <c r="FZK84" s="4"/>
      <c r="FZL84" s="4"/>
      <c r="FZM84" s="4"/>
      <c r="FZN84" s="4"/>
      <c r="FZO84" s="4"/>
      <c r="FZP84" s="4"/>
      <c r="FZQ84" s="4"/>
      <c r="FZR84" s="4"/>
      <c r="FZS84" s="4"/>
      <c r="FZT84" s="4"/>
      <c r="FZU84" s="4"/>
      <c r="FZV84" s="4"/>
      <c r="FZW84" s="4"/>
      <c r="FZX84" s="4"/>
      <c r="FZY84" s="4"/>
      <c r="FZZ84" s="4"/>
      <c r="GAA84" s="4"/>
      <c r="GAB84" s="4"/>
      <c r="GAC84" s="4"/>
      <c r="GAD84" s="4"/>
      <c r="GAE84" s="4"/>
      <c r="GAF84" s="4"/>
      <c r="GAG84" s="4"/>
      <c r="GAH84" s="4"/>
      <c r="GAI84" s="4"/>
      <c r="GAJ84" s="4"/>
      <c r="GAK84" s="4"/>
      <c r="GAL84" s="4"/>
      <c r="GAM84" s="4"/>
      <c r="GAN84" s="4"/>
      <c r="GAO84" s="4"/>
      <c r="GAP84" s="4"/>
      <c r="GAQ84" s="4"/>
      <c r="GAR84" s="4"/>
      <c r="GAS84" s="4"/>
      <c r="GAT84" s="4"/>
      <c r="GAU84" s="4"/>
      <c r="GAV84" s="4"/>
      <c r="GAW84" s="4"/>
      <c r="GAX84" s="4"/>
      <c r="GAY84" s="4"/>
      <c r="GAZ84" s="4"/>
      <c r="GBA84" s="4"/>
      <c r="GBB84" s="4"/>
      <c r="GBC84" s="4"/>
      <c r="GBD84" s="4"/>
      <c r="GBE84" s="4"/>
      <c r="GBF84" s="4"/>
      <c r="GBG84" s="4"/>
      <c r="GBH84" s="4"/>
      <c r="GBI84" s="4"/>
      <c r="GBJ84" s="4"/>
      <c r="GBK84" s="4"/>
      <c r="GBL84" s="4"/>
      <c r="GBM84" s="4"/>
      <c r="GBN84" s="4"/>
      <c r="GBO84" s="4"/>
      <c r="GBP84" s="4"/>
      <c r="GBQ84" s="4"/>
      <c r="GBR84" s="4"/>
      <c r="GBS84" s="4"/>
      <c r="GBT84" s="4"/>
      <c r="GBU84" s="4"/>
      <c r="GBV84" s="4"/>
      <c r="GBW84" s="4"/>
      <c r="GBX84" s="4"/>
      <c r="GBY84" s="4"/>
      <c r="GBZ84" s="4"/>
      <c r="GCA84" s="4"/>
      <c r="GCB84" s="4"/>
      <c r="GCC84" s="4"/>
      <c r="GCD84" s="4"/>
      <c r="GCE84" s="4"/>
      <c r="GCF84" s="4"/>
      <c r="GCG84" s="4"/>
      <c r="GCH84" s="4"/>
      <c r="GCI84" s="4"/>
      <c r="GCJ84" s="4"/>
      <c r="GCK84" s="4"/>
      <c r="GCL84" s="4"/>
      <c r="GCM84" s="4"/>
      <c r="GCN84" s="4"/>
      <c r="GCO84" s="4"/>
      <c r="GCP84" s="4"/>
      <c r="GCQ84" s="4"/>
      <c r="GCR84" s="4"/>
      <c r="GCS84" s="4"/>
      <c r="GCT84" s="4"/>
      <c r="GCU84" s="4"/>
      <c r="GCV84" s="4"/>
      <c r="GCW84" s="4"/>
      <c r="GCX84" s="4"/>
      <c r="GCY84" s="4"/>
      <c r="GCZ84" s="4"/>
      <c r="GDA84" s="4"/>
      <c r="GDB84" s="4"/>
      <c r="GDC84" s="4"/>
      <c r="GDD84" s="4"/>
      <c r="GDE84" s="4"/>
      <c r="GDF84" s="4"/>
      <c r="GDG84" s="4"/>
      <c r="GDH84" s="4"/>
      <c r="GDI84" s="4"/>
      <c r="GDJ84" s="4"/>
      <c r="GDK84" s="4"/>
      <c r="GDL84" s="4"/>
      <c r="GDM84" s="4"/>
      <c r="GDN84" s="4"/>
      <c r="GDO84" s="4"/>
      <c r="GDP84" s="4"/>
      <c r="GDQ84" s="4"/>
      <c r="GDR84" s="4"/>
      <c r="GDS84" s="4"/>
      <c r="GDT84" s="4"/>
      <c r="GDU84" s="4"/>
      <c r="GDV84" s="4"/>
      <c r="GDW84" s="4"/>
      <c r="GDX84" s="4"/>
      <c r="GDY84" s="4"/>
      <c r="GDZ84" s="4"/>
      <c r="GEA84" s="4"/>
      <c r="GEB84" s="4"/>
      <c r="GEC84" s="4"/>
      <c r="GED84" s="4"/>
      <c r="GEE84" s="4"/>
      <c r="GEF84" s="4"/>
      <c r="GEG84" s="4"/>
      <c r="GEH84" s="4"/>
      <c r="GEI84" s="4"/>
      <c r="GEJ84" s="4"/>
      <c r="GEK84" s="4"/>
      <c r="GEL84" s="4"/>
      <c r="GEM84" s="4"/>
      <c r="GEN84" s="4"/>
      <c r="GEO84" s="4"/>
      <c r="GEP84" s="4"/>
      <c r="GEQ84" s="4"/>
      <c r="GER84" s="4"/>
      <c r="GES84" s="4"/>
      <c r="GET84" s="4"/>
      <c r="GEU84" s="4"/>
      <c r="GEV84" s="4"/>
      <c r="GEW84" s="4"/>
      <c r="GEX84" s="4"/>
      <c r="GEY84" s="4"/>
      <c r="GEZ84" s="4"/>
      <c r="GFA84" s="4"/>
      <c r="GFB84" s="4"/>
      <c r="GFC84" s="4"/>
      <c r="GFD84" s="4"/>
      <c r="GFE84" s="4"/>
      <c r="GFF84" s="4"/>
      <c r="GFG84" s="4"/>
      <c r="GFH84" s="4"/>
      <c r="GFI84" s="4"/>
      <c r="GFJ84" s="4"/>
      <c r="GFK84" s="4"/>
      <c r="GFL84" s="4"/>
      <c r="GFM84" s="4"/>
      <c r="GFN84" s="4"/>
      <c r="GFO84" s="4"/>
      <c r="GFP84" s="4"/>
      <c r="GFQ84" s="4"/>
      <c r="GFR84" s="4"/>
      <c r="GFS84" s="4"/>
      <c r="GFT84" s="4"/>
      <c r="GFU84" s="4"/>
      <c r="GFV84" s="4"/>
      <c r="GFW84" s="4"/>
      <c r="GFX84" s="4"/>
      <c r="GFY84" s="4"/>
      <c r="GFZ84" s="4"/>
      <c r="GGA84" s="4"/>
      <c r="GGB84" s="4"/>
      <c r="GGC84" s="4"/>
      <c r="GGD84" s="4"/>
      <c r="GGE84" s="4"/>
      <c r="GGF84" s="4"/>
      <c r="GGG84" s="4"/>
      <c r="GGH84" s="4"/>
      <c r="GGI84" s="4"/>
      <c r="GGJ84" s="4"/>
      <c r="GGK84" s="4"/>
      <c r="GGL84" s="4"/>
      <c r="GGM84" s="4"/>
      <c r="GGN84" s="4"/>
      <c r="GGO84" s="4"/>
      <c r="GGP84" s="4"/>
      <c r="GGQ84" s="4"/>
      <c r="GGR84" s="4"/>
      <c r="GGS84" s="4"/>
      <c r="GGT84" s="4"/>
      <c r="GGU84" s="4"/>
      <c r="GGV84" s="4"/>
      <c r="GGW84" s="4"/>
      <c r="GGX84" s="4"/>
      <c r="GGY84" s="4"/>
      <c r="GGZ84" s="4"/>
      <c r="GHA84" s="4"/>
      <c r="GHB84" s="4"/>
      <c r="GHC84" s="4"/>
      <c r="GHD84" s="4"/>
      <c r="GHE84" s="4"/>
      <c r="GHF84" s="4"/>
      <c r="GHG84" s="4"/>
      <c r="GHH84" s="4"/>
      <c r="GHI84" s="4"/>
      <c r="GHJ84" s="4"/>
      <c r="GHK84" s="4"/>
      <c r="GHL84" s="4"/>
      <c r="GHM84" s="4"/>
      <c r="GHN84" s="4"/>
      <c r="GHO84" s="4"/>
      <c r="GHP84" s="4"/>
      <c r="GHQ84" s="4"/>
      <c r="GHR84" s="4"/>
      <c r="GHS84" s="4"/>
      <c r="GHT84" s="4"/>
      <c r="GHU84" s="4"/>
      <c r="GHV84" s="4"/>
      <c r="GHW84" s="4"/>
      <c r="GHX84" s="4"/>
      <c r="GHY84" s="4"/>
      <c r="GHZ84" s="4"/>
      <c r="GIA84" s="4"/>
      <c r="GIB84" s="4"/>
      <c r="GIC84" s="4"/>
      <c r="GID84" s="4"/>
      <c r="GIE84" s="4"/>
      <c r="GIF84" s="4"/>
      <c r="GIG84" s="4"/>
      <c r="GIH84" s="4"/>
      <c r="GII84" s="4"/>
      <c r="GIJ84" s="4"/>
      <c r="GIK84" s="4"/>
      <c r="GIL84" s="4"/>
      <c r="GIM84" s="4"/>
      <c r="GIN84" s="4"/>
      <c r="GIO84" s="4"/>
      <c r="GIP84" s="4"/>
      <c r="GIQ84" s="4"/>
      <c r="GIR84" s="4"/>
      <c r="GIS84" s="4"/>
      <c r="GIT84" s="4"/>
      <c r="GIU84" s="4"/>
      <c r="GIV84" s="4"/>
      <c r="GIW84" s="4"/>
      <c r="GIX84" s="4"/>
      <c r="GIY84" s="4"/>
      <c r="GIZ84" s="4"/>
      <c r="GJA84" s="4"/>
      <c r="GJB84" s="4"/>
      <c r="GJC84" s="4"/>
      <c r="GJD84" s="4"/>
      <c r="GJE84" s="4"/>
      <c r="GJF84" s="4"/>
      <c r="GJG84" s="4"/>
      <c r="GJH84" s="4"/>
      <c r="GJI84" s="4"/>
      <c r="GJJ84" s="4"/>
      <c r="GJK84" s="4"/>
      <c r="GJL84" s="4"/>
      <c r="GJM84" s="4"/>
      <c r="GJN84" s="4"/>
      <c r="GJO84" s="4"/>
      <c r="GJP84" s="4"/>
      <c r="GJQ84" s="4"/>
      <c r="GJR84" s="4"/>
      <c r="GJS84" s="4"/>
      <c r="GJT84" s="4"/>
      <c r="GJU84" s="4"/>
      <c r="GJV84" s="4"/>
      <c r="GJW84" s="4"/>
      <c r="GJX84" s="4"/>
      <c r="GJY84" s="4"/>
      <c r="GJZ84" s="4"/>
      <c r="GKA84" s="4"/>
      <c r="GKB84" s="4"/>
      <c r="GKC84" s="4"/>
      <c r="GKD84" s="4"/>
      <c r="GKE84" s="4"/>
      <c r="GKF84" s="4"/>
      <c r="GKG84" s="4"/>
      <c r="GKH84" s="4"/>
      <c r="GKI84" s="4"/>
      <c r="GKJ84" s="4"/>
      <c r="GKK84" s="4"/>
      <c r="GKL84" s="4"/>
      <c r="GKM84" s="4"/>
      <c r="GKN84" s="4"/>
      <c r="GKO84" s="4"/>
      <c r="GKP84" s="4"/>
      <c r="GKQ84" s="4"/>
      <c r="GKR84" s="4"/>
      <c r="GKS84" s="4"/>
      <c r="GKT84" s="4"/>
      <c r="GKU84" s="4"/>
      <c r="GKV84" s="4"/>
      <c r="GKW84" s="4"/>
      <c r="GKX84" s="4"/>
      <c r="GKY84" s="4"/>
      <c r="GKZ84" s="4"/>
      <c r="GLA84" s="4"/>
      <c r="GLB84" s="4"/>
      <c r="GLC84" s="4"/>
      <c r="GLD84" s="4"/>
      <c r="GLE84" s="4"/>
      <c r="GLF84" s="4"/>
      <c r="GLG84" s="4"/>
      <c r="GLH84" s="4"/>
      <c r="GLI84" s="4"/>
      <c r="GLJ84" s="4"/>
      <c r="GLK84" s="4"/>
      <c r="GLL84" s="4"/>
      <c r="GLM84" s="4"/>
      <c r="GLN84" s="4"/>
      <c r="GLO84" s="4"/>
      <c r="GLP84" s="4"/>
      <c r="GLQ84" s="4"/>
      <c r="GLR84" s="4"/>
      <c r="GLS84" s="4"/>
      <c r="GLT84" s="4"/>
      <c r="GLU84" s="4"/>
      <c r="GLV84" s="4"/>
      <c r="GLW84" s="4"/>
      <c r="GLX84" s="4"/>
      <c r="GLY84" s="4"/>
      <c r="GLZ84" s="4"/>
      <c r="GMA84" s="4"/>
      <c r="GMB84" s="4"/>
      <c r="GMC84" s="4"/>
      <c r="GMD84" s="4"/>
      <c r="GME84" s="4"/>
      <c r="GMF84" s="4"/>
      <c r="GMG84" s="4"/>
      <c r="GMH84" s="4"/>
      <c r="GMI84" s="4"/>
      <c r="GMJ84" s="4"/>
      <c r="GMK84" s="4"/>
      <c r="GML84" s="4"/>
      <c r="GMM84" s="4"/>
      <c r="GMN84" s="4"/>
      <c r="GMO84" s="4"/>
      <c r="GMP84" s="4"/>
      <c r="GMQ84" s="4"/>
      <c r="GMR84" s="4"/>
      <c r="GMS84" s="4"/>
      <c r="GMT84" s="4"/>
      <c r="GMU84" s="4"/>
      <c r="GMV84" s="4"/>
      <c r="GMW84" s="4"/>
      <c r="GMX84" s="4"/>
      <c r="GMY84" s="4"/>
      <c r="GMZ84" s="4"/>
      <c r="GNA84" s="4"/>
      <c r="GNB84" s="4"/>
      <c r="GNC84" s="4"/>
      <c r="GND84" s="4"/>
      <c r="GNE84" s="4"/>
      <c r="GNF84" s="4"/>
      <c r="GNG84" s="4"/>
      <c r="GNH84" s="4"/>
      <c r="GNI84" s="4"/>
      <c r="GNJ84" s="4"/>
      <c r="GNK84" s="4"/>
      <c r="GNL84" s="4"/>
      <c r="GNM84" s="4"/>
      <c r="GNN84" s="4"/>
      <c r="GNO84" s="4"/>
      <c r="GNP84" s="4"/>
      <c r="GNQ84" s="4"/>
      <c r="GNR84" s="4"/>
      <c r="GNS84" s="4"/>
      <c r="GNT84" s="4"/>
      <c r="GNU84" s="4"/>
      <c r="GNV84" s="4"/>
      <c r="GNW84" s="4"/>
      <c r="GNX84" s="4"/>
      <c r="GNY84" s="4"/>
      <c r="GNZ84" s="4"/>
      <c r="GOA84" s="4"/>
      <c r="GOB84" s="4"/>
      <c r="GOC84" s="4"/>
      <c r="GOD84" s="4"/>
      <c r="GOE84" s="4"/>
      <c r="GOF84" s="4"/>
      <c r="GOG84" s="4"/>
      <c r="GOH84" s="4"/>
      <c r="GOI84" s="4"/>
      <c r="GOJ84" s="4"/>
      <c r="GOK84" s="4"/>
      <c r="GOL84" s="4"/>
      <c r="GOM84" s="4"/>
      <c r="GON84" s="4"/>
      <c r="GOO84" s="4"/>
      <c r="GOP84" s="4"/>
      <c r="GOQ84" s="4"/>
      <c r="GOR84" s="4"/>
      <c r="GOS84" s="4"/>
      <c r="GOT84" s="4"/>
      <c r="GOU84" s="4"/>
      <c r="GOV84" s="4"/>
      <c r="GOW84" s="4"/>
      <c r="GOX84" s="4"/>
      <c r="GOY84" s="4"/>
      <c r="GOZ84" s="4"/>
      <c r="GPA84" s="4"/>
      <c r="GPB84" s="4"/>
      <c r="GPC84" s="4"/>
      <c r="GPD84" s="4"/>
      <c r="GPE84" s="4"/>
      <c r="GPF84" s="4"/>
      <c r="GPG84" s="4"/>
      <c r="GPH84" s="4"/>
      <c r="GPI84" s="4"/>
      <c r="GPJ84" s="4"/>
      <c r="GPK84" s="4"/>
      <c r="GPL84" s="4"/>
      <c r="GPM84" s="4"/>
      <c r="GPN84" s="4"/>
      <c r="GPO84" s="4"/>
      <c r="GPP84" s="4"/>
      <c r="GPQ84" s="4"/>
      <c r="GPR84" s="4"/>
      <c r="GPS84" s="4"/>
      <c r="GPT84" s="4"/>
      <c r="GPU84" s="4"/>
      <c r="GPV84" s="4"/>
      <c r="GPW84" s="4"/>
      <c r="GPX84" s="4"/>
      <c r="GPY84" s="4"/>
      <c r="GPZ84" s="4"/>
      <c r="GQA84" s="4"/>
      <c r="GQB84" s="4"/>
      <c r="GQC84" s="4"/>
      <c r="GQD84" s="4"/>
      <c r="GQE84" s="4"/>
      <c r="GQF84" s="4"/>
      <c r="GQG84" s="4"/>
      <c r="GQH84" s="4"/>
      <c r="GQI84" s="4"/>
      <c r="GQJ84" s="4"/>
      <c r="GQK84" s="4"/>
      <c r="GQL84" s="4"/>
      <c r="GQM84" s="4"/>
      <c r="GQN84" s="4"/>
      <c r="GQO84" s="4"/>
      <c r="GQP84" s="4"/>
      <c r="GQQ84" s="4"/>
      <c r="GQR84" s="4"/>
      <c r="GQS84" s="4"/>
      <c r="GQT84" s="4"/>
      <c r="GQU84" s="4"/>
      <c r="GQV84" s="4"/>
      <c r="GQW84" s="4"/>
      <c r="GQX84" s="4"/>
      <c r="GQY84" s="4"/>
      <c r="GQZ84" s="4"/>
      <c r="GRA84" s="4"/>
      <c r="GRB84" s="4"/>
      <c r="GRC84" s="4"/>
      <c r="GRD84" s="4"/>
      <c r="GRE84" s="4"/>
      <c r="GRF84" s="4"/>
      <c r="GRG84" s="4"/>
      <c r="GRH84" s="4"/>
      <c r="GRI84" s="4"/>
      <c r="GRJ84" s="4"/>
      <c r="GRK84" s="4"/>
      <c r="GRL84" s="4"/>
      <c r="GRM84" s="4"/>
      <c r="GRN84" s="4"/>
      <c r="GRO84" s="4"/>
      <c r="GRP84" s="4"/>
      <c r="GRQ84" s="4"/>
      <c r="GRR84" s="4"/>
      <c r="GRS84" s="4"/>
      <c r="GRT84" s="4"/>
      <c r="GRU84" s="4"/>
      <c r="GRV84" s="4"/>
      <c r="GRW84" s="4"/>
      <c r="GRX84" s="4"/>
      <c r="GRY84" s="4"/>
      <c r="GRZ84" s="4"/>
      <c r="GSA84" s="4"/>
      <c r="GSB84" s="4"/>
      <c r="GSC84" s="4"/>
      <c r="GSD84" s="4"/>
      <c r="GSE84" s="4"/>
      <c r="GSF84" s="4"/>
      <c r="GSG84" s="4"/>
      <c r="GSH84" s="4"/>
      <c r="GSI84" s="4"/>
      <c r="GSJ84" s="4"/>
      <c r="GSK84" s="4"/>
      <c r="GSL84" s="4"/>
      <c r="GSM84" s="4"/>
      <c r="GSN84" s="4"/>
      <c r="GSO84" s="4"/>
      <c r="GSP84" s="4"/>
      <c r="GSQ84" s="4"/>
      <c r="GSR84" s="4"/>
      <c r="GSS84" s="4"/>
      <c r="GST84" s="4"/>
      <c r="GSU84" s="4"/>
      <c r="GSV84" s="4"/>
      <c r="GSW84" s="4"/>
      <c r="GSX84" s="4"/>
      <c r="GSY84" s="4"/>
      <c r="GSZ84" s="4"/>
      <c r="GTA84" s="4"/>
      <c r="GTB84" s="4"/>
      <c r="GTC84" s="4"/>
      <c r="GTD84" s="4"/>
      <c r="GTE84" s="4"/>
      <c r="GTF84" s="4"/>
      <c r="GTG84" s="4"/>
      <c r="GTH84" s="4"/>
      <c r="GTI84" s="4"/>
      <c r="GTJ84" s="4"/>
      <c r="GTK84" s="4"/>
      <c r="GTL84" s="4"/>
      <c r="GTM84" s="4"/>
      <c r="GTN84" s="4"/>
      <c r="GTO84" s="4"/>
      <c r="GTP84" s="4"/>
      <c r="GTQ84" s="4"/>
      <c r="GTR84" s="4"/>
      <c r="GTS84" s="4"/>
      <c r="GTT84" s="4"/>
      <c r="GTU84" s="4"/>
      <c r="GTV84" s="4"/>
      <c r="GTW84" s="4"/>
      <c r="GTX84" s="4"/>
      <c r="GTY84" s="4"/>
      <c r="GTZ84" s="4"/>
      <c r="GUA84" s="4"/>
      <c r="GUB84" s="4"/>
      <c r="GUC84" s="4"/>
      <c r="GUD84" s="4"/>
      <c r="GUE84" s="4"/>
      <c r="GUF84" s="4"/>
      <c r="GUG84" s="4"/>
      <c r="GUH84" s="4"/>
      <c r="GUI84" s="4"/>
      <c r="GUJ84" s="4"/>
      <c r="GUK84" s="4"/>
      <c r="GUL84" s="4"/>
      <c r="GUM84" s="4"/>
      <c r="GUN84" s="4"/>
      <c r="GUO84" s="4"/>
      <c r="GUP84" s="4"/>
      <c r="GUQ84" s="4"/>
      <c r="GUR84" s="4"/>
      <c r="GUS84" s="4"/>
      <c r="GUT84" s="4"/>
      <c r="GUU84" s="4"/>
      <c r="GUV84" s="4"/>
      <c r="GUW84" s="4"/>
      <c r="GUX84" s="4"/>
      <c r="GUY84" s="4"/>
      <c r="GUZ84" s="4"/>
      <c r="GVA84" s="4"/>
      <c r="GVB84" s="4"/>
      <c r="GVC84" s="4"/>
      <c r="GVD84" s="4"/>
      <c r="GVE84" s="4"/>
      <c r="GVF84" s="4"/>
      <c r="GVG84" s="4"/>
      <c r="GVH84" s="4"/>
      <c r="GVI84" s="4"/>
      <c r="GVJ84" s="4"/>
      <c r="GVK84" s="4"/>
      <c r="GVL84" s="4"/>
      <c r="GVM84" s="4"/>
      <c r="GVN84" s="4"/>
      <c r="GVO84" s="4"/>
      <c r="GVP84" s="4"/>
      <c r="GVQ84" s="4"/>
      <c r="GVR84" s="4"/>
      <c r="GVS84" s="4"/>
      <c r="GVT84" s="4"/>
      <c r="GVU84" s="4"/>
      <c r="GVV84" s="4"/>
      <c r="GVW84" s="4"/>
      <c r="GVX84" s="4"/>
      <c r="GVY84" s="4"/>
      <c r="GVZ84" s="4"/>
      <c r="GWA84" s="4"/>
      <c r="GWB84" s="4"/>
      <c r="GWC84" s="4"/>
      <c r="GWD84" s="4"/>
      <c r="GWE84" s="4"/>
      <c r="GWF84" s="4"/>
      <c r="GWG84" s="4"/>
      <c r="GWH84" s="4"/>
      <c r="GWI84" s="4"/>
      <c r="GWJ84" s="4"/>
      <c r="GWK84" s="4"/>
      <c r="GWL84" s="4"/>
      <c r="GWM84" s="4"/>
      <c r="GWN84" s="4"/>
      <c r="GWO84" s="4"/>
      <c r="GWP84" s="4"/>
      <c r="GWQ84" s="4"/>
      <c r="GWR84" s="4"/>
      <c r="GWS84" s="4"/>
      <c r="GWT84" s="4"/>
      <c r="GWU84" s="4"/>
      <c r="GWV84" s="4"/>
      <c r="GWW84" s="4"/>
      <c r="GWX84" s="4"/>
      <c r="GWY84" s="4"/>
      <c r="GWZ84" s="4"/>
      <c r="GXA84" s="4"/>
      <c r="GXB84" s="4"/>
      <c r="GXC84" s="4"/>
      <c r="GXD84" s="4"/>
      <c r="GXE84" s="4"/>
      <c r="GXF84" s="4"/>
      <c r="GXG84" s="4"/>
      <c r="GXH84" s="4"/>
      <c r="GXI84" s="4"/>
      <c r="GXJ84" s="4"/>
      <c r="GXK84" s="4"/>
      <c r="GXL84" s="4"/>
      <c r="GXM84" s="4"/>
      <c r="GXN84" s="4"/>
      <c r="GXO84" s="4"/>
      <c r="GXP84" s="4"/>
      <c r="GXQ84" s="4"/>
      <c r="GXR84" s="4"/>
      <c r="GXS84" s="4"/>
      <c r="GXT84" s="4"/>
      <c r="GXU84" s="4"/>
      <c r="GXV84" s="4"/>
      <c r="GXW84" s="4"/>
      <c r="GXX84" s="4"/>
      <c r="GXY84" s="4"/>
      <c r="GXZ84" s="4"/>
      <c r="GYA84" s="4"/>
      <c r="GYB84" s="4"/>
      <c r="GYC84" s="4"/>
      <c r="GYD84" s="4"/>
      <c r="GYE84" s="4"/>
      <c r="GYF84" s="4"/>
      <c r="GYG84" s="4"/>
      <c r="GYH84" s="4"/>
      <c r="GYI84" s="4"/>
      <c r="GYJ84" s="4"/>
      <c r="GYK84" s="4"/>
      <c r="GYL84" s="4"/>
      <c r="GYM84" s="4"/>
      <c r="GYN84" s="4"/>
      <c r="GYO84" s="4"/>
      <c r="GYP84" s="4"/>
      <c r="GYQ84" s="4"/>
      <c r="GYR84" s="4"/>
      <c r="GYS84" s="4"/>
      <c r="GYT84" s="4"/>
      <c r="GYU84" s="4"/>
      <c r="GYV84" s="4"/>
      <c r="GYW84" s="4"/>
      <c r="GYX84" s="4"/>
      <c r="GYY84" s="4"/>
      <c r="GYZ84" s="4"/>
      <c r="GZA84" s="4"/>
      <c r="GZB84" s="4"/>
      <c r="GZC84" s="4"/>
      <c r="GZD84" s="4"/>
      <c r="GZE84" s="4"/>
      <c r="GZF84" s="4"/>
      <c r="GZG84" s="4"/>
      <c r="GZH84" s="4"/>
      <c r="GZI84" s="4"/>
      <c r="GZJ84" s="4"/>
      <c r="GZK84" s="4"/>
      <c r="GZL84" s="4"/>
      <c r="GZM84" s="4"/>
      <c r="GZN84" s="4"/>
      <c r="GZO84" s="4"/>
      <c r="GZP84" s="4"/>
      <c r="GZQ84" s="4"/>
      <c r="GZR84" s="4"/>
      <c r="GZS84" s="4"/>
      <c r="GZT84" s="4"/>
      <c r="GZU84" s="4"/>
      <c r="GZV84" s="4"/>
      <c r="GZW84" s="4"/>
      <c r="GZX84" s="4"/>
      <c r="GZY84" s="4"/>
      <c r="GZZ84" s="4"/>
      <c r="HAA84" s="4"/>
      <c r="HAB84" s="4"/>
      <c r="HAC84" s="4"/>
      <c r="HAD84" s="4"/>
      <c r="HAE84" s="4"/>
      <c r="HAF84" s="4"/>
      <c r="HAG84" s="4"/>
      <c r="HAH84" s="4"/>
      <c r="HAI84" s="4"/>
      <c r="HAJ84" s="4"/>
      <c r="HAK84" s="4"/>
      <c r="HAL84" s="4"/>
      <c r="HAM84" s="4"/>
      <c r="HAN84" s="4"/>
      <c r="HAO84" s="4"/>
      <c r="HAP84" s="4"/>
      <c r="HAQ84" s="4"/>
      <c r="HAR84" s="4"/>
      <c r="HAS84" s="4"/>
      <c r="HAT84" s="4"/>
      <c r="HAU84" s="4"/>
      <c r="HAV84" s="4"/>
      <c r="HAW84" s="4"/>
      <c r="HAX84" s="4"/>
      <c r="HAY84" s="4"/>
      <c r="HAZ84" s="4"/>
      <c r="HBA84" s="4"/>
      <c r="HBB84" s="4"/>
      <c r="HBC84" s="4"/>
      <c r="HBD84" s="4"/>
      <c r="HBE84" s="4"/>
      <c r="HBF84" s="4"/>
      <c r="HBG84" s="4"/>
      <c r="HBH84" s="4"/>
      <c r="HBI84" s="4"/>
      <c r="HBJ84" s="4"/>
      <c r="HBK84" s="4"/>
      <c r="HBL84" s="4"/>
      <c r="HBM84" s="4"/>
      <c r="HBN84" s="4"/>
      <c r="HBO84" s="4"/>
      <c r="HBP84" s="4"/>
      <c r="HBQ84" s="4"/>
      <c r="HBR84" s="4"/>
      <c r="HBS84" s="4"/>
      <c r="HBT84" s="4"/>
      <c r="HBU84" s="4"/>
      <c r="HBV84" s="4"/>
      <c r="HBW84" s="4"/>
      <c r="HBX84" s="4"/>
      <c r="HBY84" s="4"/>
      <c r="HBZ84" s="4"/>
      <c r="HCA84" s="4"/>
      <c r="HCB84" s="4"/>
      <c r="HCC84" s="4"/>
      <c r="HCD84" s="4"/>
      <c r="HCE84" s="4"/>
      <c r="HCF84" s="4"/>
      <c r="HCG84" s="4"/>
      <c r="HCH84" s="4"/>
      <c r="HCI84" s="4"/>
      <c r="HCJ84" s="4"/>
      <c r="HCK84" s="4"/>
      <c r="HCL84" s="4"/>
      <c r="HCM84" s="4"/>
      <c r="HCN84" s="4"/>
      <c r="HCO84" s="4"/>
      <c r="HCP84" s="4"/>
      <c r="HCQ84" s="4"/>
      <c r="HCR84" s="4"/>
      <c r="HCS84" s="4"/>
      <c r="HCT84" s="4"/>
      <c r="HCU84" s="4"/>
      <c r="HCV84" s="4"/>
      <c r="HCW84" s="4"/>
      <c r="HCX84" s="4"/>
      <c r="HCY84" s="4"/>
      <c r="HCZ84" s="4"/>
      <c r="HDA84" s="4"/>
      <c r="HDB84" s="4"/>
      <c r="HDC84" s="4"/>
      <c r="HDD84" s="4"/>
      <c r="HDE84" s="4"/>
      <c r="HDF84" s="4"/>
      <c r="HDG84" s="4"/>
      <c r="HDH84" s="4"/>
      <c r="HDI84" s="4"/>
      <c r="HDJ84" s="4"/>
      <c r="HDK84" s="4"/>
      <c r="HDL84" s="4"/>
      <c r="HDM84" s="4"/>
      <c r="HDN84" s="4"/>
      <c r="HDO84" s="4"/>
      <c r="HDP84" s="4"/>
      <c r="HDQ84" s="4"/>
      <c r="HDR84" s="4"/>
      <c r="HDS84" s="4"/>
      <c r="HDT84" s="4"/>
      <c r="HDU84" s="4"/>
      <c r="HDV84" s="4"/>
      <c r="HDW84" s="4"/>
      <c r="HDX84" s="4"/>
      <c r="HDY84" s="4"/>
      <c r="HDZ84" s="4"/>
      <c r="HEA84" s="4"/>
      <c r="HEB84" s="4"/>
      <c r="HEC84" s="4"/>
      <c r="HED84" s="4"/>
      <c r="HEE84" s="4"/>
      <c r="HEF84" s="4"/>
      <c r="HEG84" s="4"/>
      <c r="HEH84" s="4"/>
      <c r="HEI84" s="4"/>
      <c r="HEJ84" s="4"/>
      <c r="HEK84" s="4"/>
      <c r="HEL84" s="4"/>
      <c r="HEM84" s="4"/>
      <c r="HEN84" s="4"/>
      <c r="HEO84" s="4"/>
      <c r="HEP84" s="4"/>
      <c r="HEQ84" s="4"/>
      <c r="HER84" s="4"/>
      <c r="HES84" s="4"/>
      <c r="HET84" s="4"/>
      <c r="HEU84" s="4"/>
      <c r="HEV84" s="4"/>
      <c r="HEW84" s="4"/>
      <c r="HEX84" s="4"/>
      <c r="HEY84" s="4"/>
      <c r="HEZ84" s="4"/>
      <c r="HFA84" s="4"/>
      <c r="HFB84" s="4"/>
      <c r="HFC84" s="4"/>
      <c r="HFD84" s="4"/>
      <c r="HFE84" s="4"/>
      <c r="HFF84" s="4"/>
      <c r="HFG84" s="4"/>
      <c r="HFH84" s="4"/>
      <c r="HFI84" s="4"/>
      <c r="HFJ84" s="4"/>
      <c r="HFK84" s="4"/>
      <c r="HFL84" s="4"/>
      <c r="HFM84" s="4"/>
      <c r="HFN84" s="4"/>
      <c r="HFO84" s="4"/>
      <c r="HFP84" s="4"/>
      <c r="HFQ84" s="4"/>
      <c r="HFR84" s="4"/>
      <c r="HFS84" s="4"/>
      <c r="HFT84" s="4"/>
      <c r="HFU84" s="4"/>
      <c r="HFV84" s="4"/>
      <c r="HFW84" s="4"/>
      <c r="HFX84" s="4"/>
      <c r="HFY84" s="4"/>
      <c r="HFZ84" s="4"/>
      <c r="HGA84" s="4"/>
      <c r="HGB84" s="4"/>
      <c r="HGC84" s="4"/>
      <c r="HGD84" s="4"/>
      <c r="HGE84" s="4"/>
      <c r="HGF84" s="4"/>
      <c r="HGG84" s="4"/>
      <c r="HGH84" s="4"/>
      <c r="HGI84" s="4"/>
      <c r="HGJ84" s="4"/>
      <c r="HGK84" s="4"/>
      <c r="HGL84" s="4"/>
      <c r="HGM84" s="4"/>
      <c r="HGN84" s="4"/>
      <c r="HGO84" s="4"/>
      <c r="HGP84" s="4"/>
      <c r="HGQ84" s="4"/>
      <c r="HGR84" s="4"/>
      <c r="HGS84" s="4"/>
      <c r="HGT84" s="4"/>
      <c r="HGU84" s="4"/>
      <c r="HGV84" s="4"/>
      <c r="HGW84" s="4"/>
      <c r="HGX84" s="4"/>
      <c r="HGY84" s="4"/>
      <c r="HGZ84" s="4"/>
      <c r="HHA84" s="4"/>
      <c r="HHB84" s="4"/>
      <c r="HHC84" s="4"/>
      <c r="HHD84" s="4"/>
      <c r="HHE84" s="4"/>
      <c r="HHF84" s="4"/>
      <c r="HHG84" s="4"/>
      <c r="HHH84" s="4"/>
      <c r="HHI84" s="4"/>
      <c r="HHJ84" s="4"/>
      <c r="HHK84" s="4"/>
      <c r="HHL84" s="4"/>
      <c r="HHM84" s="4"/>
      <c r="HHN84" s="4"/>
      <c r="HHO84" s="4"/>
      <c r="HHP84" s="4"/>
      <c r="HHQ84" s="4"/>
      <c r="HHR84" s="4"/>
      <c r="HHS84" s="4"/>
      <c r="HHT84" s="4"/>
      <c r="HHU84" s="4"/>
      <c r="HHV84" s="4"/>
      <c r="HHW84" s="4"/>
      <c r="HHX84" s="4"/>
      <c r="HHY84" s="4"/>
      <c r="HHZ84" s="4"/>
      <c r="HIA84" s="4"/>
      <c r="HIB84" s="4"/>
      <c r="HIC84" s="4"/>
      <c r="HID84" s="4"/>
      <c r="HIE84" s="4"/>
      <c r="HIF84" s="4"/>
      <c r="HIG84" s="4"/>
      <c r="HIH84" s="4"/>
      <c r="HII84" s="4"/>
      <c r="HIJ84" s="4"/>
      <c r="HIK84" s="4"/>
      <c r="HIL84" s="4"/>
      <c r="HIM84" s="4"/>
      <c r="HIN84" s="4"/>
      <c r="HIO84" s="4"/>
      <c r="HIP84" s="4"/>
      <c r="HIQ84" s="4"/>
      <c r="HIR84" s="4"/>
      <c r="HIS84" s="4"/>
      <c r="HIT84" s="4"/>
      <c r="HIU84" s="4"/>
      <c r="HIV84" s="4"/>
      <c r="HIW84" s="4"/>
      <c r="HIX84" s="4"/>
      <c r="HIY84" s="4"/>
      <c r="HIZ84" s="4"/>
      <c r="HJA84" s="4"/>
      <c r="HJB84" s="4"/>
      <c r="HJC84" s="4"/>
      <c r="HJD84" s="4"/>
      <c r="HJE84" s="4"/>
      <c r="HJF84" s="4"/>
      <c r="HJG84" s="4"/>
      <c r="HJH84" s="4"/>
      <c r="HJI84" s="4"/>
      <c r="HJJ84" s="4"/>
      <c r="HJK84" s="4"/>
      <c r="HJL84" s="4"/>
      <c r="HJM84" s="4"/>
      <c r="HJN84" s="4"/>
      <c r="HJO84" s="4"/>
      <c r="HJP84" s="4"/>
      <c r="HJQ84" s="4"/>
      <c r="HJR84" s="4"/>
      <c r="HJS84" s="4"/>
      <c r="HJT84" s="4"/>
      <c r="HJU84" s="4"/>
      <c r="HJV84" s="4"/>
      <c r="HJW84" s="4"/>
      <c r="HJX84" s="4"/>
      <c r="HJY84" s="4"/>
      <c r="HJZ84" s="4"/>
      <c r="HKA84" s="4"/>
      <c r="HKB84" s="4"/>
      <c r="HKC84" s="4"/>
      <c r="HKD84" s="4"/>
      <c r="HKE84" s="4"/>
      <c r="HKF84" s="4"/>
      <c r="HKG84" s="4"/>
      <c r="HKH84" s="4"/>
      <c r="HKI84" s="4"/>
      <c r="HKJ84" s="4"/>
      <c r="HKK84" s="4"/>
      <c r="HKL84" s="4"/>
      <c r="HKM84" s="4"/>
      <c r="HKN84" s="4"/>
      <c r="HKO84" s="4"/>
      <c r="HKP84" s="4"/>
      <c r="HKQ84" s="4"/>
      <c r="HKR84" s="4"/>
      <c r="HKS84" s="4"/>
      <c r="HKT84" s="4"/>
      <c r="HKU84" s="4"/>
      <c r="HKV84" s="4"/>
      <c r="HKW84" s="4"/>
      <c r="HKX84" s="4"/>
      <c r="HKY84" s="4"/>
      <c r="HKZ84" s="4"/>
      <c r="HLA84" s="4"/>
      <c r="HLB84" s="4"/>
      <c r="HLC84" s="4"/>
      <c r="HLD84" s="4"/>
      <c r="HLE84" s="4"/>
      <c r="HLF84" s="4"/>
      <c r="HLG84" s="4"/>
      <c r="HLH84" s="4"/>
      <c r="HLI84" s="4"/>
      <c r="HLJ84" s="4"/>
      <c r="HLK84" s="4"/>
      <c r="HLL84" s="4"/>
      <c r="HLM84" s="4"/>
      <c r="HLN84" s="4"/>
      <c r="HLO84" s="4"/>
      <c r="HLP84" s="4"/>
      <c r="HLQ84" s="4"/>
      <c r="HLR84" s="4"/>
      <c r="HLS84" s="4"/>
      <c r="HLT84" s="4"/>
      <c r="HLU84" s="4"/>
      <c r="HLV84" s="4"/>
      <c r="HLW84" s="4"/>
      <c r="HLX84" s="4"/>
      <c r="HLY84" s="4"/>
      <c r="HLZ84" s="4"/>
      <c r="HMA84" s="4"/>
      <c r="HMB84" s="4"/>
      <c r="HMC84" s="4"/>
      <c r="HMD84" s="4"/>
      <c r="HME84" s="4"/>
      <c r="HMF84" s="4"/>
      <c r="HMG84" s="4"/>
      <c r="HMH84" s="4"/>
      <c r="HMI84" s="4"/>
      <c r="HMJ84" s="4"/>
      <c r="HMK84" s="4"/>
      <c r="HML84" s="4"/>
      <c r="HMM84" s="4"/>
      <c r="HMN84" s="4"/>
      <c r="HMO84" s="4"/>
      <c r="HMP84" s="4"/>
      <c r="HMQ84" s="4"/>
      <c r="HMR84" s="4"/>
      <c r="HMS84" s="4"/>
      <c r="HMT84" s="4"/>
      <c r="HMU84" s="4"/>
      <c r="HMV84" s="4"/>
      <c r="HMW84" s="4"/>
      <c r="HMX84" s="4"/>
      <c r="HMY84" s="4"/>
      <c r="HMZ84" s="4"/>
      <c r="HNA84" s="4"/>
      <c r="HNB84" s="4"/>
      <c r="HNC84" s="4"/>
      <c r="HND84" s="4"/>
      <c r="HNE84" s="4"/>
      <c r="HNF84" s="4"/>
      <c r="HNG84" s="4"/>
      <c r="HNH84" s="4"/>
      <c r="HNI84" s="4"/>
      <c r="HNJ84" s="4"/>
      <c r="HNK84" s="4"/>
      <c r="HNL84" s="4"/>
      <c r="HNM84" s="4"/>
      <c r="HNN84" s="4"/>
      <c r="HNO84" s="4"/>
      <c r="HNP84" s="4"/>
      <c r="HNQ84" s="4"/>
      <c r="HNR84" s="4"/>
      <c r="HNS84" s="4"/>
      <c r="HNT84" s="4"/>
      <c r="HNU84" s="4"/>
      <c r="HNV84" s="4"/>
      <c r="HNW84" s="4"/>
      <c r="HNX84" s="4"/>
      <c r="HNY84" s="4"/>
      <c r="HNZ84" s="4"/>
      <c r="HOA84" s="4"/>
      <c r="HOB84" s="4"/>
      <c r="HOC84" s="4"/>
      <c r="HOD84" s="4"/>
      <c r="HOE84" s="4"/>
      <c r="HOF84" s="4"/>
      <c r="HOG84" s="4"/>
      <c r="HOH84" s="4"/>
      <c r="HOI84" s="4"/>
      <c r="HOJ84" s="4"/>
      <c r="HOK84" s="4"/>
      <c r="HOL84" s="4"/>
      <c r="HOM84" s="4"/>
      <c r="HON84" s="4"/>
      <c r="HOO84" s="4"/>
      <c r="HOP84" s="4"/>
      <c r="HOQ84" s="4"/>
      <c r="HOR84" s="4"/>
      <c r="HOS84" s="4"/>
      <c r="HOT84" s="4"/>
      <c r="HOU84" s="4"/>
      <c r="HOV84" s="4"/>
      <c r="HOW84" s="4"/>
      <c r="HOX84" s="4"/>
      <c r="HOY84" s="4"/>
      <c r="HOZ84" s="4"/>
      <c r="HPA84" s="4"/>
      <c r="HPB84" s="4"/>
      <c r="HPC84" s="4"/>
      <c r="HPD84" s="4"/>
      <c r="HPE84" s="4"/>
      <c r="HPF84" s="4"/>
      <c r="HPG84" s="4"/>
      <c r="HPH84" s="4"/>
      <c r="HPI84" s="4"/>
      <c r="HPJ84" s="4"/>
      <c r="HPK84" s="4"/>
      <c r="HPL84" s="4"/>
      <c r="HPM84" s="4"/>
      <c r="HPN84" s="4"/>
      <c r="HPO84" s="4"/>
      <c r="HPP84" s="4"/>
      <c r="HPQ84" s="4"/>
      <c r="HPR84" s="4"/>
      <c r="HPS84" s="4"/>
      <c r="HPT84" s="4"/>
      <c r="HPU84" s="4"/>
      <c r="HPV84" s="4"/>
      <c r="HPW84" s="4"/>
      <c r="HPX84" s="4"/>
      <c r="HPY84" s="4"/>
      <c r="HPZ84" s="4"/>
      <c r="HQA84" s="4"/>
      <c r="HQB84" s="4"/>
      <c r="HQC84" s="4"/>
      <c r="HQD84" s="4"/>
      <c r="HQE84" s="4"/>
      <c r="HQF84" s="4"/>
      <c r="HQG84" s="4"/>
      <c r="HQH84" s="4"/>
      <c r="HQI84" s="4"/>
      <c r="HQJ84" s="4"/>
      <c r="HQK84" s="4"/>
      <c r="HQL84" s="4"/>
      <c r="HQM84" s="4"/>
      <c r="HQN84" s="4"/>
      <c r="HQO84" s="4"/>
      <c r="HQP84" s="4"/>
      <c r="HQQ84" s="4"/>
      <c r="HQR84" s="4"/>
      <c r="HQS84" s="4"/>
      <c r="HQT84" s="4"/>
      <c r="HQU84" s="4"/>
      <c r="HQV84" s="4"/>
      <c r="HQW84" s="4"/>
      <c r="HQX84" s="4"/>
      <c r="HQY84" s="4"/>
      <c r="HQZ84" s="4"/>
      <c r="HRA84" s="4"/>
      <c r="HRB84" s="4"/>
      <c r="HRC84" s="4"/>
      <c r="HRD84" s="4"/>
      <c r="HRE84" s="4"/>
      <c r="HRF84" s="4"/>
      <c r="HRG84" s="4"/>
      <c r="HRH84" s="4"/>
      <c r="HRI84" s="4"/>
      <c r="HRJ84" s="4"/>
      <c r="HRK84" s="4"/>
      <c r="HRL84" s="4"/>
      <c r="HRM84" s="4"/>
      <c r="HRN84" s="4"/>
      <c r="HRO84" s="4"/>
      <c r="HRP84" s="4"/>
      <c r="HRQ84" s="4"/>
      <c r="HRR84" s="4"/>
      <c r="HRS84" s="4"/>
      <c r="HRT84" s="4"/>
      <c r="HRU84" s="4"/>
      <c r="HRV84" s="4"/>
      <c r="HRW84" s="4"/>
      <c r="HRX84" s="4"/>
      <c r="HRY84" s="4"/>
      <c r="HRZ84" s="4"/>
      <c r="HSA84" s="4"/>
      <c r="HSB84" s="4"/>
      <c r="HSC84" s="4"/>
      <c r="HSD84" s="4"/>
      <c r="HSE84" s="4"/>
      <c r="HSF84" s="4"/>
      <c r="HSG84" s="4"/>
      <c r="HSH84" s="4"/>
      <c r="HSI84" s="4"/>
      <c r="HSJ84" s="4"/>
      <c r="HSK84" s="4"/>
      <c r="HSL84" s="4"/>
      <c r="HSM84" s="4"/>
      <c r="HSN84" s="4"/>
      <c r="HSO84" s="4"/>
      <c r="HSP84" s="4"/>
      <c r="HSQ84" s="4"/>
      <c r="HSR84" s="4"/>
      <c r="HSS84" s="4"/>
      <c r="HST84" s="4"/>
      <c r="HSU84" s="4"/>
      <c r="HSV84" s="4"/>
      <c r="HSW84" s="4"/>
      <c r="HSX84" s="4"/>
      <c r="HSY84" s="4"/>
      <c r="HSZ84" s="4"/>
      <c r="HTA84" s="4"/>
      <c r="HTB84" s="4"/>
      <c r="HTC84" s="4"/>
      <c r="HTD84" s="4"/>
      <c r="HTE84" s="4"/>
      <c r="HTF84" s="4"/>
      <c r="HTG84" s="4"/>
      <c r="HTH84" s="4"/>
      <c r="HTI84" s="4"/>
      <c r="HTJ84" s="4"/>
      <c r="HTK84" s="4"/>
      <c r="HTL84" s="4"/>
      <c r="HTM84" s="4"/>
      <c r="HTN84" s="4"/>
      <c r="HTO84" s="4"/>
      <c r="HTP84" s="4"/>
      <c r="HTQ84" s="4"/>
      <c r="HTR84" s="4"/>
      <c r="HTS84" s="4"/>
      <c r="HTT84" s="4"/>
      <c r="HTU84" s="4"/>
      <c r="HTV84" s="4"/>
      <c r="HTW84" s="4"/>
      <c r="HTX84" s="4"/>
      <c r="HTY84" s="4"/>
      <c r="HTZ84" s="4"/>
      <c r="HUA84" s="4"/>
      <c r="HUB84" s="4"/>
      <c r="HUC84" s="4"/>
      <c r="HUD84" s="4"/>
      <c r="HUE84" s="4"/>
      <c r="HUF84" s="4"/>
      <c r="HUG84" s="4"/>
      <c r="HUH84" s="4"/>
      <c r="HUI84" s="4"/>
      <c r="HUJ84" s="4"/>
      <c r="HUK84" s="4"/>
      <c r="HUL84" s="4"/>
      <c r="HUM84" s="4"/>
      <c r="HUN84" s="4"/>
      <c r="HUO84" s="4"/>
      <c r="HUP84" s="4"/>
      <c r="HUQ84" s="4"/>
      <c r="HUR84" s="4"/>
      <c r="HUS84" s="4"/>
      <c r="HUT84" s="4"/>
      <c r="HUU84" s="4"/>
      <c r="HUV84" s="4"/>
      <c r="HUW84" s="4"/>
      <c r="HUX84" s="4"/>
      <c r="HUY84" s="4"/>
      <c r="HUZ84" s="4"/>
      <c r="HVA84" s="4"/>
      <c r="HVB84" s="4"/>
      <c r="HVC84" s="4"/>
      <c r="HVD84" s="4"/>
      <c r="HVE84" s="4"/>
      <c r="HVF84" s="4"/>
      <c r="HVG84" s="4"/>
      <c r="HVH84" s="4"/>
      <c r="HVI84" s="4"/>
      <c r="HVJ84" s="4"/>
      <c r="HVK84" s="4"/>
      <c r="HVL84" s="4"/>
      <c r="HVM84" s="4"/>
      <c r="HVN84" s="4"/>
      <c r="HVO84" s="4"/>
      <c r="HVP84" s="4"/>
      <c r="HVQ84" s="4"/>
      <c r="HVR84" s="4"/>
      <c r="HVS84" s="4"/>
      <c r="HVT84" s="4"/>
      <c r="HVU84" s="4"/>
      <c r="HVV84" s="4"/>
      <c r="HVW84" s="4"/>
      <c r="HVX84" s="4"/>
      <c r="HVY84" s="4"/>
      <c r="HVZ84" s="4"/>
      <c r="HWA84" s="4"/>
      <c r="HWB84" s="4"/>
      <c r="HWC84" s="4"/>
      <c r="HWD84" s="4"/>
      <c r="HWE84" s="4"/>
      <c r="HWF84" s="4"/>
      <c r="HWG84" s="4"/>
      <c r="HWH84" s="4"/>
      <c r="HWI84" s="4"/>
      <c r="HWJ84" s="4"/>
      <c r="HWK84" s="4"/>
      <c r="HWL84" s="4"/>
      <c r="HWM84" s="4"/>
      <c r="HWN84" s="4"/>
      <c r="HWO84" s="4"/>
      <c r="HWP84" s="4"/>
      <c r="HWQ84" s="4"/>
      <c r="HWR84" s="4"/>
      <c r="HWS84" s="4"/>
      <c r="HWT84" s="4"/>
      <c r="HWU84" s="4"/>
      <c r="HWV84" s="4"/>
      <c r="HWW84" s="4"/>
      <c r="HWX84" s="4"/>
      <c r="HWY84" s="4"/>
      <c r="HWZ84" s="4"/>
      <c r="HXA84" s="4"/>
      <c r="HXB84" s="4"/>
      <c r="HXC84" s="4"/>
      <c r="HXD84" s="4"/>
      <c r="HXE84" s="4"/>
      <c r="HXF84" s="4"/>
      <c r="HXG84" s="4"/>
      <c r="HXH84" s="4"/>
      <c r="HXI84" s="4"/>
      <c r="HXJ84" s="4"/>
      <c r="HXK84" s="4"/>
      <c r="HXL84" s="4"/>
      <c r="HXM84" s="4"/>
      <c r="HXN84" s="4"/>
      <c r="HXO84" s="4"/>
      <c r="HXP84" s="4"/>
      <c r="HXQ84" s="4"/>
      <c r="HXR84" s="4"/>
      <c r="HXS84" s="4"/>
      <c r="HXT84" s="4"/>
      <c r="HXU84" s="4"/>
      <c r="HXV84" s="4"/>
      <c r="HXW84" s="4"/>
      <c r="HXX84" s="4"/>
      <c r="HXY84" s="4"/>
      <c r="HXZ84" s="4"/>
      <c r="HYA84" s="4"/>
      <c r="HYB84" s="4"/>
      <c r="HYC84" s="4"/>
      <c r="HYD84" s="4"/>
      <c r="HYE84" s="4"/>
      <c r="HYF84" s="4"/>
      <c r="HYG84" s="4"/>
      <c r="HYH84" s="4"/>
      <c r="HYI84" s="4"/>
      <c r="HYJ84" s="4"/>
      <c r="HYK84" s="4"/>
      <c r="HYL84" s="4"/>
      <c r="HYM84" s="4"/>
      <c r="HYN84" s="4"/>
      <c r="HYO84" s="4"/>
      <c r="HYP84" s="4"/>
      <c r="HYQ84" s="4"/>
      <c r="HYR84" s="4"/>
      <c r="HYS84" s="4"/>
      <c r="HYT84" s="4"/>
      <c r="HYU84" s="4"/>
      <c r="HYV84" s="4"/>
      <c r="HYW84" s="4"/>
      <c r="HYX84" s="4"/>
      <c r="HYY84" s="4"/>
      <c r="HYZ84" s="4"/>
      <c r="HZA84" s="4"/>
      <c r="HZB84" s="4"/>
      <c r="HZC84" s="4"/>
      <c r="HZD84" s="4"/>
      <c r="HZE84" s="4"/>
      <c r="HZF84" s="4"/>
      <c r="HZG84" s="4"/>
      <c r="HZH84" s="4"/>
      <c r="HZI84" s="4"/>
      <c r="HZJ84" s="4"/>
      <c r="HZK84" s="4"/>
      <c r="HZL84" s="4"/>
      <c r="HZM84" s="4"/>
      <c r="HZN84" s="4"/>
      <c r="HZO84" s="4"/>
      <c r="HZP84" s="4"/>
      <c r="HZQ84" s="4"/>
      <c r="HZR84" s="4"/>
      <c r="HZS84" s="4"/>
      <c r="HZT84" s="4"/>
      <c r="HZU84" s="4"/>
      <c r="HZV84" s="4"/>
      <c r="HZW84" s="4"/>
      <c r="HZX84" s="4"/>
      <c r="HZY84" s="4"/>
      <c r="HZZ84" s="4"/>
      <c r="IAA84" s="4"/>
      <c r="IAB84" s="4"/>
      <c r="IAC84" s="4"/>
      <c r="IAD84" s="4"/>
      <c r="IAE84" s="4"/>
      <c r="IAF84" s="4"/>
      <c r="IAG84" s="4"/>
      <c r="IAH84" s="4"/>
      <c r="IAI84" s="4"/>
      <c r="IAJ84" s="4"/>
      <c r="IAK84" s="4"/>
      <c r="IAL84" s="4"/>
      <c r="IAM84" s="4"/>
      <c r="IAN84" s="4"/>
      <c r="IAO84" s="4"/>
      <c r="IAP84" s="4"/>
      <c r="IAQ84" s="4"/>
      <c r="IAR84" s="4"/>
      <c r="IAS84" s="4"/>
      <c r="IAT84" s="4"/>
      <c r="IAU84" s="4"/>
      <c r="IAV84" s="4"/>
      <c r="IAW84" s="4"/>
      <c r="IAX84" s="4"/>
      <c r="IAY84" s="4"/>
      <c r="IAZ84" s="4"/>
      <c r="IBA84" s="4"/>
      <c r="IBB84" s="4"/>
      <c r="IBC84" s="4"/>
      <c r="IBD84" s="4"/>
      <c r="IBE84" s="4"/>
      <c r="IBF84" s="4"/>
      <c r="IBG84" s="4"/>
      <c r="IBH84" s="4"/>
      <c r="IBI84" s="4"/>
      <c r="IBJ84" s="4"/>
      <c r="IBK84" s="4"/>
      <c r="IBL84" s="4"/>
      <c r="IBM84" s="4"/>
      <c r="IBN84" s="4"/>
      <c r="IBO84" s="4"/>
      <c r="IBP84" s="4"/>
      <c r="IBQ84" s="4"/>
      <c r="IBR84" s="4"/>
      <c r="IBS84" s="4"/>
      <c r="IBT84" s="4"/>
      <c r="IBU84" s="4"/>
      <c r="IBV84" s="4"/>
      <c r="IBW84" s="4"/>
      <c r="IBX84" s="4"/>
      <c r="IBY84" s="4"/>
      <c r="IBZ84" s="4"/>
      <c r="ICA84" s="4"/>
      <c r="ICB84" s="4"/>
      <c r="ICC84" s="4"/>
      <c r="ICD84" s="4"/>
      <c r="ICE84" s="4"/>
      <c r="ICF84" s="4"/>
      <c r="ICG84" s="4"/>
      <c r="ICH84" s="4"/>
      <c r="ICI84" s="4"/>
      <c r="ICJ84" s="4"/>
      <c r="ICK84" s="4"/>
      <c r="ICL84" s="4"/>
      <c r="ICM84" s="4"/>
      <c r="ICN84" s="4"/>
      <c r="ICO84" s="4"/>
      <c r="ICP84" s="4"/>
      <c r="ICQ84" s="4"/>
      <c r="ICR84" s="4"/>
      <c r="ICS84" s="4"/>
      <c r="ICT84" s="4"/>
      <c r="ICU84" s="4"/>
      <c r="ICV84" s="4"/>
      <c r="ICW84" s="4"/>
      <c r="ICX84" s="4"/>
      <c r="ICY84" s="4"/>
      <c r="ICZ84" s="4"/>
      <c r="IDA84" s="4"/>
      <c r="IDB84" s="4"/>
      <c r="IDC84" s="4"/>
      <c r="IDD84" s="4"/>
      <c r="IDE84" s="4"/>
      <c r="IDF84" s="4"/>
      <c r="IDG84" s="4"/>
      <c r="IDH84" s="4"/>
      <c r="IDI84" s="4"/>
      <c r="IDJ84" s="4"/>
      <c r="IDK84" s="4"/>
      <c r="IDL84" s="4"/>
      <c r="IDM84" s="4"/>
      <c r="IDN84" s="4"/>
      <c r="IDO84" s="4"/>
      <c r="IDP84" s="4"/>
      <c r="IDQ84" s="4"/>
      <c r="IDR84" s="4"/>
      <c r="IDS84" s="4"/>
      <c r="IDT84" s="4"/>
      <c r="IDU84" s="4"/>
      <c r="IDV84" s="4"/>
      <c r="IDW84" s="4"/>
      <c r="IDX84" s="4"/>
      <c r="IDY84" s="4"/>
      <c r="IDZ84" s="4"/>
      <c r="IEA84" s="4"/>
      <c r="IEB84" s="4"/>
      <c r="IEC84" s="4"/>
      <c r="IED84" s="4"/>
      <c r="IEE84" s="4"/>
      <c r="IEF84" s="4"/>
      <c r="IEG84" s="4"/>
      <c r="IEH84" s="4"/>
      <c r="IEI84" s="4"/>
      <c r="IEJ84" s="4"/>
      <c r="IEK84" s="4"/>
      <c r="IEL84" s="4"/>
      <c r="IEM84" s="4"/>
      <c r="IEN84" s="4"/>
      <c r="IEO84" s="4"/>
      <c r="IEP84" s="4"/>
      <c r="IEQ84" s="4"/>
      <c r="IER84" s="4"/>
      <c r="IES84" s="4"/>
      <c r="IET84" s="4"/>
      <c r="IEU84" s="4"/>
      <c r="IEV84" s="4"/>
      <c r="IEW84" s="4"/>
      <c r="IEX84" s="4"/>
      <c r="IEY84" s="4"/>
      <c r="IEZ84" s="4"/>
      <c r="IFA84" s="4"/>
      <c r="IFB84" s="4"/>
      <c r="IFC84" s="4"/>
      <c r="IFD84" s="4"/>
      <c r="IFE84" s="4"/>
      <c r="IFF84" s="4"/>
      <c r="IFG84" s="4"/>
      <c r="IFH84" s="4"/>
      <c r="IFI84" s="4"/>
      <c r="IFJ84" s="4"/>
      <c r="IFK84" s="4"/>
      <c r="IFL84" s="4"/>
      <c r="IFM84" s="4"/>
      <c r="IFN84" s="4"/>
      <c r="IFO84" s="4"/>
      <c r="IFP84" s="4"/>
      <c r="IFQ84" s="4"/>
      <c r="IFR84" s="4"/>
      <c r="IFS84" s="4"/>
      <c r="IFT84" s="4"/>
      <c r="IFU84" s="4"/>
      <c r="IFV84" s="4"/>
      <c r="IFW84" s="4"/>
      <c r="IFX84" s="4"/>
      <c r="IFY84" s="4"/>
      <c r="IFZ84" s="4"/>
      <c r="IGA84" s="4"/>
      <c r="IGB84" s="4"/>
      <c r="IGC84" s="4"/>
      <c r="IGD84" s="4"/>
      <c r="IGE84" s="4"/>
      <c r="IGF84" s="4"/>
      <c r="IGG84" s="4"/>
      <c r="IGH84" s="4"/>
      <c r="IGI84" s="4"/>
      <c r="IGJ84" s="4"/>
      <c r="IGK84" s="4"/>
      <c r="IGL84" s="4"/>
      <c r="IGM84" s="4"/>
      <c r="IGN84" s="4"/>
      <c r="IGO84" s="4"/>
      <c r="IGP84" s="4"/>
      <c r="IGQ84" s="4"/>
      <c r="IGR84" s="4"/>
      <c r="IGS84" s="4"/>
      <c r="IGT84" s="4"/>
      <c r="IGU84" s="4"/>
      <c r="IGV84" s="4"/>
      <c r="IGW84" s="4"/>
      <c r="IGX84" s="4"/>
      <c r="IGY84" s="4"/>
      <c r="IGZ84" s="4"/>
      <c r="IHA84" s="4"/>
      <c r="IHB84" s="4"/>
      <c r="IHC84" s="4"/>
      <c r="IHD84" s="4"/>
      <c r="IHE84" s="4"/>
      <c r="IHF84" s="4"/>
      <c r="IHG84" s="4"/>
      <c r="IHH84" s="4"/>
      <c r="IHI84" s="4"/>
      <c r="IHJ84" s="4"/>
      <c r="IHK84" s="4"/>
      <c r="IHL84" s="4"/>
      <c r="IHM84" s="4"/>
      <c r="IHN84" s="4"/>
      <c r="IHO84" s="4"/>
      <c r="IHP84" s="4"/>
      <c r="IHQ84" s="4"/>
      <c r="IHR84" s="4"/>
      <c r="IHS84" s="4"/>
      <c r="IHT84" s="4"/>
      <c r="IHU84" s="4"/>
      <c r="IHV84" s="4"/>
      <c r="IHW84" s="4"/>
      <c r="IHX84" s="4"/>
      <c r="IHY84" s="4"/>
      <c r="IHZ84" s="4"/>
      <c r="IIA84" s="4"/>
      <c r="IIB84" s="4"/>
      <c r="IIC84" s="4"/>
      <c r="IID84" s="4"/>
      <c r="IIE84" s="4"/>
      <c r="IIF84" s="4"/>
      <c r="IIG84" s="4"/>
      <c r="IIH84" s="4"/>
      <c r="III84" s="4"/>
      <c r="IIJ84" s="4"/>
      <c r="IIK84" s="4"/>
      <c r="IIL84" s="4"/>
      <c r="IIM84" s="4"/>
      <c r="IIN84" s="4"/>
      <c r="IIO84" s="4"/>
      <c r="IIP84" s="4"/>
      <c r="IIQ84" s="4"/>
      <c r="IIR84" s="4"/>
      <c r="IIS84" s="4"/>
      <c r="IIT84" s="4"/>
      <c r="IIU84" s="4"/>
      <c r="IIV84" s="4"/>
      <c r="IIW84" s="4"/>
      <c r="IIX84" s="4"/>
      <c r="IIY84" s="4"/>
      <c r="IIZ84" s="4"/>
      <c r="IJA84" s="4"/>
      <c r="IJB84" s="4"/>
      <c r="IJC84" s="4"/>
      <c r="IJD84" s="4"/>
      <c r="IJE84" s="4"/>
      <c r="IJF84" s="4"/>
      <c r="IJG84" s="4"/>
      <c r="IJH84" s="4"/>
      <c r="IJI84" s="4"/>
      <c r="IJJ84" s="4"/>
      <c r="IJK84" s="4"/>
      <c r="IJL84" s="4"/>
      <c r="IJM84" s="4"/>
      <c r="IJN84" s="4"/>
      <c r="IJO84" s="4"/>
      <c r="IJP84" s="4"/>
      <c r="IJQ84" s="4"/>
      <c r="IJR84" s="4"/>
      <c r="IJS84" s="4"/>
      <c r="IJT84" s="4"/>
      <c r="IJU84" s="4"/>
      <c r="IJV84" s="4"/>
      <c r="IJW84" s="4"/>
      <c r="IJX84" s="4"/>
      <c r="IJY84" s="4"/>
      <c r="IJZ84" s="4"/>
      <c r="IKA84" s="4"/>
      <c r="IKB84" s="4"/>
      <c r="IKC84" s="4"/>
      <c r="IKD84" s="4"/>
      <c r="IKE84" s="4"/>
      <c r="IKF84" s="4"/>
      <c r="IKG84" s="4"/>
      <c r="IKH84" s="4"/>
      <c r="IKI84" s="4"/>
      <c r="IKJ84" s="4"/>
      <c r="IKK84" s="4"/>
      <c r="IKL84" s="4"/>
      <c r="IKM84" s="4"/>
      <c r="IKN84" s="4"/>
      <c r="IKO84" s="4"/>
      <c r="IKP84" s="4"/>
      <c r="IKQ84" s="4"/>
      <c r="IKR84" s="4"/>
      <c r="IKS84" s="4"/>
      <c r="IKT84" s="4"/>
      <c r="IKU84" s="4"/>
      <c r="IKV84" s="4"/>
      <c r="IKW84" s="4"/>
      <c r="IKX84" s="4"/>
      <c r="IKY84" s="4"/>
      <c r="IKZ84" s="4"/>
      <c r="ILA84" s="4"/>
      <c r="ILB84" s="4"/>
      <c r="ILC84" s="4"/>
      <c r="ILD84" s="4"/>
      <c r="ILE84" s="4"/>
      <c r="ILF84" s="4"/>
      <c r="ILG84" s="4"/>
      <c r="ILH84" s="4"/>
      <c r="ILI84" s="4"/>
      <c r="ILJ84" s="4"/>
      <c r="ILK84" s="4"/>
      <c r="ILL84" s="4"/>
      <c r="ILM84" s="4"/>
      <c r="ILN84" s="4"/>
      <c r="ILO84" s="4"/>
      <c r="ILP84" s="4"/>
      <c r="ILQ84" s="4"/>
      <c r="ILR84" s="4"/>
      <c r="ILS84" s="4"/>
      <c r="ILT84" s="4"/>
      <c r="ILU84" s="4"/>
      <c r="ILV84" s="4"/>
      <c r="ILW84" s="4"/>
      <c r="ILX84" s="4"/>
      <c r="ILY84" s="4"/>
      <c r="ILZ84" s="4"/>
      <c r="IMA84" s="4"/>
      <c r="IMB84" s="4"/>
      <c r="IMC84" s="4"/>
      <c r="IMD84" s="4"/>
      <c r="IME84" s="4"/>
      <c r="IMF84" s="4"/>
      <c r="IMG84" s="4"/>
      <c r="IMH84" s="4"/>
      <c r="IMI84" s="4"/>
      <c r="IMJ84" s="4"/>
      <c r="IMK84" s="4"/>
      <c r="IML84" s="4"/>
      <c r="IMM84" s="4"/>
      <c r="IMN84" s="4"/>
      <c r="IMO84" s="4"/>
      <c r="IMP84" s="4"/>
      <c r="IMQ84" s="4"/>
      <c r="IMR84" s="4"/>
      <c r="IMS84" s="4"/>
      <c r="IMT84" s="4"/>
      <c r="IMU84" s="4"/>
      <c r="IMV84" s="4"/>
      <c r="IMW84" s="4"/>
      <c r="IMX84" s="4"/>
      <c r="IMY84" s="4"/>
      <c r="IMZ84" s="4"/>
      <c r="INA84" s="4"/>
      <c r="INB84" s="4"/>
      <c r="INC84" s="4"/>
      <c r="IND84" s="4"/>
      <c r="INE84" s="4"/>
      <c r="INF84" s="4"/>
      <c r="ING84" s="4"/>
      <c r="INH84" s="4"/>
      <c r="INI84" s="4"/>
      <c r="INJ84" s="4"/>
      <c r="INK84" s="4"/>
      <c r="INL84" s="4"/>
      <c r="INM84" s="4"/>
      <c r="INN84" s="4"/>
      <c r="INO84" s="4"/>
      <c r="INP84" s="4"/>
      <c r="INQ84" s="4"/>
      <c r="INR84" s="4"/>
      <c r="INS84" s="4"/>
      <c r="INT84" s="4"/>
      <c r="INU84" s="4"/>
      <c r="INV84" s="4"/>
      <c r="INW84" s="4"/>
      <c r="INX84" s="4"/>
      <c r="INY84" s="4"/>
      <c r="INZ84" s="4"/>
      <c r="IOA84" s="4"/>
      <c r="IOB84" s="4"/>
      <c r="IOC84" s="4"/>
      <c r="IOD84" s="4"/>
      <c r="IOE84" s="4"/>
      <c r="IOF84" s="4"/>
      <c r="IOG84" s="4"/>
      <c r="IOH84" s="4"/>
      <c r="IOI84" s="4"/>
      <c r="IOJ84" s="4"/>
      <c r="IOK84" s="4"/>
      <c r="IOL84" s="4"/>
      <c r="IOM84" s="4"/>
      <c r="ION84" s="4"/>
      <c r="IOO84" s="4"/>
      <c r="IOP84" s="4"/>
      <c r="IOQ84" s="4"/>
      <c r="IOR84" s="4"/>
      <c r="IOS84" s="4"/>
      <c r="IOT84" s="4"/>
      <c r="IOU84" s="4"/>
      <c r="IOV84" s="4"/>
      <c r="IOW84" s="4"/>
      <c r="IOX84" s="4"/>
      <c r="IOY84" s="4"/>
      <c r="IOZ84" s="4"/>
      <c r="IPA84" s="4"/>
      <c r="IPB84" s="4"/>
      <c r="IPC84" s="4"/>
      <c r="IPD84" s="4"/>
      <c r="IPE84" s="4"/>
      <c r="IPF84" s="4"/>
      <c r="IPG84" s="4"/>
      <c r="IPH84" s="4"/>
      <c r="IPI84" s="4"/>
      <c r="IPJ84" s="4"/>
      <c r="IPK84" s="4"/>
      <c r="IPL84" s="4"/>
      <c r="IPM84" s="4"/>
      <c r="IPN84" s="4"/>
      <c r="IPO84" s="4"/>
      <c r="IPP84" s="4"/>
      <c r="IPQ84" s="4"/>
      <c r="IPR84" s="4"/>
      <c r="IPS84" s="4"/>
      <c r="IPT84" s="4"/>
      <c r="IPU84" s="4"/>
      <c r="IPV84" s="4"/>
      <c r="IPW84" s="4"/>
      <c r="IPX84" s="4"/>
      <c r="IPY84" s="4"/>
      <c r="IPZ84" s="4"/>
      <c r="IQA84" s="4"/>
      <c r="IQB84" s="4"/>
      <c r="IQC84" s="4"/>
      <c r="IQD84" s="4"/>
      <c r="IQE84" s="4"/>
      <c r="IQF84" s="4"/>
      <c r="IQG84" s="4"/>
      <c r="IQH84" s="4"/>
      <c r="IQI84" s="4"/>
      <c r="IQJ84" s="4"/>
      <c r="IQK84" s="4"/>
      <c r="IQL84" s="4"/>
      <c r="IQM84" s="4"/>
      <c r="IQN84" s="4"/>
      <c r="IQO84" s="4"/>
      <c r="IQP84" s="4"/>
      <c r="IQQ84" s="4"/>
      <c r="IQR84" s="4"/>
      <c r="IQS84" s="4"/>
      <c r="IQT84" s="4"/>
      <c r="IQU84" s="4"/>
      <c r="IQV84" s="4"/>
      <c r="IQW84" s="4"/>
      <c r="IQX84" s="4"/>
      <c r="IQY84" s="4"/>
      <c r="IQZ84" s="4"/>
      <c r="IRA84" s="4"/>
      <c r="IRB84" s="4"/>
      <c r="IRC84" s="4"/>
      <c r="IRD84" s="4"/>
      <c r="IRE84" s="4"/>
      <c r="IRF84" s="4"/>
      <c r="IRG84" s="4"/>
      <c r="IRH84" s="4"/>
      <c r="IRI84" s="4"/>
      <c r="IRJ84" s="4"/>
      <c r="IRK84" s="4"/>
      <c r="IRL84" s="4"/>
      <c r="IRM84" s="4"/>
      <c r="IRN84" s="4"/>
      <c r="IRO84" s="4"/>
      <c r="IRP84" s="4"/>
      <c r="IRQ84" s="4"/>
      <c r="IRR84" s="4"/>
      <c r="IRS84" s="4"/>
      <c r="IRT84" s="4"/>
      <c r="IRU84" s="4"/>
      <c r="IRV84" s="4"/>
      <c r="IRW84" s="4"/>
      <c r="IRX84" s="4"/>
      <c r="IRY84" s="4"/>
      <c r="IRZ84" s="4"/>
      <c r="ISA84" s="4"/>
      <c r="ISB84" s="4"/>
      <c r="ISC84" s="4"/>
      <c r="ISD84" s="4"/>
      <c r="ISE84" s="4"/>
      <c r="ISF84" s="4"/>
      <c r="ISG84" s="4"/>
      <c r="ISH84" s="4"/>
      <c r="ISI84" s="4"/>
      <c r="ISJ84" s="4"/>
      <c r="ISK84" s="4"/>
      <c r="ISL84" s="4"/>
      <c r="ISM84" s="4"/>
      <c r="ISN84" s="4"/>
      <c r="ISO84" s="4"/>
      <c r="ISP84" s="4"/>
      <c r="ISQ84" s="4"/>
      <c r="ISR84" s="4"/>
      <c r="ISS84" s="4"/>
      <c r="IST84" s="4"/>
      <c r="ISU84" s="4"/>
      <c r="ISV84" s="4"/>
      <c r="ISW84" s="4"/>
      <c r="ISX84" s="4"/>
      <c r="ISY84" s="4"/>
      <c r="ISZ84" s="4"/>
      <c r="ITA84" s="4"/>
      <c r="ITB84" s="4"/>
      <c r="ITC84" s="4"/>
      <c r="ITD84" s="4"/>
      <c r="ITE84" s="4"/>
      <c r="ITF84" s="4"/>
      <c r="ITG84" s="4"/>
      <c r="ITH84" s="4"/>
      <c r="ITI84" s="4"/>
      <c r="ITJ84" s="4"/>
      <c r="ITK84" s="4"/>
      <c r="ITL84" s="4"/>
      <c r="ITM84" s="4"/>
      <c r="ITN84" s="4"/>
      <c r="ITO84" s="4"/>
      <c r="ITP84" s="4"/>
      <c r="ITQ84" s="4"/>
      <c r="ITR84" s="4"/>
      <c r="ITS84" s="4"/>
      <c r="ITT84" s="4"/>
      <c r="ITU84" s="4"/>
      <c r="ITV84" s="4"/>
      <c r="ITW84" s="4"/>
      <c r="ITX84" s="4"/>
      <c r="ITY84" s="4"/>
      <c r="ITZ84" s="4"/>
      <c r="IUA84" s="4"/>
      <c r="IUB84" s="4"/>
      <c r="IUC84" s="4"/>
      <c r="IUD84" s="4"/>
      <c r="IUE84" s="4"/>
      <c r="IUF84" s="4"/>
      <c r="IUG84" s="4"/>
      <c r="IUH84" s="4"/>
      <c r="IUI84" s="4"/>
      <c r="IUJ84" s="4"/>
      <c r="IUK84" s="4"/>
      <c r="IUL84" s="4"/>
      <c r="IUM84" s="4"/>
      <c r="IUN84" s="4"/>
      <c r="IUO84" s="4"/>
      <c r="IUP84" s="4"/>
      <c r="IUQ84" s="4"/>
      <c r="IUR84" s="4"/>
      <c r="IUS84" s="4"/>
      <c r="IUT84" s="4"/>
      <c r="IUU84" s="4"/>
      <c r="IUV84" s="4"/>
      <c r="IUW84" s="4"/>
      <c r="IUX84" s="4"/>
      <c r="IUY84" s="4"/>
      <c r="IUZ84" s="4"/>
      <c r="IVA84" s="4"/>
      <c r="IVB84" s="4"/>
      <c r="IVC84" s="4"/>
      <c r="IVD84" s="4"/>
      <c r="IVE84" s="4"/>
      <c r="IVF84" s="4"/>
      <c r="IVG84" s="4"/>
      <c r="IVH84" s="4"/>
      <c r="IVI84" s="4"/>
      <c r="IVJ84" s="4"/>
      <c r="IVK84" s="4"/>
      <c r="IVL84" s="4"/>
      <c r="IVM84" s="4"/>
      <c r="IVN84" s="4"/>
      <c r="IVO84" s="4"/>
      <c r="IVP84" s="4"/>
      <c r="IVQ84" s="4"/>
      <c r="IVR84" s="4"/>
      <c r="IVS84" s="4"/>
      <c r="IVT84" s="4"/>
      <c r="IVU84" s="4"/>
      <c r="IVV84" s="4"/>
      <c r="IVW84" s="4"/>
      <c r="IVX84" s="4"/>
      <c r="IVY84" s="4"/>
      <c r="IVZ84" s="4"/>
      <c r="IWA84" s="4"/>
      <c r="IWB84" s="4"/>
      <c r="IWC84" s="4"/>
      <c r="IWD84" s="4"/>
      <c r="IWE84" s="4"/>
      <c r="IWF84" s="4"/>
      <c r="IWG84" s="4"/>
      <c r="IWH84" s="4"/>
      <c r="IWI84" s="4"/>
      <c r="IWJ84" s="4"/>
      <c r="IWK84" s="4"/>
      <c r="IWL84" s="4"/>
      <c r="IWM84" s="4"/>
      <c r="IWN84" s="4"/>
      <c r="IWO84" s="4"/>
      <c r="IWP84" s="4"/>
      <c r="IWQ84" s="4"/>
      <c r="IWR84" s="4"/>
      <c r="IWS84" s="4"/>
      <c r="IWT84" s="4"/>
      <c r="IWU84" s="4"/>
      <c r="IWV84" s="4"/>
      <c r="IWW84" s="4"/>
      <c r="IWX84" s="4"/>
      <c r="IWY84" s="4"/>
      <c r="IWZ84" s="4"/>
      <c r="IXA84" s="4"/>
      <c r="IXB84" s="4"/>
      <c r="IXC84" s="4"/>
      <c r="IXD84" s="4"/>
      <c r="IXE84" s="4"/>
      <c r="IXF84" s="4"/>
      <c r="IXG84" s="4"/>
      <c r="IXH84" s="4"/>
      <c r="IXI84" s="4"/>
      <c r="IXJ84" s="4"/>
      <c r="IXK84" s="4"/>
      <c r="IXL84" s="4"/>
      <c r="IXM84" s="4"/>
      <c r="IXN84" s="4"/>
      <c r="IXO84" s="4"/>
      <c r="IXP84" s="4"/>
      <c r="IXQ84" s="4"/>
      <c r="IXR84" s="4"/>
      <c r="IXS84" s="4"/>
      <c r="IXT84" s="4"/>
      <c r="IXU84" s="4"/>
      <c r="IXV84" s="4"/>
      <c r="IXW84" s="4"/>
      <c r="IXX84" s="4"/>
      <c r="IXY84" s="4"/>
      <c r="IXZ84" s="4"/>
      <c r="IYA84" s="4"/>
      <c r="IYB84" s="4"/>
      <c r="IYC84" s="4"/>
      <c r="IYD84" s="4"/>
      <c r="IYE84" s="4"/>
      <c r="IYF84" s="4"/>
      <c r="IYG84" s="4"/>
      <c r="IYH84" s="4"/>
      <c r="IYI84" s="4"/>
      <c r="IYJ84" s="4"/>
      <c r="IYK84" s="4"/>
      <c r="IYL84" s="4"/>
      <c r="IYM84" s="4"/>
      <c r="IYN84" s="4"/>
      <c r="IYO84" s="4"/>
      <c r="IYP84" s="4"/>
      <c r="IYQ84" s="4"/>
      <c r="IYR84" s="4"/>
      <c r="IYS84" s="4"/>
      <c r="IYT84" s="4"/>
      <c r="IYU84" s="4"/>
      <c r="IYV84" s="4"/>
      <c r="IYW84" s="4"/>
      <c r="IYX84" s="4"/>
      <c r="IYY84" s="4"/>
      <c r="IYZ84" s="4"/>
      <c r="IZA84" s="4"/>
      <c r="IZB84" s="4"/>
      <c r="IZC84" s="4"/>
      <c r="IZD84" s="4"/>
      <c r="IZE84" s="4"/>
      <c r="IZF84" s="4"/>
      <c r="IZG84" s="4"/>
      <c r="IZH84" s="4"/>
      <c r="IZI84" s="4"/>
      <c r="IZJ84" s="4"/>
      <c r="IZK84" s="4"/>
      <c r="IZL84" s="4"/>
      <c r="IZM84" s="4"/>
      <c r="IZN84" s="4"/>
      <c r="IZO84" s="4"/>
      <c r="IZP84" s="4"/>
      <c r="IZQ84" s="4"/>
      <c r="IZR84" s="4"/>
      <c r="IZS84" s="4"/>
      <c r="IZT84" s="4"/>
      <c r="IZU84" s="4"/>
      <c r="IZV84" s="4"/>
      <c r="IZW84" s="4"/>
      <c r="IZX84" s="4"/>
      <c r="IZY84" s="4"/>
      <c r="IZZ84" s="4"/>
      <c r="JAA84" s="4"/>
      <c r="JAB84" s="4"/>
      <c r="JAC84" s="4"/>
      <c r="JAD84" s="4"/>
      <c r="JAE84" s="4"/>
      <c r="JAF84" s="4"/>
      <c r="JAG84" s="4"/>
      <c r="JAH84" s="4"/>
      <c r="JAI84" s="4"/>
      <c r="JAJ84" s="4"/>
      <c r="JAK84" s="4"/>
      <c r="JAL84" s="4"/>
      <c r="JAM84" s="4"/>
      <c r="JAN84" s="4"/>
      <c r="JAO84" s="4"/>
      <c r="JAP84" s="4"/>
      <c r="JAQ84" s="4"/>
      <c r="JAR84" s="4"/>
      <c r="JAS84" s="4"/>
      <c r="JAT84" s="4"/>
      <c r="JAU84" s="4"/>
      <c r="JAV84" s="4"/>
      <c r="JAW84" s="4"/>
      <c r="JAX84" s="4"/>
      <c r="JAY84" s="4"/>
      <c r="JAZ84" s="4"/>
      <c r="JBA84" s="4"/>
      <c r="JBB84" s="4"/>
      <c r="JBC84" s="4"/>
      <c r="JBD84" s="4"/>
      <c r="JBE84" s="4"/>
      <c r="JBF84" s="4"/>
      <c r="JBG84" s="4"/>
      <c r="JBH84" s="4"/>
      <c r="JBI84" s="4"/>
      <c r="JBJ84" s="4"/>
      <c r="JBK84" s="4"/>
      <c r="JBL84" s="4"/>
      <c r="JBM84" s="4"/>
      <c r="JBN84" s="4"/>
      <c r="JBO84" s="4"/>
      <c r="JBP84" s="4"/>
      <c r="JBQ84" s="4"/>
      <c r="JBR84" s="4"/>
      <c r="JBS84" s="4"/>
      <c r="JBT84" s="4"/>
      <c r="JBU84" s="4"/>
      <c r="JBV84" s="4"/>
      <c r="JBW84" s="4"/>
      <c r="JBX84" s="4"/>
      <c r="JBY84" s="4"/>
      <c r="JBZ84" s="4"/>
      <c r="JCA84" s="4"/>
      <c r="JCB84" s="4"/>
      <c r="JCC84" s="4"/>
      <c r="JCD84" s="4"/>
      <c r="JCE84" s="4"/>
      <c r="JCF84" s="4"/>
      <c r="JCG84" s="4"/>
      <c r="JCH84" s="4"/>
      <c r="JCI84" s="4"/>
      <c r="JCJ84" s="4"/>
      <c r="JCK84" s="4"/>
      <c r="JCL84" s="4"/>
      <c r="JCM84" s="4"/>
      <c r="JCN84" s="4"/>
      <c r="JCO84" s="4"/>
      <c r="JCP84" s="4"/>
      <c r="JCQ84" s="4"/>
      <c r="JCR84" s="4"/>
      <c r="JCS84" s="4"/>
      <c r="JCT84" s="4"/>
      <c r="JCU84" s="4"/>
      <c r="JCV84" s="4"/>
      <c r="JCW84" s="4"/>
      <c r="JCX84" s="4"/>
      <c r="JCY84" s="4"/>
      <c r="JCZ84" s="4"/>
      <c r="JDA84" s="4"/>
      <c r="JDB84" s="4"/>
      <c r="JDC84" s="4"/>
      <c r="JDD84" s="4"/>
      <c r="JDE84" s="4"/>
      <c r="JDF84" s="4"/>
      <c r="JDG84" s="4"/>
      <c r="JDH84" s="4"/>
      <c r="JDI84" s="4"/>
      <c r="JDJ84" s="4"/>
      <c r="JDK84" s="4"/>
      <c r="JDL84" s="4"/>
      <c r="JDM84" s="4"/>
      <c r="JDN84" s="4"/>
      <c r="JDO84" s="4"/>
      <c r="JDP84" s="4"/>
      <c r="JDQ84" s="4"/>
      <c r="JDR84" s="4"/>
      <c r="JDS84" s="4"/>
      <c r="JDT84" s="4"/>
      <c r="JDU84" s="4"/>
      <c r="JDV84" s="4"/>
      <c r="JDW84" s="4"/>
      <c r="JDX84" s="4"/>
      <c r="JDY84" s="4"/>
      <c r="JDZ84" s="4"/>
      <c r="JEA84" s="4"/>
      <c r="JEB84" s="4"/>
      <c r="JEC84" s="4"/>
      <c r="JED84" s="4"/>
      <c r="JEE84" s="4"/>
      <c r="JEF84" s="4"/>
      <c r="JEG84" s="4"/>
      <c r="JEH84" s="4"/>
      <c r="JEI84" s="4"/>
      <c r="JEJ84" s="4"/>
      <c r="JEK84" s="4"/>
      <c r="JEL84" s="4"/>
      <c r="JEM84" s="4"/>
      <c r="JEN84" s="4"/>
      <c r="JEO84" s="4"/>
      <c r="JEP84" s="4"/>
      <c r="JEQ84" s="4"/>
      <c r="JER84" s="4"/>
      <c r="JES84" s="4"/>
      <c r="JET84" s="4"/>
      <c r="JEU84" s="4"/>
      <c r="JEV84" s="4"/>
      <c r="JEW84" s="4"/>
      <c r="JEX84" s="4"/>
      <c r="JEY84" s="4"/>
      <c r="JEZ84" s="4"/>
      <c r="JFA84" s="4"/>
      <c r="JFB84" s="4"/>
      <c r="JFC84" s="4"/>
      <c r="JFD84" s="4"/>
      <c r="JFE84" s="4"/>
      <c r="JFF84" s="4"/>
      <c r="JFG84" s="4"/>
      <c r="JFH84" s="4"/>
      <c r="JFI84" s="4"/>
      <c r="JFJ84" s="4"/>
      <c r="JFK84" s="4"/>
      <c r="JFL84" s="4"/>
      <c r="JFM84" s="4"/>
      <c r="JFN84" s="4"/>
      <c r="JFO84" s="4"/>
      <c r="JFP84" s="4"/>
      <c r="JFQ84" s="4"/>
      <c r="JFR84" s="4"/>
      <c r="JFS84" s="4"/>
      <c r="JFT84" s="4"/>
      <c r="JFU84" s="4"/>
      <c r="JFV84" s="4"/>
      <c r="JFW84" s="4"/>
      <c r="JFX84" s="4"/>
      <c r="JFY84" s="4"/>
      <c r="JFZ84" s="4"/>
      <c r="JGA84" s="4"/>
      <c r="JGB84" s="4"/>
      <c r="JGC84" s="4"/>
      <c r="JGD84" s="4"/>
      <c r="JGE84" s="4"/>
      <c r="JGF84" s="4"/>
      <c r="JGG84" s="4"/>
      <c r="JGH84" s="4"/>
      <c r="JGI84" s="4"/>
      <c r="JGJ84" s="4"/>
      <c r="JGK84" s="4"/>
      <c r="JGL84" s="4"/>
      <c r="JGM84" s="4"/>
      <c r="JGN84" s="4"/>
      <c r="JGO84" s="4"/>
      <c r="JGP84" s="4"/>
      <c r="JGQ84" s="4"/>
      <c r="JGR84" s="4"/>
      <c r="JGS84" s="4"/>
      <c r="JGT84" s="4"/>
      <c r="JGU84" s="4"/>
      <c r="JGV84" s="4"/>
      <c r="JGW84" s="4"/>
      <c r="JGX84" s="4"/>
      <c r="JGY84" s="4"/>
      <c r="JGZ84" s="4"/>
      <c r="JHA84" s="4"/>
      <c r="JHB84" s="4"/>
      <c r="JHC84" s="4"/>
      <c r="JHD84" s="4"/>
      <c r="JHE84" s="4"/>
      <c r="JHF84" s="4"/>
      <c r="JHG84" s="4"/>
      <c r="JHH84" s="4"/>
      <c r="JHI84" s="4"/>
      <c r="JHJ84" s="4"/>
      <c r="JHK84" s="4"/>
      <c r="JHL84" s="4"/>
      <c r="JHM84" s="4"/>
      <c r="JHN84" s="4"/>
      <c r="JHO84" s="4"/>
      <c r="JHP84" s="4"/>
      <c r="JHQ84" s="4"/>
      <c r="JHR84" s="4"/>
      <c r="JHS84" s="4"/>
      <c r="JHT84" s="4"/>
      <c r="JHU84" s="4"/>
      <c r="JHV84" s="4"/>
      <c r="JHW84" s="4"/>
      <c r="JHX84" s="4"/>
      <c r="JHY84" s="4"/>
      <c r="JHZ84" s="4"/>
      <c r="JIA84" s="4"/>
      <c r="JIB84" s="4"/>
      <c r="JIC84" s="4"/>
      <c r="JID84" s="4"/>
      <c r="JIE84" s="4"/>
      <c r="JIF84" s="4"/>
      <c r="JIG84" s="4"/>
      <c r="JIH84" s="4"/>
      <c r="JII84" s="4"/>
      <c r="JIJ84" s="4"/>
      <c r="JIK84" s="4"/>
      <c r="JIL84" s="4"/>
      <c r="JIM84" s="4"/>
      <c r="JIN84" s="4"/>
      <c r="JIO84" s="4"/>
      <c r="JIP84" s="4"/>
      <c r="JIQ84" s="4"/>
      <c r="JIR84" s="4"/>
      <c r="JIS84" s="4"/>
      <c r="JIT84" s="4"/>
      <c r="JIU84" s="4"/>
      <c r="JIV84" s="4"/>
      <c r="JIW84" s="4"/>
      <c r="JIX84" s="4"/>
      <c r="JIY84" s="4"/>
      <c r="JIZ84" s="4"/>
      <c r="JJA84" s="4"/>
      <c r="JJB84" s="4"/>
      <c r="JJC84" s="4"/>
      <c r="JJD84" s="4"/>
      <c r="JJE84" s="4"/>
      <c r="JJF84" s="4"/>
      <c r="JJG84" s="4"/>
      <c r="JJH84" s="4"/>
      <c r="JJI84" s="4"/>
      <c r="JJJ84" s="4"/>
      <c r="JJK84" s="4"/>
      <c r="JJL84" s="4"/>
      <c r="JJM84" s="4"/>
      <c r="JJN84" s="4"/>
      <c r="JJO84" s="4"/>
      <c r="JJP84" s="4"/>
      <c r="JJQ84" s="4"/>
      <c r="JJR84" s="4"/>
      <c r="JJS84" s="4"/>
      <c r="JJT84" s="4"/>
      <c r="JJU84" s="4"/>
      <c r="JJV84" s="4"/>
      <c r="JJW84" s="4"/>
      <c r="JJX84" s="4"/>
      <c r="JJY84" s="4"/>
      <c r="JJZ84" s="4"/>
      <c r="JKA84" s="4"/>
      <c r="JKB84" s="4"/>
      <c r="JKC84" s="4"/>
      <c r="JKD84" s="4"/>
      <c r="JKE84" s="4"/>
      <c r="JKF84" s="4"/>
      <c r="JKG84" s="4"/>
      <c r="JKH84" s="4"/>
      <c r="JKI84" s="4"/>
      <c r="JKJ84" s="4"/>
      <c r="JKK84" s="4"/>
      <c r="JKL84" s="4"/>
      <c r="JKM84" s="4"/>
      <c r="JKN84" s="4"/>
      <c r="JKO84" s="4"/>
      <c r="JKP84" s="4"/>
      <c r="JKQ84" s="4"/>
      <c r="JKR84" s="4"/>
      <c r="JKS84" s="4"/>
      <c r="JKT84" s="4"/>
      <c r="JKU84" s="4"/>
      <c r="JKV84" s="4"/>
      <c r="JKW84" s="4"/>
      <c r="JKX84" s="4"/>
      <c r="JKY84" s="4"/>
      <c r="JKZ84" s="4"/>
      <c r="JLA84" s="4"/>
      <c r="JLB84" s="4"/>
      <c r="JLC84" s="4"/>
      <c r="JLD84" s="4"/>
      <c r="JLE84" s="4"/>
      <c r="JLF84" s="4"/>
      <c r="JLG84" s="4"/>
      <c r="JLH84" s="4"/>
      <c r="JLI84" s="4"/>
      <c r="JLJ84" s="4"/>
      <c r="JLK84" s="4"/>
      <c r="JLL84" s="4"/>
      <c r="JLM84" s="4"/>
      <c r="JLN84" s="4"/>
      <c r="JLO84" s="4"/>
      <c r="JLP84" s="4"/>
      <c r="JLQ84" s="4"/>
      <c r="JLR84" s="4"/>
      <c r="JLS84" s="4"/>
      <c r="JLT84" s="4"/>
      <c r="JLU84" s="4"/>
      <c r="JLV84" s="4"/>
      <c r="JLW84" s="4"/>
      <c r="JLX84" s="4"/>
      <c r="JLY84" s="4"/>
      <c r="JLZ84" s="4"/>
      <c r="JMA84" s="4"/>
      <c r="JMB84" s="4"/>
      <c r="JMC84" s="4"/>
      <c r="JMD84" s="4"/>
      <c r="JME84" s="4"/>
      <c r="JMF84" s="4"/>
      <c r="JMG84" s="4"/>
      <c r="JMH84" s="4"/>
      <c r="JMI84" s="4"/>
      <c r="JMJ84" s="4"/>
      <c r="JMK84" s="4"/>
      <c r="JML84" s="4"/>
      <c r="JMM84" s="4"/>
      <c r="JMN84" s="4"/>
      <c r="JMO84" s="4"/>
      <c r="JMP84" s="4"/>
      <c r="JMQ84" s="4"/>
      <c r="JMR84" s="4"/>
      <c r="JMS84" s="4"/>
      <c r="JMT84" s="4"/>
      <c r="JMU84" s="4"/>
      <c r="JMV84" s="4"/>
      <c r="JMW84" s="4"/>
      <c r="JMX84" s="4"/>
      <c r="JMY84" s="4"/>
      <c r="JMZ84" s="4"/>
      <c r="JNA84" s="4"/>
      <c r="JNB84" s="4"/>
      <c r="JNC84" s="4"/>
      <c r="JND84" s="4"/>
      <c r="JNE84" s="4"/>
      <c r="JNF84" s="4"/>
      <c r="JNG84" s="4"/>
      <c r="JNH84" s="4"/>
      <c r="JNI84" s="4"/>
      <c r="JNJ84" s="4"/>
      <c r="JNK84" s="4"/>
      <c r="JNL84" s="4"/>
      <c r="JNM84" s="4"/>
      <c r="JNN84" s="4"/>
      <c r="JNO84" s="4"/>
      <c r="JNP84" s="4"/>
      <c r="JNQ84" s="4"/>
      <c r="JNR84" s="4"/>
      <c r="JNS84" s="4"/>
      <c r="JNT84" s="4"/>
      <c r="JNU84" s="4"/>
      <c r="JNV84" s="4"/>
      <c r="JNW84" s="4"/>
      <c r="JNX84" s="4"/>
      <c r="JNY84" s="4"/>
      <c r="JNZ84" s="4"/>
      <c r="JOA84" s="4"/>
      <c r="JOB84" s="4"/>
      <c r="JOC84" s="4"/>
      <c r="JOD84" s="4"/>
      <c r="JOE84" s="4"/>
      <c r="JOF84" s="4"/>
      <c r="JOG84" s="4"/>
      <c r="JOH84" s="4"/>
      <c r="JOI84" s="4"/>
      <c r="JOJ84" s="4"/>
      <c r="JOK84" s="4"/>
      <c r="JOL84" s="4"/>
      <c r="JOM84" s="4"/>
      <c r="JON84" s="4"/>
      <c r="JOO84" s="4"/>
      <c r="JOP84" s="4"/>
      <c r="JOQ84" s="4"/>
      <c r="JOR84" s="4"/>
      <c r="JOS84" s="4"/>
      <c r="JOT84" s="4"/>
      <c r="JOU84" s="4"/>
      <c r="JOV84" s="4"/>
      <c r="JOW84" s="4"/>
      <c r="JOX84" s="4"/>
      <c r="JOY84" s="4"/>
      <c r="JOZ84" s="4"/>
      <c r="JPA84" s="4"/>
      <c r="JPB84" s="4"/>
      <c r="JPC84" s="4"/>
      <c r="JPD84" s="4"/>
      <c r="JPE84" s="4"/>
      <c r="JPF84" s="4"/>
      <c r="JPG84" s="4"/>
      <c r="JPH84" s="4"/>
      <c r="JPI84" s="4"/>
      <c r="JPJ84" s="4"/>
      <c r="JPK84" s="4"/>
      <c r="JPL84" s="4"/>
      <c r="JPM84" s="4"/>
      <c r="JPN84" s="4"/>
      <c r="JPO84" s="4"/>
      <c r="JPP84" s="4"/>
      <c r="JPQ84" s="4"/>
      <c r="JPR84" s="4"/>
      <c r="JPS84" s="4"/>
      <c r="JPT84" s="4"/>
      <c r="JPU84" s="4"/>
      <c r="JPV84" s="4"/>
      <c r="JPW84" s="4"/>
      <c r="JPX84" s="4"/>
      <c r="JPY84" s="4"/>
      <c r="JPZ84" s="4"/>
      <c r="JQA84" s="4"/>
      <c r="JQB84" s="4"/>
      <c r="JQC84" s="4"/>
      <c r="JQD84" s="4"/>
      <c r="JQE84" s="4"/>
      <c r="JQF84" s="4"/>
      <c r="JQG84" s="4"/>
      <c r="JQH84" s="4"/>
      <c r="JQI84" s="4"/>
      <c r="JQJ84" s="4"/>
      <c r="JQK84" s="4"/>
      <c r="JQL84" s="4"/>
      <c r="JQM84" s="4"/>
      <c r="JQN84" s="4"/>
      <c r="JQO84" s="4"/>
      <c r="JQP84" s="4"/>
      <c r="JQQ84" s="4"/>
      <c r="JQR84" s="4"/>
      <c r="JQS84" s="4"/>
      <c r="JQT84" s="4"/>
      <c r="JQU84" s="4"/>
      <c r="JQV84" s="4"/>
      <c r="JQW84" s="4"/>
      <c r="JQX84" s="4"/>
      <c r="JQY84" s="4"/>
      <c r="JQZ84" s="4"/>
      <c r="JRA84" s="4"/>
      <c r="JRB84" s="4"/>
      <c r="JRC84" s="4"/>
      <c r="JRD84" s="4"/>
      <c r="JRE84" s="4"/>
      <c r="JRF84" s="4"/>
      <c r="JRG84" s="4"/>
      <c r="JRH84" s="4"/>
      <c r="JRI84" s="4"/>
      <c r="JRJ84" s="4"/>
      <c r="JRK84" s="4"/>
      <c r="JRL84" s="4"/>
      <c r="JRM84" s="4"/>
      <c r="JRN84" s="4"/>
      <c r="JRO84" s="4"/>
      <c r="JRP84" s="4"/>
      <c r="JRQ84" s="4"/>
      <c r="JRR84" s="4"/>
      <c r="JRS84" s="4"/>
      <c r="JRT84" s="4"/>
      <c r="JRU84" s="4"/>
      <c r="JRV84" s="4"/>
      <c r="JRW84" s="4"/>
      <c r="JRX84" s="4"/>
      <c r="JRY84" s="4"/>
      <c r="JRZ84" s="4"/>
      <c r="JSA84" s="4"/>
      <c r="JSB84" s="4"/>
      <c r="JSC84" s="4"/>
      <c r="JSD84" s="4"/>
      <c r="JSE84" s="4"/>
      <c r="JSF84" s="4"/>
      <c r="JSG84" s="4"/>
      <c r="JSH84" s="4"/>
      <c r="JSI84" s="4"/>
      <c r="JSJ84" s="4"/>
      <c r="JSK84" s="4"/>
      <c r="JSL84" s="4"/>
      <c r="JSM84" s="4"/>
      <c r="JSN84" s="4"/>
      <c r="JSO84" s="4"/>
      <c r="JSP84" s="4"/>
      <c r="JSQ84" s="4"/>
      <c r="JSR84" s="4"/>
      <c r="JSS84" s="4"/>
      <c r="JST84" s="4"/>
      <c r="JSU84" s="4"/>
      <c r="JSV84" s="4"/>
      <c r="JSW84" s="4"/>
      <c r="JSX84" s="4"/>
      <c r="JSY84" s="4"/>
      <c r="JSZ84" s="4"/>
      <c r="JTA84" s="4"/>
      <c r="JTB84" s="4"/>
      <c r="JTC84" s="4"/>
      <c r="JTD84" s="4"/>
      <c r="JTE84" s="4"/>
      <c r="JTF84" s="4"/>
      <c r="JTG84" s="4"/>
      <c r="JTH84" s="4"/>
      <c r="JTI84" s="4"/>
      <c r="JTJ84" s="4"/>
      <c r="JTK84" s="4"/>
      <c r="JTL84" s="4"/>
      <c r="JTM84" s="4"/>
      <c r="JTN84" s="4"/>
      <c r="JTO84" s="4"/>
      <c r="JTP84" s="4"/>
      <c r="JTQ84" s="4"/>
      <c r="JTR84" s="4"/>
      <c r="JTS84" s="4"/>
      <c r="JTT84" s="4"/>
      <c r="JTU84" s="4"/>
      <c r="JTV84" s="4"/>
      <c r="JTW84" s="4"/>
      <c r="JTX84" s="4"/>
      <c r="JTY84" s="4"/>
      <c r="JTZ84" s="4"/>
      <c r="JUA84" s="4"/>
      <c r="JUB84" s="4"/>
      <c r="JUC84" s="4"/>
      <c r="JUD84" s="4"/>
      <c r="JUE84" s="4"/>
      <c r="JUF84" s="4"/>
      <c r="JUG84" s="4"/>
      <c r="JUH84" s="4"/>
      <c r="JUI84" s="4"/>
      <c r="JUJ84" s="4"/>
      <c r="JUK84" s="4"/>
      <c r="JUL84" s="4"/>
      <c r="JUM84" s="4"/>
      <c r="JUN84" s="4"/>
      <c r="JUO84" s="4"/>
      <c r="JUP84" s="4"/>
      <c r="JUQ84" s="4"/>
      <c r="JUR84" s="4"/>
      <c r="JUS84" s="4"/>
      <c r="JUT84" s="4"/>
      <c r="JUU84" s="4"/>
      <c r="JUV84" s="4"/>
      <c r="JUW84" s="4"/>
      <c r="JUX84" s="4"/>
      <c r="JUY84" s="4"/>
      <c r="JUZ84" s="4"/>
      <c r="JVA84" s="4"/>
      <c r="JVB84" s="4"/>
      <c r="JVC84" s="4"/>
      <c r="JVD84" s="4"/>
      <c r="JVE84" s="4"/>
      <c r="JVF84" s="4"/>
      <c r="JVG84" s="4"/>
      <c r="JVH84" s="4"/>
      <c r="JVI84" s="4"/>
      <c r="JVJ84" s="4"/>
      <c r="JVK84" s="4"/>
      <c r="JVL84" s="4"/>
      <c r="JVM84" s="4"/>
      <c r="JVN84" s="4"/>
      <c r="JVO84" s="4"/>
      <c r="JVP84" s="4"/>
      <c r="JVQ84" s="4"/>
      <c r="JVR84" s="4"/>
      <c r="JVS84" s="4"/>
      <c r="JVT84" s="4"/>
      <c r="JVU84" s="4"/>
      <c r="JVV84" s="4"/>
      <c r="JVW84" s="4"/>
      <c r="JVX84" s="4"/>
      <c r="JVY84" s="4"/>
      <c r="JVZ84" s="4"/>
      <c r="JWA84" s="4"/>
      <c r="JWB84" s="4"/>
      <c r="JWC84" s="4"/>
      <c r="JWD84" s="4"/>
      <c r="JWE84" s="4"/>
      <c r="JWF84" s="4"/>
      <c r="JWG84" s="4"/>
      <c r="JWH84" s="4"/>
      <c r="JWI84" s="4"/>
      <c r="JWJ84" s="4"/>
      <c r="JWK84" s="4"/>
      <c r="JWL84" s="4"/>
      <c r="JWM84" s="4"/>
      <c r="JWN84" s="4"/>
      <c r="JWO84" s="4"/>
      <c r="JWP84" s="4"/>
      <c r="JWQ84" s="4"/>
      <c r="JWR84" s="4"/>
      <c r="JWS84" s="4"/>
      <c r="JWT84" s="4"/>
      <c r="JWU84" s="4"/>
      <c r="JWV84" s="4"/>
      <c r="JWW84" s="4"/>
      <c r="JWX84" s="4"/>
      <c r="JWY84" s="4"/>
      <c r="JWZ84" s="4"/>
      <c r="JXA84" s="4"/>
      <c r="JXB84" s="4"/>
      <c r="JXC84" s="4"/>
      <c r="JXD84" s="4"/>
      <c r="JXE84" s="4"/>
      <c r="JXF84" s="4"/>
      <c r="JXG84" s="4"/>
      <c r="JXH84" s="4"/>
      <c r="JXI84" s="4"/>
      <c r="JXJ84" s="4"/>
      <c r="JXK84" s="4"/>
      <c r="JXL84" s="4"/>
      <c r="JXM84" s="4"/>
      <c r="JXN84" s="4"/>
      <c r="JXO84" s="4"/>
      <c r="JXP84" s="4"/>
      <c r="JXQ84" s="4"/>
      <c r="JXR84" s="4"/>
      <c r="JXS84" s="4"/>
      <c r="JXT84" s="4"/>
      <c r="JXU84" s="4"/>
      <c r="JXV84" s="4"/>
      <c r="JXW84" s="4"/>
      <c r="JXX84" s="4"/>
      <c r="JXY84" s="4"/>
      <c r="JXZ84" s="4"/>
      <c r="JYA84" s="4"/>
      <c r="JYB84" s="4"/>
      <c r="JYC84" s="4"/>
      <c r="JYD84" s="4"/>
      <c r="JYE84" s="4"/>
      <c r="JYF84" s="4"/>
      <c r="JYG84" s="4"/>
      <c r="JYH84" s="4"/>
      <c r="JYI84" s="4"/>
      <c r="JYJ84" s="4"/>
      <c r="JYK84" s="4"/>
      <c r="JYL84" s="4"/>
      <c r="JYM84" s="4"/>
      <c r="JYN84" s="4"/>
      <c r="JYO84" s="4"/>
      <c r="JYP84" s="4"/>
      <c r="JYQ84" s="4"/>
      <c r="JYR84" s="4"/>
      <c r="JYS84" s="4"/>
      <c r="JYT84" s="4"/>
      <c r="JYU84" s="4"/>
      <c r="JYV84" s="4"/>
      <c r="JYW84" s="4"/>
      <c r="JYX84" s="4"/>
      <c r="JYY84" s="4"/>
      <c r="JYZ84" s="4"/>
      <c r="JZA84" s="4"/>
      <c r="JZB84" s="4"/>
      <c r="JZC84" s="4"/>
      <c r="JZD84" s="4"/>
      <c r="JZE84" s="4"/>
      <c r="JZF84" s="4"/>
      <c r="JZG84" s="4"/>
      <c r="JZH84" s="4"/>
      <c r="JZI84" s="4"/>
      <c r="JZJ84" s="4"/>
      <c r="JZK84" s="4"/>
      <c r="JZL84" s="4"/>
      <c r="JZM84" s="4"/>
      <c r="JZN84" s="4"/>
      <c r="JZO84" s="4"/>
      <c r="JZP84" s="4"/>
      <c r="JZQ84" s="4"/>
      <c r="JZR84" s="4"/>
      <c r="JZS84" s="4"/>
      <c r="JZT84" s="4"/>
      <c r="JZU84" s="4"/>
      <c r="JZV84" s="4"/>
      <c r="JZW84" s="4"/>
      <c r="JZX84" s="4"/>
      <c r="JZY84" s="4"/>
      <c r="JZZ84" s="4"/>
      <c r="KAA84" s="4"/>
      <c r="KAB84" s="4"/>
      <c r="KAC84" s="4"/>
      <c r="KAD84" s="4"/>
      <c r="KAE84" s="4"/>
      <c r="KAF84" s="4"/>
      <c r="KAG84" s="4"/>
      <c r="KAH84" s="4"/>
      <c r="KAI84" s="4"/>
      <c r="KAJ84" s="4"/>
      <c r="KAK84" s="4"/>
      <c r="KAL84" s="4"/>
      <c r="KAM84" s="4"/>
      <c r="KAN84" s="4"/>
      <c r="KAO84" s="4"/>
      <c r="KAP84" s="4"/>
      <c r="KAQ84" s="4"/>
      <c r="KAR84" s="4"/>
      <c r="KAS84" s="4"/>
      <c r="KAT84" s="4"/>
      <c r="KAU84" s="4"/>
      <c r="KAV84" s="4"/>
      <c r="KAW84" s="4"/>
      <c r="KAX84" s="4"/>
      <c r="KAY84" s="4"/>
      <c r="KAZ84" s="4"/>
      <c r="KBA84" s="4"/>
      <c r="KBB84" s="4"/>
      <c r="KBC84" s="4"/>
      <c r="KBD84" s="4"/>
      <c r="KBE84" s="4"/>
      <c r="KBF84" s="4"/>
      <c r="KBG84" s="4"/>
      <c r="KBH84" s="4"/>
      <c r="KBI84" s="4"/>
      <c r="KBJ84" s="4"/>
      <c r="KBK84" s="4"/>
      <c r="KBL84" s="4"/>
      <c r="KBM84" s="4"/>
      <c r="KBN84" s="4"/>
      <c r="KBO84" s="4"/>
      <c r="KBP84" s="4"/>
      <c r="KBQ84" s="4"/>
      <c r="KBR84" s="4"/>
      <c r="KBS84" s="4"/>
      <c r="KBT84" s="4"/>
      <c r="KBU84" s="4"/>
      <c r="KBV84" s="4"/>
      <c r="KBW84" s="4"/>
      <c r="KBX84" s="4"/>
      <c r="KBY84" s="4"/>
      <c r="KBZ84" s="4"/>
      <c r="KCA84" s="4"/>
      <c r="KCB84" s="4"/>
      <c r="KCC84" s="4"/>
      <c r="KCD84" s="4"/>
      <c r="KCE84" s="4"/>
      <c r="KCF84" s="4"/>
      <c r="KCG84" s="4"/>
      <c r="KCH84" s="4"/>
      <c r="KCI84" s="4"/>
      <c r="KCJ84" s="4"/>
      <c r="KCK84" s="4"/>
      <c r="KCL84" s="4"/>
      <c r="KCM84" s="4"/>
      <c r="KCN84" s="4"/>
      <c r="KCO84" s="4"/>
      <c r="KCP84" s="4"/>
      <c r="KCQ84" s="4"/>
      <c r="KCR84" s="4"/>
      <c r="KCS84" s="4"/>
      <c r="KCT84" s="4"/>
      <c r="KCU84" s="4"/>
      <c r="KCV84" s="4"/>
      <c r="KCW84" s="4"/>
      <c r="KCX84" s="4"/>
      <c r="KCY84" s="4"/>
      <c r="KCZ84" s="4"/>
      <c r="KDA84" s="4"/>
      <c r="KDB84" s="4"/>
      <c r="KDC84" s="4"/>
      <c r="KDD84" s="4"/>
      <c r="KDE84" s="4"/>
      <c r="KDF84" s="4"/>
      <c r="KDG84" s="4"/>
      <c r="KDH84" s="4"/>
      <c r="KDI84" s="4"/>
      <c r="KDJ84" s="4"/>
      <c r="KDK84" s="4"/>
      <c r="KDL84" s="4"/>
      <c r="KDM84" s="4"/>
      <c r="KDN84" s="4"/>
      <c r="KDO84" s="4"/>
      <c r="KDP84" s="4"/>
      <c r="KDQ84" s="4"/>
      <c r="KDR84" s="4"/>
      <c r="KDS84" s="4"/>
      <c r="KDT84" s="4"/>
      <c r="KDU84" s="4"/>
      <c r="KDV84" s="4"/>
      <c r="KDW84" s="4"/>
      <c r="KDX84" s="4"/>
      <c r="KDY84" s="4"/>
      <c r="KDZ84" s="4"/>
      <c r="KEA84" s="4"/>
      <c r="KEB84" s="4"/>
      <c r="KEC84" s="4"/>
      <c r="KED84" s="4"/>
      <c r="KEE84" s="4"/>
      <c r="KEF84" s="4"/>
      <c r="KEG84" s="4"/>
      <c r="KEH84" s="4"/>
      <c r="KEI84" s="4"/>
      <c r="KEJ84" s="4"/>
      <c r="KEK84" s="4"/>
      <c r="KEL84" s="4"/>
      <c r="KEM84" s="4"/>
      <c r="KEN84" s="4"/>
      <c r="KEO84" s="4"/>
      <c r="KEP84" s="4"/>
      <c r="KEQ84" s="4"/>
      <c r="KER84" s="4"/>
      <c r="KES84" s="4"/>
      <c r="KET84" s="4"/>
      <c r="KEU84" s="4"/>
      <c r="KEV84" s="4"/>
      <c r="KEW84" s="4"/>
      <c r="KEX84" s="4"/>
      <c r="KEY84" s="4"/>
      <c r="KEZ84" s="4"/>
      <c r="KFA84" s="4"/>
      <c r="KFB84" s="4"/>
      <c r="KFC84" s="4"/>
      <c r="KFD84" s="4"/>
      <c r="KFE84" s="4"/>
      <c r="KFF84" s="4"/>
      <c r="KFG84" s="4"/>
      <c r="KFH84" s="4"/>
      <c r="KFI84" s="4"/>
      <c r="KFJ84" s="4"/>
      <c r="KFK84" s="4"/>
      <c r="KFL84" s="4"/>
      <c r="KFM84" s="4"/>
      <c r="KFN84" s="4"/>
      <c r="KFO84" s="4"/>
      <c r="KFP84" s="4"/>
      <c r="KFQ84" s="4"/>
      <c r="KFR84" s="4"/>
      <c r="KFS84" s="4"/>
      <c r="KFT84" s="4"/>
      <c r="KFU84" s="4"/>
      <c r="KFV84" s="4"/>
      <c r="KFW84" s="4"/>
      <c r="KFX84" s="4"/>
      <c r="KFY84" s="4"/>
      <c r="KFZ84" s="4"/>
      <c r="KGA84" s="4"/>
      <c r="KGB84" s="4"/>
      <c r="KGC84" s="4"/>
      <c r="KGD84" s="4"/>
      <c r="KGE84" s="4"/>
      <c r="KGF84" s="4"/>
      <c r="KGG84" s="4"/>
      <c r="KGH84" s="4"/>
      <c r="KGI84" s="4"/>
      <c r="KGJ84" s="4"/>
      <c r="KGK84" s="4"/>
      <c r="KGL84" s="4"/>
      <c r="KGM84" s="4"/>
      <c r="KGN84" s="4"/>
      <c r="KGO84" s="4"/>
      <c r="KGP84" s="4"/>
      <c r="KGQ84" s="4"/>
      <c r="KGR84" s="4"/>
      <c r="KGS84" s="4"/>
      <c r="KGT84" s="4"/>
      <c r="KGU84" s="4"/>
      <c r="KGV84" s="4"/>
      <c r="KGW84" s="4"/>
      <c r="KGX84" s="4"/>
      <c r="KGY84" s="4"/>
      <c r="KGZ84" s="4"/>
      <c r="KHA84" s="4"/>
      <c r="KHB84" s="4"/>
      <c r="KHC84" s="4"/>
      <c r="KHD84" s="4"/>
      <c r="KHE84" s="4"/>
      <c r="KHF84" s="4"/>
      <c r="KHG84" s="4"/>
      <c r="KHH84" s="4"/>
      <c r="KHI84" s="4"/>
      <c r="KHJ84" s="4"/>
      <c r="KHK84" s="4"/>
      <c r="KHL84" s="4"/>
      <c r="KHM84" s="4"/>
      <c r="KHN84" s="4"/>
      <c r="KHO84" s="4"/>
      <c r="KHP84" s="4"/>
      <c r="KHQ84" s="4"/>
      <c r="KHR84" s="4"/>
      <c r="KHS84" s="4"/>
      <c r="KHT84" s="4"/>
      <c r="KHU84" s="4"/>
      <c r="KHV84" s="4"/>
      <c r="KHW84" s="4"/>
      <c r="KHX84" s="4"/>
      <c r="KHY84" s="4"/>
      <c r="KHZ84" s="4"/>
      <c r="KIA84" s="4"/>
      <c r="KIB84" s="4"/>
      <c r="KIC84" s="4"/>
      <c r="KID84" s="4"/>
      <c r="KIE84" s="4"/>
      <c r="KIF84" s="4"/>
      <c r="KIG84" s="4"/>
      <c r="KIH84" s="4"/>
      <c r="KII84" s="4"/>
      <c r="KIJ84" s="4"/>
      <c r="KIK84" s="4"/>
      <c r="KIL84" s="4"/>
      <c r="KIM84" s="4"/>
      <c r="KIN84" s="4"/>
      <c r="KIO84" s="4"/>
      <c r="KIP84" s="4"/>
      <c r="KIQ84" s="4"/>
      <c r="KIR84" s="4"/>
      <c r="KIS84" s="4"/>
      <c r="KIT84" s="4"/>
      <c r="KIU84" s="4"/>
      <c r="KIV84" s="4"/>
      <c r="KIW84" s="4"/>
      <c r="KIX84" s="4"/>
      <c r="KIY84" s="4"/>
      <c r="KIZ84" s="4"/>
      <c r="KJA84" s="4"/>
      <c r="KJB84" s="4"/>
      <c r="KJC84" s="4"/>
      <c r="KJD84" s="4"/>
      <c r="KJE84" s="4"/>
      <c r="KJF84" s="4"/>
      <c r="KJG84" s="4"/>
      <c r="KJH84" s="4"/>
      <c r="KJI84" s="4"/>
      <c r="KJJ84" s="4"/>
      <c r="KJK84" s="4"/>
      <c r="KJL84" s="4"/>
      <c r="KJM84" s="4"/>
      <c r="KJN84" s="4"/>
      <c r="KJO84" s="4"/>
      <c r="KJP84" s="4"/>
      <c r="KJQ84" s="4"/>
      <c r="KJR84" s="4"/>
      <c r="KJS84" s="4"/>
      <c r="KJT84" s="4"/>
      <c r="KJU84" s="4"/>
      <c r="KJV84" s="4"/>
      <c r="KJW84" s="4"/>
      <c r="KJX84" s="4"/>
      <c r="KJY84" s="4"/>
      <c r="KJZ84" s="4"/>
      <c r="KKA84" s="4"/>
      <c r="KKB84" s="4"/>
      <c r="KKC84" s="4"/>
      <c r="KKD84" s="4"/>
      <c r="KKE84" s="4"/>
      <c r="KKF84" s="4"/>
      <c r="KKG84" s="4"/>
      <c r="KKH84" s="4"/>
      <c r="KKI84" s="4"/>
      <c r="KKJ84" s="4"/>
      <c r="KKK84" s="4"/>
      <c r="KKL84" s="4"/>
      <c r="KKM84" s="4"/>
      <c r="KKN84" s="4"/>
      <c r="KKO84" s="4"/>
      <c r="KKP84" s="4"/>
      <c r="KKQ84" s="4"/>
      <c r="KKR84" s="4"/>
      <c r="KKS84" s="4"/>
      <c r="KKT84" s="4"/>
      <c r="KKU84" s="4"/>
      <c r="KKV84" s="4"/>
      <c r="KKW84" s="4"/>
      <c r="KKX84" s="4"/>
      <c r="KKY84" s="4"/>
      <c r="KKZ84" s="4"/>
      <c r="KLA84" s="4"/>
      <c r="KLB84" s="4"/>
      <c r="KLC84" s="4"/>
      <c r="KLD84" s="4"/>
      <c r="KLE84" s="4"/>
      <c r="KLF84" s="4"/>
      <c r="KLG84" s="4"/>
      <c r="KLH84" s="4"/>
      <c r="KLI84" s="4"/>
      <c r="KLJ84" s="4"/>
      <c r="KLK84" s="4"/>
      <c r="KLL84" s="4"/>
      <c r="KLM84" s="4"/>
      <c r="KLN84" s="4"/>
      <c r="KLO84" s="4"/>
      <c r="KLP84" s="4"/>
      <c r="KLQ84" s="4"/>
      <c r="KLR84" s="4"/>
      <c r="KLS84" s="4"/>
      <c r="KLT84" s="4"/>
      <c r="KLU84" s="4"/>
      <c r="KLV84" s="4"/>
      <c r="KLW84" s="4"/>
      <c r="KLX84" s="4"/>
      <c r="KLY84" s="4"/>
      <c r="KLZ84" s="4"/>
      <c r="KMA84" s="4"/>
      <c r="KMB84" s="4"/>
      <c r="KMC84" s="4"/>
      <c r="KMD84" s="4"/>
      <c r="KME84" s="4"/>
      <c r="KMF84" s="4"/>
      <c r="KMG84" s="4"/>
      <c r="KMH84" s="4"/>
      <c r="KMI84" s="4"/>
      <c r="KMJ84" s="4"/>
      <c r="KMK84" s="4"/>
      <c r="KML84" s="4"/>
      <c r="KMM84" s="4"/>
      <c r="KMN84" s="4"/>
      <c r="KMO84" s="4"/>
      <c r="KMP84" s="4"/>
      <c r="KMQ84" s="4"/>
      <c r="KMR84" s="4"/>
      <c r="KMS84" s="4"/>
      <c r="KMT84" s="4"/>
      <c r="KMU84" s="4"/>
      <c r="KMV84" s="4"/>
      <c r="KMW84" s="4"/>
      <c r="KMX84" s="4"/>
      <c r="KMY84" s="4"/>
      <c r="KMZ84" s="4"/>
      <c r="KNA84" s="4"/>
      <c r="KNB84" s="4"/>
      <c r="KNC84" s="4"/>
      <c r="KND84" s="4"/>
      <c r="KNE84" s="4"/>
      <c r="KNF84" s="4"/>
      <c r="KNG84" s="4"/>
      <c r="KNH84" s="4"/>
      <c r="KNI84" s="4"/>
      <c r="KNJ84" s="4"/>
      <c r="KNK84" s="4"/>
      <c r="KNL84" s="4"/>
      <c r="KNM84" s="4"/>
      <c r="KNN84" s="4"/>
      <c r="KNO84" s="4"/>
      <c r="KNP84" s="4"/>
      <c r="KNQ84" s="4"/>
      <c r="KNR84" s="4"/>
      <c r="KNS84" s="4"/>
      <c r="KNT84" s="4"/>
      <c r="KNU84" s="4"/>
      <c r="KNV84" s="4"/>
      <c r="KNW84" s="4"/>
      <c r="KNX84" s="4"/>
      <c r="KNY84" s="4"/>
      <c r="KNZ84" s="4"/>
      <c r="KOA84" s="4"/>
      <c r="KOB84" s="4"/>
      <c r="KOC84" s="4"/>
      <c r="KOD84" s="4"/>
      <c r="KOE84" s="4"/>
      <c r="KOF84" s="4"/>
      <c r="KOG84" s="4"/>
      <c r="KOH84" s="4"/>
      <c r="KOI84" s="4"/>
      <c r="KOJ84" s="4"/>
      <c r="KOK84" s="4"/>
      <c r="KOL84" s="4"/>
      <c r="KOM84" s="4"/>
      <c r="KON84" s="4"/>
      <c r="KOO84" s="4"/>
      <c r="KOP84" s="4"/>
      <c r="KOQ84" s="4"/>
      <c r="KOR84" s="4"/>
      <c r="KOS84" s="4"/>
      <c r="KOT84" s="4"/>
      <c r="KOU84" s="4"/>
      <c r="KOV84" s="4"/>
      <c r="KOW84" s="4"/>
      <c r="KOX84" s="4"/>
      <c r="KOY84" s="4"/>
      <c r="KOZ84" s="4"/>
      <c r="KPA84" s="4"/>
      <c r="KPB84" s="4"/>
      <c r="KPC84" s="4"/>
      <c r="KPD84" s="4"/>
      <c r="KPE84" s="4"/>
      <c r="KPF84" s="4"/>
      <c r="KPG84" s="4"/>
      <c r="KPH84" s="4"/>
      <c r="KPI84" s="4"/>
      <c r="KPJ84" s="4"/>
      <c r="KPK84" s="4"/>
      <c r="KPL84" s="4"/>
      <c r="KPM84" s="4"/>
      <c r="KPN84" s="4"/>
      <c r="KPO84" s="4"/>
      <c r="KPP84" s="4"/>
      <c r="KPQ84" s="4"/>
      <c r="KPR84" s="4"/>
      <c r="KPS84" s="4"/>
      <c r="KPT84" s="4"/>
      <c r="KPU84" s="4"/>
      <c r="KPV84" s="4"/>
      <c r="KPW84" s="4"/>
      <c r="KPX84" s="4"/>
      <c r="KPY84" s="4"/>
      <c r="KPZ84" s="4"/>
      <c r="KQA84" s="4"/>
      <c r="KQB84" s="4"/>
      <c r="KQC84" s="4"/>
      <c r="KQD84" s="4"/>
      <c r="KQE84" s="4"/>
      <c r="KQF84" s="4"/>
      <c r="KQG84" s="4"/>
      <c r="KQH84" s="4"/>
      <c r="KQI84" s="4"/>
      <c r="KQJ84" s="4"/>
      <c r="KQK84" s="4"/>
      <c r="KQL84" s="4"/>
      <c r="KQM84" s="4"/>
      <c r="KQN84" s="4"/>
      <c r="KQO84" s="4"/>
      <c r="KQP84" s="4"/>
      <c r="KQQ84" s="4"/>
      <c r="KQR84" s="4"/>
      <c r="KQS84" s="4"/>
      <c r="KQT84" s="4"/>
      <c r="KQU84" s="4"/>
      <c r="KQV84" s="4"/>
      <c r="KQW84" s="4"/>
      <c r="KQX84" s="4"/>
      <c r="KQY84" s="4"/>
      <c r="KQZ84" s="4"/>
      <c r="KRA84" s="4"/>
      <c r="KRB84" s="4"/>
      <c r="KRC84" s="4"/>
      <c r="KRD84" s="4"/>
      <c r="KRE84" s="4"/>
      <c r="KRF84" s="4"/>
      <c r="KRG84" s="4"/>
      <c r="KRH84" s="4"/>
      <c r="KRI84" s="4"/>
      <c r="KRJ84" s="4"/>
      <c r="KRK84" s="4"/>
      <c r="KRL84" s="4"/>
      <c r="KRM84" s="4"/>
      <c r="KRN84" s="4"/>
      <c r="KRO84" s="4"/>
      <c r="KRP84" s="4"/>
      <c r="KRQ84" s="4"/>
      <c r="KRR84" s="4"/>
      <c r="KRS84" s="4"/>
      <c r="KRT84" s="4"/>
      <c r="KRU84" s="4"/>
      <c r="KRV84" s="4"/>
      <c r="KRW84" s="4"/>
      <c r="KRX84" s="4"/>
      <c r="KRY84" s="4"/>
      <c r="KRZ84" s="4"/>
      <c r="KSA84" s="4"/>
      <c r="KSB84" s="4"/>
      <c r="KSC84" s="4"/>
      <c r="KSD84" s="4"/>
      <c r="KSE84" s="4"/>
      <c r="KSF84" s="4"/>
      <c r="KSG84" s="4"/>
      <c r="KSH84" s="4"/>
      <c r="KSI84" s="4"/>
      <c r="KSJ84" s="4"/>
      <c r="KSK84" s="4"/>
      <c r="KSL84" s="4"/>
      <c r="KSM84" s="4"/>
      <c r="KSN84" s="4"/>
      <c r="KSO84" s="4"/>
      <c r="KSP84" s="4"/>
      <c r="KSQ84" s="4"/>
      <c r="KSR84" s="4"/>
      <c r="KSS84" s="4"/>
      <c r="KST84" s="4"/>
      <c r="KSU84" s="4"/>
      <c r="KSV84" s="4"/>
      <c r="KSW84" s="4"/>
      <c r="KSX84" s="4"/>
      <c r="KSY84" s="4"/>
      <c r="KSZ84" s="4"/>
      <c r="KTA84" s="4"/>
      <c r="KTB84" s="4"/>
      <c r="KTC84" s="4"/>
      <c r="KTD84" s="4"/>
      <c r="KTE84" s="4"/>
      <c r="KTF84" s="4"/>
      <c r="KTG84" s="4"/>
      <c r="KTH84" s="4"/>
      <c r="KTI84" s="4"/>
      <c r="KTJ84" s="4"/>
      <c r="KTK84" s="4"/>
      <c r="KTL84" s="4"/>
      <c r="KTM84" s="4"/>
      <c r="KTN84" s="4"/>
      <c r="KTO84" s="4"/>
      <c r="KTP84" s="4"/>
      <c r="KTQ84" s="4"/>
      <c r="KTR84" s="4"/>
      <c r="KTS84" s="4"/>
      <c r="KTT84" s="4"/>
      <c r="KTU84" s="4"/>
      <c r="KTV84" s="4"/>
      <c r="KTW84" s="4"/>
      <c r="KTX84" s="4"/>
      <c r="KTY84" s="4"/>
      <c r="KTZ84" s="4"/>
      <c r="KUA84" s="4"/>
      <c r="KUB84" s="4"/>
      <c r="KUC84" s="4"/>
      <c r="KUD84" s="4"/>
      <c r="KUE84" s="4"/>
      <c r="KUF84" s="4"/>
      <c r="KUG84" s="4"/>
      <c r="KUH84" s="4"/>
      <c r="KUI84" s="4"/>
      <c r="KUJ84" s="4"/>
      <c r="KUK84" s="4"/>
      <c r="KUL84" s="4"/>
      <c r="KUM84" s="4"/>
      <c r="KUN84" s="4"/>
      <c r="KUO84" s="4"/>
      <c r="KUP84" s="4"/>
      <c r="KUQ84" s="4"/>
      <c r="KUR84" s="4"/>
      <c r="KUS84" s="4"/>
      <c r="KUT84" s="4"/>
      <c r="KUU84" s="4"/>
      <c r="KUV84" s="4"/>
      <c r="KUW84" s="4"/>
      <c r="KUX84" s="4"/>
      <c r="KUY84" s="4"/>
      <c r="KUZ84" s="4"/>
      <c r="KVA84" s="4"/>
      <c r="KVB84" s="4"/>
      <c r="KVC84" s="4"/>
      <c r="KVD84" s="4"/>
      <c r="KVE84" s="4"/>
      <c r="KVF84" s="4"/>
      <c r="KVG84" s="4"/>
      <c r="KVH84" s="4"/>
      <c r="KVI84" s="4"/>
      <c r="KVJ84" s="4"/>
      <c r="KVK84" s="4"/>
      <c r="KVL84" s="4"/>
      <c r="KVM84" s="4"/>
      <c r="KVN84" s="4"/>
      <c r="KVO84" s="4"/>
      <c r="KVP84" s="4"/>
      <c r="KVQ84" s="4"/>
      <c r="KVR84" s="4"/>
      <c r="KVS84" s="4"/>
      <c r="KVT84" s="4"/>
      <c r="KVU84" s="4"/>
      <c r="KVV84" s="4"/>
      <c r="KVW84" s="4"/>
      <c r="KVX84" s="4"/>
      <c r="KVY84" s="4"/>
      <c r="KVZ84" s="4"/>
      <c r="KWA84" s="4"/>
      <c r="KWB84" s="4"/>
      <c r="KWC84" s="4"/>
      <c r="KWD84" s="4"/>
      <c r="KWE84" s="4"/>
      <c r="KWF84" s="4"/>
      <c r="KWG84" s="4"/>
      <c r="KWH84" s="4"/>
      <c r="KWI84" s="4"/>
      <c r="KWJ84" s="4"/>
      <c r="KWK84" s="4"/>
      <c r="KWL84" s="4"/>
      <c r="KWM84" s="4"/>
      <c r="KWN84" s="4"/>
      <c r="KWO84" s="4"/>
      <c r="KWP84" s="4"/>
      <c r="KWQ84" s="4"/>
      <c r="KWR84" s="4"/>
      <c r="KWS84" s="4"/>
      <c r="KWT84" s="4"/>
      <c r="KWU84" s="4"/>
      <c r="KWV84" s="4"/>
      <c r="KWW84" s="4"/>
      <c r="KWX84" s="4"/>
      <c r="KWY84" s="4"/>
      <c r="KWZ84" s="4"/>
      <c r="KXA84" s="4"/>
      <c r="KXB84" s="4"/>
      <c r="KXC84" s="4"/>
      <c r="KXD84" s="4"/>
      <c r="KXE84" s="4"/>
      <c r="KXF84" s="4"/>
      <c r="KXG84" s="4"/>
      <c r="KXH84" s="4"/>
      <c r="KXI84" s="4"/>
      <c r="KXJ84" s="4"/>
      <c r="KXK84" s="4"/>
      <c r="KXL84" s="4"/>
      <c r="KXM84" s="4"/>
      <c r="KXN84" s="4"/>
      <c r="KXO84" s="4"/>
      <c r="KXP84" s="4"/>
      <c r="KXQ84" s="4"/>
      <c r="KXR84" s="4"/>
      <c r="KXS84" s="4"/>
      <c r="KXT84" s="4"/>
      <c r="KXU84" s="4"/>
      <c r="KXV84" s="4"/>
      <c r="KXW84" s="4"/>
      <c r="KXX84" s="4"/>
      <c r="KXY84" s="4"/>
      <c r="KXZ84" s="4"/>
      <c r="KYA84" s="4"/>
      <c r="KYB84" s="4"/>
      <c r="KYC84" s="4"/>
      <c r="KYD84" s="4"/>
      <c r="KYE84" s="4"/>
      <c r="KYF84" s="4"/>
      <c r="KYG84" s="4"/>
      <c r="KYH84" s="4"/>
      <c r="KYI84" s="4"/>
      <c r="KYJ84" s="4"/>
      <c r="KYK84" s="4"/>
      <c r="KYL84" s="4"/>
      <c r="KYM84" s="4"/>
      <c r="KYN84" s="4"/>
      <c r="KYO84" s="4"/>
      <c r="KYP84" s="4"/>
      <c r="KYQ84" s="4"/>
      <c r="KYR84" s="4"/>
      <c r="KYS84" s="4"/>
      <c r="KYT84" s="4"/>
      <c r="KYU84" s="4"/>
      <c r="KYV84" s="4"/>
      <c r="KYW84" s="4"/>
      <c r="KYX84" s="4"/>
      <c r="KYY84" s="4"/>
      <c r="KYZ84" s="4"/>
      <c r="KZA84" s="4"/>
      <c r="KZB84" s="4"/>
      <c r="KZC84" s="4"/>
      <c r="KZD84" s="4"/>
      <c r="KZE84" s="4"/>
      <c r="KZF84" s="4"/>
      <c r="KZG84" s="4"/>
      <c r="KZH84" s="4"/>
      <c r="KZI84" s="4"/>
      <c r="KZJ84" s="4"/>
      <c r="KZK84" s="4"/>
      <c r="KZL84" s="4"/>
      <c r="KZM84" s="4"/>
      <c r="KZN84" s="4"/>
      <c r="KZO84" s="4"/>
      <c r="KZP84" s="4"/>
      <c r="KZQ84" s="4"/>
      <c r="KZR84" s="4"/>
      <c r="KZS84" s="4"/>
      <c r="KZT84" s="4"/>
      <c r="KZU84" s="4"/>
      <c r="KZV84" s="4"/>
      <c r="KZW84" s="4"/>
      <c r="KZX84" s="4"/>
      <c r="KZY84" s="4"/>
      <c r="KZZ84" s="4"/>
      <c r="LAA84" s="4"/>
      <c r="LAB84" s="4"/>
      <c r="LAC84" s="4"/>
      <c r="LAD84" s="4"/>
      <c r="LAE84" s="4"/>
      <c r="LAF84" s="4"/>
      <c r="LAG84" s="4"/>
      <c r="LAH84" s="4"/>
      <c r="LAI84" s="4"/>
      <c r="LAJ84" s="4"/>
      <c r="LAK84" s="4"/>
      <c r="LAL84" s="4"/>
      <c r="LAM84" s="4"/>
      <c r="LAN84" s="4"/>
      <c r="LAO84" s="4"/>
      <c r="LAP84" s="4"/>
      <c r="LAQ84" s="4"/>
      <c r="LAR84" s="4"/>
      <c r="LAS84" s="4"/>
      <c r="LAT84" s="4"/>
      <c r="LAU84" s="4"/>
      <c r="LAV84" s="4"/>
      <c r="LAW84" s="4"/>
      <c r="LAX84" s="4"/>
      <c r="LAY84" s="4"/>
      <c r="LAZ84" s="4"/>
      <c r="LBA84" s="4"/>
      <c r="LBB84" s="4"/>
      <c r="LBC84" s="4"/>
      <c r="LBD84" s="4"/>
      <c r="LBE84" s="4"/>
      <c r="LBF84" s="4"/>
      <c r="LBG84" s="4"/>
      <c r="LBH84" s="4"/>
      <c r="LBI84" s="4"/>
      <c r="LBJ84" s="4"/>
      <c r="LBK84" s="4"/>
      <c r="LBL84" s="4"/>
      <c r="LBM84" s="4"/>
      <c r="LBN84" s="4"/>
      <c r="LBO84" s="4"/>
      <c r="LBP84" s="4"/>
      <c r="LBQ84" s="4"/>
      <c r="LBR84" s="4"/>
      <c r="LBS84" s="4"/>
      <c r="LBT84" s="4"/>
      <c r="LBU84" s="4"/>
      <c r="LBV84" s="4"/>
      <c r="LBW84" s="4"/>
      <c r="LBX84" s="4"/>
      <c r="LBY84" s="4"/>
      <c r="LBZ84" s="4"/>
      <c r="LCA84" s="4"/>
      <c r="LCB84" s="4"/>
      <c r="LCC84" s="4"/>
      <c r="LCD84" s="4"/>
      <c r="LCE84" s="4"/>
      <c r="LCF84" s="4"/>
      <c r="LCG84" s="4"/>
      <c r="LCH84" s="4"/>
      <c r="LCI84" s="4"/>
      <c r="LCJ84" s="4"/>
      <c r="LCK84" s="4"/>
      <c r="LCL84" s="4"/>
      <c r="LCM84" s="4"/>
      <c r="LCN84" s="4"/>
      <c r="LCO84" s="4"/>
      <c r="LCP84" s="4"/>
      <c r="LCQ84" s="4"/>
      <c r="LCR84" s="4"/>
      <c r="LCS84" s="4"/>
      <c r="LCT84" s="4"/>
      <c r="LCU84" s="4"/>
      <c r="LCV84" s="4"/>
      <c r="LCW84" s="4"/>
      <c r="LCX84" s="4"/>
      <c r="LCY84" s="4"/>
      <c r="LCZ84" s="4"/>
      <c r="LDA84" s="4"/>
      <c r="LDB84" s="4"/>
      <c r="LDC84" s="4"/>
      <c r="LDD84" s="4"/>
      <c r="LDE84" s="4"/>
      <c r="LDF84" s="4"/>
      <c r="LDG84" s="4"/>
      <c r="LDH84" s="4"/>
      <c r="LDI84" s="4"/>
      <c r="LDJ84" s="4"/>
      <c r="LDK84" s="4"/>
      <c r="LDL84" s="4"/>
      <c r="LDM84" s="4"/>
      <c r="LDN84" s="4"/>
      <c r="LDO84" s="4"/>
      <c r="LDP84" s="4"/>
      <c r="LDQ84" s="4"/>
      <c r="LDR84" s="4"/>
      <c r="LDS84" s="4"/>
      <c r="LDT84" s="4"/>
      <c r="LDU84" s="4"/>
      <c r="LDV84" s="4"/>
      <c r="LDW84" s="4"/>
      <c r="LDX84" s="4"/>
      <c r="LDY84" s="4"/>
      <c r="LDZ84" s="4"/>
      <c r="LEA84" s="4"/>
      <c r="LEB84" s="4"/>
      <c r="LEC84" s="4"/>
      <c r="LED84" s="4"/>
      <c r="LEE84" s="4"/>
      <c r="LEF84" s="4"/>
      <c r="LEG84" s="4"/>
      <c r="LEH84" s="4"/>
      <c r="LEI84" s="4"/>
      <c r="LEJ84" s="4"/>
      <c r="LEK84" s="4"/>
      <c r="LEL84" s="4"/>
      <c r="LEM84" s="4"/>
      <c r="LEN84" s="4"/>
      <c r="LEO84" s="4"/>
      <c r="LEP84" s="4"/>
      <c r="LEQ84" s="4"/>
      <c r="LER84" s="4"/>
      <c r="LES84" s="4"/>
      <c r="LET84" s="4"/>
      <c r="LEU84" s="4"/>
      <c r="LEV84" s="4"/>
      <c r="LEW84" s="4"/>
      <c r="LEX84" s="4"/>
      <c r="LEY84" s="4"/>
      <c r="LEZ84" s="4"/>
      <c r="LFA84" s="4"/>
      <c r="LFB84" s="4"/>
      <c r="LFC84" s="4"/>
      <c r="LFD84" s="4"/>
      <c r="LFE84" s="4"/>
      <c r="LFF84" s="4"/>
      <c r="LFG84" s="4"/>
      <c r="LFH84" s="4"/>
      <c r="LFI84" s="4"/>
      <c r="LFJ84" s="4"/>
      <c r="LFK84" s="4"/>
      <c r="LFL84" s="4"/>
      <c r="LFM84" s="4"/>
      <c r="LFN84" s="4"/>
      <c r="LFO84" s="4"/>
      <c r="LFP84" s="4"/>
      <c r="LFQ84" s="4"/>
      <c r="LFR84" s="4"/>
      <c r="LFS84" s="4"/>
      <c r="LFT84" s="4"/>
      <c r="LFU84" s="4"/>
      <c r="LFV84" s="4"/>
      <c r="LFW84" s="4"/>
      <c r="LFX84" s="4"/>
      <c r="LFY84" s="4"/>
      <c r="LFZ84" s="4"/>
      <c r="LGA84" s="4"/>
      <c r="LGB84" s="4"/>
      <c r="LGC84" s="4"/>
      <c r="LGD84" s="4"/>
      <c r="LGE84" s="4"/>
      <c r="LGF84" s="4"/>
      <c r="LGG84" s="4"/>
      <c r="LGH84" s="4"/>
      <c r="LGI84" s="4"/>
      <c r="LGJ84" s="4"/>
      <c r="LGK84" s="4"/>
      <c r="LGL84" s="4"/>
      <c r="LGM84" s="4"/>
      <c r="LGN84" s="4"/>
      <c r="LGO84" s="4"/>
      <c r="LGP84" s="4"/>
      <c r="LGQ84" s="4"/>
      <c r="LGR84" s="4"/>
      <c r="LGS84" s="4"/>
      <c r="LGT84" s="4"/>
      <c r="LGU84" s="4"/>
      <c r="LGV84" s="4"/>
      <c r="LGW84" s="4"/>
      <c r="LGX84" s="4"/>
      <c r="LGY84" s="4"/>
      <c r="LGZ84" s="4"/>
      <c r="LHA84" s="4"/>
      <c r="LHB84" s="4"/>
      <c r="LHC84" s="4"/>
      <c r="LHD84" s="4"/>
      <c r="LHE84" s="4"/>
      <c r="LHF84" s="4"/>
      <c r="LHG84" s="4"/>
      <c r="LHH84" s="4"/>
      <c r="LHI84" s="4"/>
      <c r="LHJ84" s="4"/>
      <c r="LHK84" s="4"/>
      <c r="LHL84" s="4"/>
      <c r="LHM84" s="4"/>
      <c r="LHN84" s="4"/>
      <c r="LHO84" s="4"/>
      <c r="LHP84" s="4"/>
      <c r="LHQ84" s="4"/>
      <c r="LHR84" s="4"/>
      <c r="LHS84" s="4"/>
      <c r="LHT84" s="4"/>
      <c r="LHU84" s="4"/>
      <c r="LHV84" s="4"/>
      <c r="LHW84" s="4"/>
      <c r="LHX84" s="4"/>
      <c r="LHY84" s="4"/>
      <c r="LHZ84" s="4"/>
      <c r="LIA84" s="4"/>
      <c r="LIB84" s="4"/>
      <c r="LIC84" s="4"/>
      <c r="LID84" s="4"/>
      <c r="LIE84" s="4"/>
      <c r="LIF84" s="4"/>
      <c r="LIG84" s="4"/>
      <c r="LIH84" s="4"/>
      <c r="LII84" s="4"/>
      <c r="LIJ84" s="4"/>
      <c r="LIK84" s="4"/>
      <c r="LIL84" s="4"/>
      <c r="LIM84" s="4"/>
      <c r="LIN84" s="4"/>
      <c r="LIO84" s="4"/>
      <c r="LIP84" s="4"/>
      <c r="LIQ84" s="4"/>
      <c r="LIR84" s="4"/>
      <c r="LIS84" s="4"/>
      <c r="LIT84" s="4"/>
      <c r="LIU84" s="4"/>
      <c r="LIV84" s="4"/>
      <c r="LIW84" s="4"/>
      <c r="LIX84" s="4"/>
      <c r="LIY84" s="4"/>
      <c r="LIZ84" s="4"/>
      <c r="LJA84" s="4"/>
      <c r="LJB84" s="4"/>
      <c r="LJC84" s="4"/>
      <c r="LJD84" s="4"/>
      <c r="LJE84" s="4"/>
      <c r="LJF84" s="4"/>
      <c r="LJG84" s="4"/>
      <c r="LJH84" s="4"/>
      <c r="LJI84" s="4"/>
      <c r="LJJ84" s="4"/>
      <c r="LJK84" s="4"/>
      <c r="LJL84" s="4"/>
      <c r="LJM84" s="4"/>
      <c r="LJN84" s="4"/>
      <c r="LJO84" s="4"/>
      <c r="LJP84" s="4"/>
      <c r="LJQ84" s="4"/>
      <c r="LJR84" s="4"/>
      <c r="LJS84" s="4"/>
      <c r="LJT84" s="4"/>
      <c r="LJU84" s="4"/>
      <c r="LJV84" s="4"/>
      <c r="LJW84" s="4"/>
      <c r="LJX84" s="4"/>
      <c r="LJY84" s="4"/>
      <c r="LJZ84" s="4"/>
      <c r="LKA84" s="4"/>
      <c r="LKB84" s="4"/>
      <c r="LKC84" s="4"/>
      <c r="LKD84" s="4"/>
      <c r="LKE84" s="4"/>
      <c r="LKF84" s="4"/>
      <c r="LKG84" s="4"/>
      <c r="LKH84" s="4"/>
      <c r="LKI84" s="4"/>
      <c r="LKJ84" s="4"/>
      <c r="LKK84" s="4"/>
      <c r="LKL84" s="4"/>
      <c r="LKM84" s="4"/>
      <c r="LKN84" s="4"/>
      <c r="LKO84" s="4"/>
      <c r="LKP84" s="4"/>
      <c r="LKQ84" s="4"/>
      <c r="LKR84" s="4"/>
      <c r="LKS84" s="4"/>
      <c r="LKT84" s="4"/>
      <c r="LKU84" s="4"/>
      <c r="LKV84" s="4"/>
      <c r="LKW84" s="4"/>
      <c r="LKX84" s="4"/>
      <c r="LKY84" s="4"/>
      <c r="LKZ84" s="4"/>
      <c r="LLA84" s="4"/>
      <c r="LLB84" s="4"/>
      <c r="LLC84" s="4"/>
      <c r="LLD84" s="4"/>
      <c r="LLE84" s="4"/>
      <c r="LLF84" s="4"/>
      <c r="LLG84" s="4"/>
      <c r="LLH84" s="4"/>
      <c r="LLI84" s="4"/>
      <c r="LLJ84" s="4"/>
      <c r="LLK84" s="4"/>
      <c r="LLL84" s="4"/>
      <c r="LLM84" s="4"/>
      <c r="LLN84" s="4"/>
      <c r="LLO84" s="4"/>
      <c r="LLP84" s="4"/>
      <c r="LLQ84" s="4"/>
      <c r="LLR84" s="4"/>
      <c r="LLS84" s="4"/>
      <c r="LLT84" s="4"/>
      <c r="LLU84" s="4"/>
      <c r="LLV84" s="4"/>
      <c r="LLW84" s="4"/>
      <c r="LLX84" s="4"/>
      <c r="LLY84" s="4"/>
      <c r="LLZ84" s="4"/>
      <c r="LMA84" s="4"/>
      <c r="LMB84" s="4"/>
      <c r="LMC84" s="4"/>
      <c r="LMD84" s="4"/>
      <c r="LME84" s="4"/>
      <c r="LMF84" s="4"/>
      <c r="LMG84" s="4"/>
      <c r="LMH84" s="4"/>
      <c r="LMI84" s="4"/>
      <c r="LMJ84" s="4"/>
      <c r="LMK84" s="4"/>
      <c r="LML84" s="4"/>
      <c r="LMM84" s="4"/>
      <c r="LMN84" s="4"/>
      <c r="LMO84" s="4"/>
      <c r="LMP84" s="4"/>
      <c r="LMQ84" s="4"/>
      <c r="LMR84" s="4"/>
      <c r="LMS84" s="4"/>
      <c r="LMT84" s="4"/>
      <c r="LMU84" s="4"/>
      <c r="LMV84" s="4"/>
      <c r="LMW84" s="4"/>
      <c r="LMX84" s="4"/>
      <c r="LMY84" s="4"/>
      <c r="LMZ84" s="4"/>
      <c r="LNA84" s="4"/>
      <c r="LNB84" s="4"/>
      <c r="LNC84" s="4"/>
      <c r="LND84" s="4"/>
      <c r="LNE84" s="4"/>
      <c r="LNF84" s="4"/>
      <c r="LNG84" s="4"/>
      <c r="LNH84" s="4"/>
      <c r="LNI84" s="4"/>
      <c r="LNJ84" s="4"/>
      <c r="LNK84" s="4"/>
      <c r="LNL84" s="4"/>
      <c r="LNM84" s="4"/>
      <c r="LNN84" s="4"/>
      <c r="LNO84" s="4"/>
      <c r="LNP84" s="4"/>
      <c r="LNQ84" s="4"/>
      <c r="LNR84" s="4"/>
      <c r="LNS84" s="4"/>
      <c r="LNT84" s="4"/>
      <c r="LNU84" s="4"/>
      <c r="LNV84" s="4"/>
      <c r="LNW84" s="4"/>
      <c r="LNX84" s="4"/>
      <c r="LNY84" s="4"/>
      <c r="LNZ84" s="4"/>
      <c r="LOA84" s="4"/>
      <c r="LOB84" s="4"/>
      <c r="LOC84" s="4"/>
      <c r="LOD84" s="4"/>
      <c r="LOE84" s="4"/>
      <c r="LOF84" s="4"/>
      <c r="LOG84" s="4"/>
      <c r="LOH84" s="4"/>
      <c r="LOI84" s="4"/>
      <c r="LOJ84" s="4"/>
      <c r="LOK84" s="4"/>
      <c r="LOL84" s="4"/>
      <c r="LOM84" s="4"/>
      <c r="LON84" s="4"/>
      <c r="LOO84" s="4"/>
      <c r="LOP84" s="4"/>
      <c r="LOQ84" s="4"/>
      <c r="LOR84" s="4"/>
      <c r="LOS84" s="4"/>
      <c r="LOT84" s="4"/>
      <c r="LOU84" s="4"/>
      <c r="LOV84" s="4"/>
      <c r="LOW84" s="4"/>
      <c r="LOX84" s="4"/>
      <c r="LOY84" s="4"/>
      <c r="LOZ84" s="4"/>
      <c r="LPA84" s="4"/>
      <c r="LPB84" s="4"/>
      <c r="LPC84" s="4"/>
      <c r="LPD84" s="4"/>
      <c r="LPE84" s="4"/>
      <c r="LPF84" s="4"/>
      <c r="LPG84" s="4"/>
      <c r="LPH84" s="4"/>
      <c r="LPI84" s="4"/>
      <c r="LPJ84" s="4"/>
      <c r="LPK84" s="4"/>
      <c r="LPL84" s="4"/>
      <c r="LPM84" s="4"/>
      <c r="LPN84" s="4"/>
      <c r="LPO84" s="4"/>
      <c r="LPP84" s="4"/>
      <c r="LPQ84" s="4"/>
      <c r="LPR84" s="4"/>
      <c r="LPS84" s="4"/>
      <c r="LPT84" s="4"/>
      <c r="LPU84" s="4"/>
      <c r="LPV84" s="4"/>
      <c r="LPW84" s="4"/>
      <c r="LPX84" s="4"/>
      <c r="LPY84" s="4"/>
      <c r="LPZ84" s="4"/>
      <c r="LQA84" s="4"/>
      <c r="LQB84" s="4"/>
      <c r="LQC84" s="4"/>
      <c r="LQD84" s="4"/>
      <c r="LQE84" s="4"/>
      <c r="LQF84" s="4"/>
      <c r="LQG84" s="4"/>
      <c r="LQH84" s="4"/>
      <c r="LQI84" s="4"/>
      <c r="LQJ84" s="4"/>
      <c r="LQK84" s="4"/>
      <c r="LQL84" s="4"/>
      <c r="LQM84" s="4"/>
      <c r="LQN84" s="4"/>
      <c r="LQO84" s="4"/>
      <c r="LQP84" s="4"/>
      <c r="LQQ84" s="4"/>
      <c r="LQR84" s="4"/>
      <c r="LQS84" s="4"/>
      <c r="LQT84" s="4"/>
      <c r="LQU84" s="4"/>
      <c r="LQV84" s="4"/>
      <c r="LQW84" s="4"/>
      <c r="LQX84" s="4"/>
      <c r="LQY84" s="4"/>
      <c r="LQZ84" s="4"/>
      <c r="LRA84" s="4"/>
      <c r="LRB84" s="4"/>
      <c r="LRC84" s="4"/>
      <c r="LRD84" s="4"/>
      <c r="LRE84" s="4"/>
      <c r="LRF84" s="4"/>
      <c r="LRG84" s="4"/>
      <c r="LRH84" s="4"/>
      <c r="LRI84" s="4"/>
      <c r="LRJ84" s="4"/>
      <c r="LRK84" s="4"/>
      <c r="LRL84" s="4"/>
      <c r="LRM84" s="4"/>
      <c r="LRN84" s="4"/>
      <c r="LRO84" s="4"/>
      <c r="LRP84" s="4"/>
      <c r="LRQ84" s="4"/>
      <c r="LRR84" s="4"/>
      <c r="LRS84" s="4"/>
      <c r="LRT84" s="4"/>
      <c r="LRU84" s="4"/>
      <c r="LRV84" s="4"/>
      <c r="LRW84" s="4"/>
      <c r="LRX84" s="4"/>
      <c r="LRY84" s="4"/>
      <c r="LRZ84" s="4"/>
      <c r="LSA84" s="4"/>
      <c r="LSB84" s="4"/>
      <c r="LSC84" s="4"/>
      <c r="LSD84" s="4"/>
      <c r="LSE84" s="4"/>
      <c r="LSF84" s="4"/>
      <c r="LSG84" s="4"/>
      <c r="LSH84" s="4"/>
      <c r="LSI84" s="4"/>
      <c r="LSJ84" s="4"/>
      <c r="LSK84" s="4"/>
      <c r="LSL84" s="4"/>
      <c r="LSM84" s="4"/>
      <c r="LSN84" s="4"/>
      <c r="LSO84" s="4"/>
      <c r="LSP84" s="4"/>
      <c r="LSQ84" s="4"/>
      <c r="LSR84" s="4"/>
      <c r="LSS84" s="4"/>
      <c r="LST84" s="4"/>
      <c r="LSU84" s="4"/>
      <c r="LSV84" s="4"/>
      <c r="LSW84" s="4"/>
      <c r="LSX84" s="4"/>
      <c r="LSY84" s="4"/>
      <c r="LSZ84" s="4"/>
      <c r="LTA84" s="4"/>
      <c r="LTB84" s="4"/>
      <c r="LTC84" s="4"/>
      <c r="LTD84" s="4"/>
      <c r="LTE84" s="4"/>
      <c r="LTF84" s="4"/>
      <c r="LTG84" s="4"/>
      <c r="LTH84" s="4"/>
      <c r="LTI84" s="4"/>
      <c r="LTJ84" s="4"/>
      <c r="LTK84" s="4"/>
      <c r="LTL84" s="4"/>
      <c r="LTM84" s="4"/>
      <c r="LTN84" s="4"/>
      <c r="LTO84" s="4"/>
      <c r="LTP84" s="4"/>
      <c r="LTQ84" s="4"/>
      <c r="LTR84" s="4"/>
      <c r="LTS84" s="4"/>
      <c r="LTT84" s="4"/>
      <c r="LTU84" s="4"/>
      <c r="LTV84" s="4"/>
      <c r="LTW84" s="4"/>
      <c r="LTX84" s="4"/>
      <c r="LTY84" s="4"/>
      <c r="LTZ84" s="4"/>
      <c r="LUA84" s="4"/>
      <c r="LUB84" s="4"/>
      <c r="LUC84" s="4"/>
      <c r="LUD84" s="4"/>
      <c r="LUE84" s="4"/>
      <c r="LUF84" s="4"/>
      <c r="LUG84" s="4"/>
      <c r="LUH84" s="4"/>
      <c r="LUI84" s="4"/>
      <c r="LUJ84" s="4"/>
      <c r="LUK84" s="4"/>
      <c r="LUL84" s="4"/>
      <c r="LUM84" s="4"/>
      <c r="LUN84" s="4"/>
      <c r="LUO84" s="4"/>
      <c r="LUP84" s="4"/>
      <c r="LUQ84" s="4"/>
      <c r="LUR84" s="4"/>
      <c r="LUS84" s="4"/>
      <c r="LUT84" s="4"/>
      <c r="LUU84" s="4"/>
      <c r="LUV84" s="4"/>
      <c r="LUW84" s="4"/>
      <c r="LUX84" s="4"/>
      <c r="LUY84" s="4"/>
      <c r="LUZ84" s="4"/>
      <c r="LVA84" s="4"/>
      <c r="LVB84" s="4"/>
      <c r="LVC84" s="4"/>
      <c r="LVD84" s="4"/>
      <c r="LVE84" s="4"/>
      <c r="LVF84" s="4"/>
      <c r="LVG84" s="4"/>
      <c r="LVH84" s="4"/>
      <c r="LVI84" s="4"/>
      <c r="LVJ84" s="4"/>
      <c r="LVK84" s="4"/>
      <c r="LVL84" s="4"/>
      <c r="LVM84" s="4"/>
      <c r="LVN84" s="4"/>
      <c r="LVO84" s="4"/>
      <c r="LVP84" s="4"/>
      <c r="LVQ84" s="4"/>
      <c r="LVR84" s="4"/>
      <c r="LVS84" s="4"/>
      <c r="LVT84" s="4"/>
      <c r="LVU84" s="4"/>
      <c r="LVV84" s="4"/>
      <c r="LVW84" s="4"/>
      <c r="LVX84" s="4"/>
      <c r="LVY84" s="4"/>
      <c r="LVZ84" s="4"/>
      <c r="LWA84" s="4"/>
      <c r="LWB84" s="4"/>
      <c r="LWC84" s="4"/>
      <c r="LWD84" s="4"/>
      <c r="LWE84" s="4"/>
      <c r="LWF84" s="4"/>
      <c r="LWG84" s="4"/>
      <c r="LWH84" s="4"/>
      <c r="LWI84" s="4"/>
      <c r="LWJ84" s="4"/>
      <c r="LWK84" s="4"/>
      <c r="LWL84" s="4"/>
      <c r="LWM84" s="4"/>
      <c r="LWN84" s="4"/>
      <c r="LWO84" s="4"/>
      <c r="LWP84" s="4"/>
      <c r="LWQ84" s="4"/>
      <c r="LWR84" s="4"/>
      <c r="LWS84" s="4"/>
      <c r="LWT84" s="4"/>
      <c r="LWU84" s="4"/>
      <c r="LWV84" s="4"/>
      <c r="LWW84" s="4"/>
      <c r="LWX84" s="4"/>
      <c r="LWY84" s="4"/>
      <c r="LWZ84" s="4"/>
      <c r="LXA84" s="4"/>
      <c r="LXB84" s="4"/>
      <c r="LXC84" s="4"/>
      <c r="LXD84" s="4"/>
      <c r="LXE84" s="4"/>
      <c r="LXF84" s="4"/>
      <c r="LXG84" s="4"/>
      <c r="LXH84" s="4"/>
      <c r="LXI84" s="4"/>
      <c r="LXJ84" s="4"/>
      <c r="LXK84" s="4"/>
      <c r="LXL84" s="4"/>
      <c r="LXM84" s="4"/>
      <c r="LXN84" s="4"/>
      <c r="LXO84" s="4"/>
      <c r="LXP84" s="4"/>
      <c r="LXQ84" s="4"/>
      <c r="LXR84" s="4"/>
      <c r="LXS84" s="4"/>
      <c r="LXT84" s="4"/>
      <c r="LXU84" s="4"/>
      <c r="LXV84" s="4"/>
      <c r="LXW84" s="4"/>
      <c r="LXX84" s="4"/>
      <c r="LXY84" s="4"/>
      <c r="LXZ84" s="4"/>
      <c r="LYA84" s="4"/>
      <c r="LYB84" s="4"/>
      <c r="LYC84" s="4"/>
      <c r="LYD84" s="4"/>
      <c r="LYE84" s="4"/>
      <c r="LYF84" s="4"/>
      <c r="LYG84" s="4"/>
      <c r="LYH84" s="4"/>
      <c r="LYI84" s="4"/>
      <c r="LYJ84" s="4"/>
      <c r="LYK84" s="4"/>
      <c r="LYL84" s="4"/>
      <c r="LYM84" s="4"/>
      <c r="LYN84" s="4"/>
      <c r="LYO84" s="4"/>
      <c r="LYP84" s="4"/>
      <c r="LYQ84" s="4"/>
      <c r="LYR84" s="4"/>
      <c r="LYS84" s="4"/>
      <c r="LYT84" s="4"/>
      <c r="LYU84" s="4"/>
      <c r="LYV84" s="4"/>
      <c r="LYW84" s="4"/>
      <c r="LYX84" s="4"/>
      <c r="LYY84" s="4"/>
      <c r="LYZ84" s="4"/>
      <c r="LZA84" s="4"/>
      <c r="LZB84" s="4"/>
      <c r="LZC84" s="4"/>
      <c r="LZD84" s="4"/>
      <c r="LZE84" s="4"/>
      <c r="LZF84" s="4"/>
      <c r="LZG84" s="4"/>
      <c r="LZH84" s="4"/>
      <c r="LZI84" s="4"/>
      <c r="LZJ84" s="4"/>
      <c r="LZK84" s="4"/>
      <c r="LZL84" s="4"/>
      <c r="LZM84" s="4"/>
      <c r="LZN84" s="4"/>
      <c r="LZO84" s="4"/>
      <c r="LZP84" s="4"/>
      <c r="LZQ84" s="4"/>
      <c r="LZR84" s="4"/>
      <c r="LZS84" s="4"/>
      <c r="LZT84" s="4"/>
      <c r="LZU84" s="4"/>
      <c r="LZV84" s="4"/>
      <c r="LZW84" s="4"/>
      <c r="LZX84" s="4"/>
      <c r="LZY84" s="4"/>
      <c r="LZZ84" s="4"/>
      <c r="MAA84" s="4"/>
      <c r="MAB84" s="4"/>
      <c r="MAC84" s="4"/>
      <c r="MAD84" s="4"/>
      <c r="MAE84" s="4"/>
      <c r="MAF84" s="4"/>
      <c r="MAG84" s="4"/>
      <c r="MAH84" s="4"/>
      <c r="MAI84" s="4"/>
      <c r="MAJ84" s="4"/>
      <c r="MAK84" s="4"/>
      <c r="MAL84" s="4"/>
      <c r="MAM84" s="4"/>
      <c r="MAN84" s="4"/>
      <c r="MAO84" s="4"/>
      <c r="MAP84" s="4"/>
      <c r="MAQ84" s="4"/>
      <c r="MAR84" s="4"/>
      <c r="MAS84" s="4"/>
      <c r="MAT84" s="4"/>
      <c r="MAU84" s="4"/>
      <c r="MAV84" s="4"/>
      <c r="MAW84" s="4"/>
      <c r="MAX84" s="4"/>
      <c r="MAY84" s="4"/>
      <c r="MAZ84" s="4"/>
      <c r="MBA84" s="4"/>
      <c r="MBB84" s="4"/>
      <c r="MBC84" s="4"/>
      <c r="MBD84" s="4"/>
      <c r="MBE84" s="4"/>
      <c r="MBF84" s="4"/>
      <c r="MBG84" s="4"/>
      <c r="MBH84" s="4"/>
      <c r="MBI84" s="4"/>
      <c r="MBJ84" s="4"/>
      <c r="MBK84" s="4"/>
      <c r="MBL84" s="4"/>
      <c r="MBM84" s="4"/>
      <c r="MBN84" s="4"/>
      <c r="MBO84" s="4"/>
      <c r="MBP84" s="4"/>
      <c r="MBQ84" s="4"/>
      <c r="MBR84" s="4"/>
      <c r="MBS84" s="4"/>
      <c r="MBT84" s="4"/>
      <c r="MBU84" s="4"/>
      <c r="MBV84" s="4"/>
      <c r="MBW84" s="4"/>
      <c r="MBX84" s="4"/>
      <c r="MBY84" s="4"/>
      <c r="MBZ84" s="4"/>
      <c r="MCA84" s="4"/>
      <c r="MCB84" s="4"/>
      <c r="MCC84" s="4"/>
      <c r="MCD84" s="4"/>
      <c r="MCE84" s="4"/>
      <c r="MCF84" s="4"/>
      <c r="MCG84" s="4"/>
      <c r="MCH84" s="4"/>
      <c r="MCI84" s="4"/>
      <c r="MCJ84" s="4"/>
      <c r="MCK84" s="4"/>
      <c r="MCL84" s="4"/>
      <c r="MCM84" s="4"/>
      <c r="MCN84" s="4"/>
      <c r="MCO84" s="4"/>
      <c r="MCP84" s="4"/>
      <c r="MCQ84" s="4"/>
      <c r="MCR84" s="4"/>
      <c r="MCS84" s="4"/>
      <c r="MCT84" s="4"/>
      <c r="MCU84" s="4"/>
      <c r="MCV84" s="4"/>
      <c r="MCW84" s="4"/>
      <c r="MCX84" s="4"/>
      <c r="MCY84" s="4"/>
      <c r="MCZ84" s="4"/>
      <c r="MDA84" s="4"/>
      <c r="MDB84" s="4"/>
      <c r="MDC84" s="4"/>
      <c r="MDD84" s="4"/>
      <c r="MDE84" s="4"/>
      <c r="MDF84" s="4"/>
      <c r="MDG84" s="4"/>
      <c r="MDH84" s="4"/>
      <c r="MDI84" s="4"/>
      <c r="MDJ84" s="4"/>
      <c r="MDK84" s="4"/>
      <c r="MDL84" s="4"/>
      <c r="MDM84" s="4"/>
      <c r="MDN84" s="4"/>
      <c r="MDO84" s="4"/>
      <c r="MDP84" s="4"/>
      <c r="MDQ84" s="4"/>
      <c r="MDR84" s="4"/>
      <c r="MDS84" s="4"/>
      <c r="MDT84" s="4"/>
      <c r="MDU84" s="4"/>
      <c r="MDV84" s="4"/>
      <c r="MDW84" s="4"/>
      <c r="MDX84" s="4"/>
      <c r="MDY84" s="4"/>
      <c r="MDZ84" s="4"/>
      <c r="MEA84" s="4"/>
      <c r="MEB84" s="4"/>
      <c r="MEC84" s="4"/>
      <c r="MED84" s="4"/>
      <c r="MEE84" s="4"/>
      <c r="MEF84" s="4"/>
      <c r="MEG84" s="4"/>
      <c r="MEH84" s="4"/>
      <c r="MEI84" s="4"/>
      <c r="MEJ84" s="4"/>
      <c r="MEK84" s="4"/>
      <c r="MEL84" s="4"/>
      <c r="MEM84" s="4"/>
      <c r="MEN84" s="4"/>
      <c r="MEO84" s="4"/>
      <c r="MEP84" s="4"/>
      <c r="MEQ84" s="4"/>
      <c r="MER84" s="4"/>
      <c r="MES84" s="4"/>
      <c r="MET84" s="4"/>
      <c r="MEU84" s="4"/>
      <c r="MEV84" s="4"/>
      <c r="MEW84" s="4"/>
      <c r="MEX84" s="4"/>
      <c r="MEY84" s="4"/>
      <c r="MEZ84" s="4"/>
      <c r="MFA84" s="4"/>
      <c r="MFB84" s="4"/>
      <c r="MFC84" s="4"/>
      <c r="MFD84" s="4"/>
      <c r="MFE84" s="4"/>
      <c r="MFF84" s="4"/>
      <c r="MFG84" s="4"/>
      <c r="MFH84" s="4"/>
      <c r="MFI84" s="4"/>
      <c r="MFJ84" s="4"/>
      <c r="MFK84" s="4"/>
      <c r="MFL84" s="4"/>
      <c r="MFM84" s="4"/>
      <c r="MFN84" s="4"/>
      <c r="MFO84" s="4"/>
      <c r="MFP84" s="4"/>
      <c r="MFQ84" s="4"/>
      <c r="MFR84" s="4"/>
      <c r="MFS84" s="4"/>
      <c r="MFT84" s="4"/>
      <c r="MFU84" s="4"/>
      <c r="MFV84" s="4"/>
      <c r="MFW84" s="4"/>
      <c r="MFX84" s="4"/>
      <c r="MFY84" s="4"/>
      <c r="MFZ84" s="4"/>
      <c r="MGA84" s="4"/>
      <c r="MGB84" s="4"/>
      <c r="MGC84" s="4"/>
      <c r="MGD84" s="4"/>
      <c r="MGE84" s="4"/>
      <c r="MGF84" s="4"/>
      <c r="MGG84" s="4"/>
      <c r="MGH84" s="4"/>
      <c r="MGI84" s="4"/>
      <c r="MGJ84" s="4"/>
      <c r="MGK84" s="4"/>
      <c r="MGL84" s="4"/>
      <c r="MGM84" s="4"/>
      <c r="MGN84" s="4"/>
      <c r="MGO84" s="4"/>
      <c r="MGP84" s="4"/>
      <c r="MGQ84" s="4"/>
      <c r="MGR84" s="4"/>
      <c r="MGS84" s="4"/>
      <c r="MGT84" s="4"/>
      <c r="MGU84" s="4"/>
      <c r="MGV84" s="4"/>
      <c r="MGW84" s="4"/>
      <c r="MGX84" s="4"/>
      <c r="MGY84" s="4"/>
      <c r="MGZ84" s="4"/>
      <c r="MHA84" s="4"/>
      <c r="MHB84" s="4"/>
      <c r="MHC84" s="4"/>
      <c r="MHD84" s="4"/>
      <c r="MHE84" s="4"/>
      <c r="MHF84" s="4"/>
      <c r="MHG84" s="4"/>
      <c r="MHH84" s="4"/>
      <c r="MHI84" s="4"/>
      <c r="MHJ84" s="4"/>
      <c r="MHK84" s="4"/>
      <c r="MHL84" s="4"/>
      <c r="MHM84" s="4"/>
      <c r="MHN84" s="4"/>
      <c r="MHO84" s="4"/>
      <c r="MHP84" s="4"/>
      <c r="MHQ84" s="4"/>
      <c r="MHR84" s="4"/>
      <c r="MHS84" s="4"/>
      <c r="MHT84" s="4"/>
      <c r="MHU84" s="4"/>
      <c r="MHV84" s="4"/>
      <c r="MHW84" s="4"/>
      <c r="MHX84" s="4"/>
      <c r="MHY84" s="4"/>
      <c r="MHZ84" s="4"/>
      <c r="MIA84" s="4"/>
      <c r="MIB84" s="4"/>
      <c r="MIC84" s="4"/>
      <c r="MID84" s="4"/>
      <c r="MIE84" s="4"/>
      <c r="MIF84" s="4"/>
      <c r="MIG84" s="4"/>
      <c r="MIH84" s="4"/>
      <c r="MII84" s="4"/>
      <c r="MIJ84" s="4"/>
      <c r="MIK84" s="4"/>
      <c r="MIL84" s="4"/>
      <c r="MIM84" s="4"/>
      <c r="MIN84" s="4"/>
      <c r="MIO84" s="4"/>
      <c r="MIP84" s="4"/>
      <c r="MIQ84" s="4"/>
      <c r="MIR84" s="4"/>
      <c r="MIS84" s="4"/>
      <c r="MIT84" s="4"/>
      <c r="MIU84" s="4"/>
      <c r="MIV84" s="4"/>
      <c r="MIW84" s="4"/>
      <c r="MIX84" s="4"/>
      <c r="MIY84" s="4"/>
      <c r="MIZ84" s="4"/>
      <c r="MJA84" s="4"/>
      <c r="MJB84" s="4"/>
      <c r="MJC84" s="4"/>
      <c r="MJD84" s="4"/>
      <c r="MJE84" s="4"/>
      <c r="MJF84" s="4"/>
      <c r="MJG84" s="4"/>
      <c r="MJH84" s="4"/>
      <c r="MJI84" s="4"/>
      <c r="MJJ84" s="4"/>
      <c r="MJK84" s="4"/>
      <c r="MJL84" s="4"/>
      <c r="MJM84" s="4"/>
      <c r="MJN84" s="4"/>
      <c r="MJO84" s="4"/>
      <c r="MJP84" s="4"/>
      <c r="MJQ84" s="4"/>
      <c r="MJR84" s="4"/>
      <c r="MJS84" s="4"/>
      <c r="MJT84" s="4"/>
      <c r="MJU84" s="4"/>
      <c r="MJV84" s="4"/>
      <c r="MJW84" s="4"/>
      <c r="MJX84" s="4"/>
      <c r="MJY84" s="4"/>
      <c r="MJZ84" s="4"/>
      <c r="MKA84" s="4"/>
      <c r="MKB84" s="4"/>
      <c r="MKC84" s="4"/>
      <c r="MKD84" s="4"/>
      <c r="MKE84" s="4"/>
      <c r="MKF84" s="4"/>
      <c r="MKG84" s="4"/>
      <c r="MKH84" s="4"/>
      <c r="MKI84" s="4"/>
      <c r="MKJ84" s="4"/>
      <c r="MKK84" s="4"/>
      <c r="MKL84" s="4"/>
      <c r="MKM84" s="4"/>
      <c r="MKN84" s="4"/>
      <c r="MKO84" s="4"/>
      <c r="MKP84" s="4"/>
      <c r="MKQ84" s="4"/>
      <c r="MKR84" s="4"/>
      <c r="MKS84" s="4"/>
      <c r="MKT84" s="4"/>
      <c r="MKU84" s="4"/>
      <c r="MKV84" s="4"/>
      <c r="MKW84" s="4"/>
      <c r="MKX84" s="4"/>
      <c r="MKY84" s="4"/>
      <c r="MKZ84" s="4"/>
      <c r="MLA84" s="4"/>
      <c r="MLB84" s="4"/>
      <c r="MLC84" s="4"/>
      <c r="MLD84" s="4"/>
      <c r="MLE84" s="4"/>
      <c r="MLF84" s="4"/>
      <c r="MLG84" s="4"/>
      <c r="MLH84" s="4"/>
      <c r="MLI84" s="4"/>
      <c r="MLJ84" s="4"/>
      <c r="MLK84" s="4"/>
      <c r="MLL84" s="4"/>
      <c r="MLM84" s="4"/>
      <c r="MLN84" s="4"/>
      <c r="MLO84" s="4"/>
      <c r="MLP84" s="4"/>
      <c r="MLQ84" s="4"/>
      <c r="MLR84" s="4"/>
      <c r="MLS84" s="4"/>
      <c r="MLT84" s="4"/>
      <c r="MLU84" s="4"/>
      <c r="MLV84" s="4"/>
      <c r="MLW84" s="4"/>
      <c r="MLX84" s="4"/>
      <c r="MLY84" s="4"/>
      <c r="MLZ84" s="4"/>
      <c r="MMA84" s="4"/>
      <c r="MMB84" s="4"/>
      <c r="MMC84" s="4"/>
      <c r="MMD84" s="4"/>
      <c r="MME84" s="4"/>
      <c r="MMF84" s="4"/>
      <c r="MMG84" s="4"/>
      <c r="MMH84" s="4"/>
      <c r="MMI84" s="4"/>
      <c r="MMJ84" s="4"/>
      <c r="MMK84" s="4"/>
      <c r="MML84" s="4"/>
      <c r="MMM84" s="4"/>
      <c r="MMN84" s="4"/>
      <c r="MMO84" s="4"/>
      <c r="MMP84" s="4"/>
      <c r="MMQ84" s="4"/>
      <c r="MMR84" s="4"/>
      <c r="MMS84" s="4"/>
      <c r="MMT84" s="4"/>
      <c r="MMU84" s="4"/>
      <c r="MMV84" s="4"/>
      <c r="MMW84" s="4"/>
      <c r="MMX84" s="4"/>
      <c r="MMY84" s="4"/>
      <c r="MMZ84" s="4"/>
      <c r="MNA84" s="4"/>
      <c r="MNB84" s="4"/>
      <c r="MNC84" s="4"/>
      <c r="MND84" s="4"/>
      <c r="MNE84" s="4"/>
      <c r="MNF84" s="4"/>
      <c r="MNG84" s="4"/>
      <c r="MNH84" s="4"/>
      <c r="MNI84" s="4"/>
      <c r="MNJ84" s="4"/>
      <c r="MNK84" s="4"/>
      <c r="MNL84" s="4"/>
      <c r="MNM84" s="4"/>
      <c r="MNN84" s="4"/>
      <c r="MNO84" s="4"/>
      <c r="MNP84" s="4"/>
      <c r="MNQ84" s="4"/>
      <c r="MNR84" s="4"/>
      <c r="MNS84" s="4"/>
      <c r="MNT84" s="4"/>
      <c r="MNU84" s="4"/>
      <c r="MNV84" s="4"/>
      <c r="MNW84" s="4"/>
      <c r="MNX84" s="4"/>
      <c r="MNY84" s="4"/>
      <c r="MNZ84" s="4"/>
      <c r="MOA84" s="4"/>
      <c r="MOB84" s="4"/>
      <c r="MOC84" s="4"/>
      <c r="MOD84" s="4"/>
      <c r="MOE84" s="4"/>
      <c r="MOF84" s="4"/>
      <c r="MOG84" s="4"/>
      <c r="MOH84" s="4"/>
      <c r="MOI84" s="4"/>
      <c r="MOJ84" s="4"/>
      <c r="MOK84" s="4"/>
      <c r="MOL84" s="4"/>
      <c r="MOM84" s="4"/>
      <c r="MON84" s="4"/>
      <c r="MOO84" s="4"/>
      <c r="MOP84" s="4"/>
      <c r="MOQ84" s="4"/>
      <c r="MOR84" s="4"/>
      <c r="MOS84" s="4"/>
      <c r="MOT84" s="4"/>
      <c r="MOU84" s="4"/>
      <c r="MOV84" s="4"/>
      <c r="MOW84" s="4"/>
      <c r="MOX84" s="4"/>
      <c r="MOY84" s="4"/>
      <c r="MOZ84" s="4"/>
      <c r="MPA84" s="4"/>
      <c r="MPB84" s="4"/>
      <c r="MPC84" s="4"/>
      <c r="MPD84" s="4"/>
      <c r="MPE84" s="4"/>
      <c r="MPF84" s="4"/>
      <c r="MPG84" s="4"/>
      <c r="MPH84" s="4"/>
      <c r="MPI84" s="4"/>
      <c r="MPJ84" s="4"/>
      <c r="MPK84" s="4"/>
      <c r="MPL84" s="4"/>
      <c r="MPM84" s="4"/>
      <c r="MPN84" s="4"/>
      <c r="MPO84" s="4"/>
      <c r="MPP84" s="4"/>
      <c r="MPQ84" s="4"/>
      <c r="MPR84" s="4"/>
      <c r="MPS84" s="4"/>
      <c r="MPT84" s="4"/>
      <c r="MPU84" s="4"/>
      <c r="MPV84" s="4"/>
      <c r="MPW84" s="4"/>
      <c r="MPX84" s="4"/>
      <c r="MPY84" s="4"/>
      <c r="MPZ84" s="4"/>
      <c r="MQA84" s="4"/>
      <c r="MQB84" s="4"/>
      <c r="MQC84" s="4"/>
      <c r="MQD84" s="4"/>
      <c r="MQE84" s="4"/>
      <c r="MQF84" s="4"/>
      <c r="MQG84" s="4"/>
      <c r="MQH84" s="4"/>
      <c r="MQI84" s="4"/>
      <c r="MQJ84" s="4"/>
      <c r="MQK84" s="4"/>
      <c r="MQL84" s="4"/>
      <c r="MQM84" s="4"/>
      <c r="MQN84" s="4"/>
      <c r="MQO84" s="4"/>
      <c r="MQP84" s="4"/>
      <c r="MQQ84" s="4"/>
      <c r="MQR84" s="4"/>
      <c r="MQS84" s="4"/>
      <c r="MQT84" s="4"/>
      <c r="MQU84" s="4"/>
      <c r="MQV84" s="4"/>
      <c r="MQW84" s="4"/>
      <c r="MQX84" s="4"/>
      <c r="MQY84" s="4"/>
      <c r="MQZ84" s="4"/>
      <c r="MRA84" s="4"/>
      <c r="MRB84" s="4"/>
      <c r="MRC84" s="4"/>
      <c r="MRD84" s="4"/>
      <c r="MRE84" s="4"/>
      <c r="MRF84" s="4"/>
      <c r="MRG84" s="4"/>
      <c r="MRH84" s="4"/>
      <c r="MRI84" s="4"/>
      <c r="MRJ84" s="4"/>
      <c r="MRK84" s="4"/>
      <c r="MRL84" s="4"/>
      <c r="MRM84" s="4"/>
      <c r="MRN84" s="4"/>
      <c r="MRO84" s="4"/>
      <c r="MRP84" s="4"/>
      <c r="MRQ84" s="4"/>
      <c r="MRR84" s="4"/>
      <c r="MRS84" s="4"/>
      <c r="MRT84" s="4"/>
      <c r="MRU84" s="4"/>
      <c r="MRV84" s="4"/>
      <c r="MRW84" s="4"/>
      <c r="MRX84" s="4"/>
      <c r="MRY84" s="4"/>
      <c r="MRZ84" s="4"/>
      <c r="MSA84" s="4"/>
      <c r="MSB84" s="4"/>
      <c r="MSC84" s="4"/>
      <c r="MSD84" s="4"/>
      <c r="MSE84" s="4"/>
      <c r="MSF84" s="4"/>
      <c r="MSG84" s="4"/>
      <c r="MSH84" s="4"/>
      <c r="MSI84" s="4"/>
      <c r="MSJ84" s="4"/>
      <c r="MSK84" s="4"/>
      <c r="MSL84" s="4"/>
      <c r="MSM84" s="4"/>
      <c r="MSN84" s="4"/>
      <c r="MSO84" s="4"/>
      <c r="MSP84" s="4"/>
      <c r="MSQ84" s="4"/>
      <c r="MSR84" s="4"/>
      <c r="MSS84" s="4"/>
      <c r="MST84" s="4"/>
      <c r="MSU84" s="4"/>
      <c r="MSV84" s="4"/>
      <c r="MSW84" s="4"/>
      <c r="MSX84" s="4"/>
      <c r="MSY84" s="4"/>
      <c r="MSZ84" s="4"/>
      <c r="MTA84" s="4"/>
      <c r="MTB84" s="4"/>
      <c r="MTC84" s="4"/>
      <c r="MTD84" s="4"/>
      <c r="MTE84" s="4"/>
      <c r="MTF84" s="4"/>
      <c r="MTG84" s="4"/>
      <c r="MTH84" s="4"/>
      <c r="MTI84" s="4"/>
      <c r="MTJ84" s="4"/>
      <c r="MTK84" s="4"/>
      <c r="MTL84" s="4"/>
      <c r="MTM84" s="4"/>
      <c r="MTN84" s="4"/>
      <c r="MTO84" s="4"/>
      <c r="MTP84" s="4"/>
      <c r="MTQ84" s="4"/>
      <c r="MTR84" s="4"/>
      <c r="MTS84" s="4"/>
      <c r="MTT84" s="4"/>
      <c r="MTU84" s="4"/>
      <c r="MTV84" s="4"/>
      <c r="MTW84" s="4"/>
      <c r="MTX84" s="4"/>
      <c r="MTY84" s="4"/>
      <c r="MTZ84" s="4"/>
      <c r="MUA84" s="4"/>
      <c r="MUB84" s="4"/>
      <c r="MUC84" s="4"/>
      <c r="MUD84" s="4"/>
      <c r="MUE84" s="4"/>
      <c r="MUF84" s="4"/>
      <c r="MUG84" s="4"/>
      <c r="MUH84" s="4"/>
      <c r="MUI84" s="4"/>
      <c r="MUJ84" s="4"/>
      <c r="MUK84" s="4"/>
      <c r="MUL84" s="4"/>
      <c r="MUM84" s="4"/>
      <c r="MUN84" s="4"/>
      <c r="MUO84" s="4"/>
      <c r="MUP84" s="4"/>
      <c r="MUQ84" s="4"/>
      <c r="MUR84" s="4"/>
      <c r="MUS84" s="4"/>
      <c r="MUT84" s="4"/>
      <c r="MUU84" s="4"/>
      <c r="MUV84" s="4"/>
      <c r="MUW84" s="4"/>
      <c r="MUX84" s="4"/>
      <c r="MUY84" s="4"/>
      <c r="MUZ84" s="4"/>
      <c r="MVA84" s="4"/>
      <c r="MVB84" s="4"/>
      <c r="MVC84" s="4"/>
      <c r="MVD84" s="4"/>
      <c r="MVE84" s="4"/>
      <c r="MVF84" s="4"/>
      <c r="MVG84" s="4"/>
      <c r="MVH84" s="4"/>
      <c r="MVI84" s="4"/>
      <c r="MVJ84" s="4"/>
      <c r="MVK84" s="4"/>
      <c r="MVL84" s="4"/>
      <c r="MVM84" s="4"/>
      <c r="MVN84" s="4"/>
      <c r="MVO84" s="4"/>
      <c r="MVP84" s="4"/>
      <c r="MVQ84" s="4"/>
      <c r="MVR84" s="4"/>
      <c r="MVS84" s="4"/>
      <c r="MVT84" s="4"/>
      <c r="MVU84" s="4"/>
      <c r="MVV84" s="4"/>
      <c r="MVW84" s="4"/>
      <c r="MVX84" s="4"/>
      <c r="MVY84" s="4"/>
      <c r="MVZ84" s="4"/>
      <c r="MWA84" s="4"/>
      <c r="MWB84" s="4"/>
      <c r="MWC84" s="4"/>
      <c r="MWD84" s="4"/>
      <c r="MWE84" s="4"/>
      <c r="MWF84" s="4"/>
      <c r="MWG84" s="4"/>
      <c r="MWH84" s="4"/>
      <c r="MWI84" s="4"/>
      <c r="MWJ84" s="4"/>
      <c r="MWK84" s="4"/>
      <c r="MWL84" s="4"/>
      <c r="MWM84" s="4"/>
      <c r="MWN84" s="4"/>
      <c r="MWO84" s="4"/>
      <c r="MWP84" s="4"/>
      <c r="MWQ84" s="4"/>
      <c r="MWR84" s="4"/>
      <c r="MWS84" s="4"/>
      <c r="MWT84" s="4"/>
      <c r="MWU84" s="4"/>
      <c r="MWV84" s="4"/>
      <c r="MWW84" s="4"/>
      <c r="MWX84" s="4"/>
      <c r="MWY84" s="4"/>
      <c r="MWZ84" s="4"/>
      <c r="MXA84" s="4"/>
      <c r="MXB84" s="4"/>
      <c r="MXC84" s="4"/>
      <c r="MXD84" s="4"/>
      <c r="MXE84" s="4"/>
      <c r="MXF84" s="4"/>
      <c r="MXG84" s="4"/>
      <c r="MXH84" s="4"/>
      <c r="MXI84" s="4"/>
      <c r="MXJ84" s="4"/>
      <c r="MXK84" s="4"/>
      <c r="MXL84" s="4"/>
      <c r="MXM84" s="4"/>
      <c r="MXN84" s="4"/>
      <c r="MXO84" s="4"/>
      <c r="MXP84" s="4"/>
      <c r="MXQ84" s="4"/>
      <c r="MXR84" s="4"/>
      <c r="MXS84" s="4"/>
      <c r="MXT84" s="4"/>
      <c r="MXU84" s="4"/>
      <c r="MXV84" s="4"/>
      <c r="MXW84" s="4"/>
      <c r="MXX84" s="4"/>
      <c r="MXY84" s="4"/>
      <c r="MXZ84" s="4"/>
      <c r="MYA84" s="4"/>
      <c r="MYB84" s="4"/>
      <c r="MYC84" s="4"/>
      <c r="MYD84" s="4"/>
      <c r="MYE84" s="4"/>
      <c r="MYF84" s="4"/>
      <c r="MYG84" s="4"/>
      <c r="MYH84" s="4"/>
      <c r="MYI84" s="4"/>
      <c r="MYJ84" s="4"/>
      <c r="MYK84" s="4"/>
      <c r="MYL84" s="4"/>
      <c r="MYM84" s="4"/>
      <c r="MYN84" s="4"/>
      <c r="MYO84" s="4"/>
      <c r="MYP84" s="4"/>
      <c r="MYQ84" s="4"/>
      <c r="MYR84" s="4"/>
      <c r="MYS84" s="4"/>
      <c r="MYT84" s="4"/>
      <c r="MYU84" s="4"/>
      <c r="MYV84" s="4"/>
      <c r="MYW84" s="4"/>
      <c r="MYX84" s="4"/>
      <c r="MYY84" s="4"/>
      <c r="MYZ84" s="4"/>
      <c r="MZA84" s="4"/>
      <c r="MZB84" s="4"/>
      <c r="MZC84" s="4"/>
      <c r="MZD84" s="4"/>
      <c r="MZE84" s="4"/>
      <c r="MZF84" s="4"/>
      <c r="MZG84" s="4"/>
      <c r="MZH84" s="4"/>
      <c r="MZI84" s="4"/>
      <c r="MZJ84" s="4"/>
      <c r="MZK84" s="4"/>
      <c r="MZL84" s="4"/>
      <c r="MZM84" s="4"/>
      <c r="MZN84" s="4"/>
      <c r="MZO84" s="4"/>
      <c r="MZP84" s="4"/>
      <c r="MZQ84" s="4"/>
      <c r="MZR84" s="4"/>
      <c r="MZS84" s="4"/>
      <c r="MZT84" s="4"/>
      <c r="MZU84" s="4"/>
      <c r="MZV84" s="4"/>
      <c r="MZW84" s="4"/>
      <c r="MZX84" s="4"/>
      <c r="MZY84" s="4"/>
      <c r="MZZ84" s="4"/>
      <c r="NAA84" s="4"/>
      <c r="NAB84" s="4"/>
      <c r="NAC84" s="4"/>
      <c r="NAD84" s="4"/>
      <c r="NAE84" s="4"/>
      <c r="NAF84" s="4"/>
      <c r="NAG84" s="4"/>
      <c r="NAH84" s="4"/>
      <c r="NAI84" s="4"/>
      <c r="NAJ84" s="4"/>
      <c r="NAK84" s="4"/>
      <c r="NAL84" s="4"/>
      <c r="NAM84" s="4"/>
      <c r="NAN84" s="4"/>
      <c r="NAO84" s="4"/>
      <c r="NAP84" s="4"/>
      <c r="NAQ84" s="4"/>
      <c r="NAR84" s="4"/>
      <c r="NAS84" s="4"/>
      <c r="NAT84" s="4"/>
      <c r="NAU84" s="4"/>
      <c r="NAV84" s="4"/>
      <c r="NAW84" s="4"/>
      <c r="NAX84" s="4"/>
      <c r="NAY84" s="4"/>
      <c r="NAZ84" s="4"/>
      <c r="NBA84" s="4"/>
      <c r="NBB84" s="4"/>
      <c r="NBC84" s="4"/>
      <c r="NBD84" s="4"/>
      <c r="NBE84" s="4"/>
      <c r="NBF84" s="4"/>
      <c r="NBG84" s="4"/>
      <c r="NBH84" s="4"/>
      <c r="NBI84" s="4"/>
      <c r="NBJ84" s="4"/>
      <c r="NBK84" s="4"/>
      <c r="NBL84" s="4"/>
      <c r="NBM84" s="4"/>
      <c r="NBN84" s="4"/>
      <c r="NBO84" s="4"/>
      <c r="NBP84" s="4"/>
      <c r="NBQ84" s="4"/>
      <c r="NBR84" s="4"/>
      <c r="NBS84" s="4"/>
      <c r="NBT84" s="4"/>
      <c r="NBU84" s="4"/>
      <c r="NBV84" s="4"/>
      <c r="NBW84" s="4"/>
      <c r="NBX84" s="4"/>
      <c r="NBY84" s="4"/>
      <c r="NBZ84" s="4"/>
      <c r="NCA84" s="4"/>
      <c r="NCB84" s="4"/>
      <c r="NCC84" s="4"/>
      <c r="NCD84" s="4"/>
      <c r="NCE84" s="4"/>
      <c r="NCF84" s="4"/>
      <c r="NCG84" s="4"/>
      <c r="NCH84" s="4"/>
      <c r="NCI84" s="4"/>
      <c r="NCJ84" s="4"/>
      <c r="NCK84" s="4"/>
      <c r="NCL84" s="4"/>
      <c r="NCM84" s="4"/>
      <c r="NCN84" s="4"/>
      <c r="NCO84" s="4"/>
      <c r="NCP84" s="4"/>
      <c r="NCQ84" s="4"/>
      <c r="NCR84" s="4"/>
      <c r="NCS84" s="4"/>
      <c r="NCT84" s="4"/>
      <c r="NCU84" s="4"/>
      <c r="NCV84" s="4"/>
      <c r="NCW84" s="4"/>
      <c r="NCX84" s="4"/>
      <c r="NCY84" s="4"/>
      <c r="NCZ84" s="4"/>
      <c r="NDA84" s="4"/>
      <c r="NDB84" s="4"/>
      <c r="NDC84" s="4"/>
      <c r="NDD84" s="4"/>
      <c r="NDE84" s="4"/>
      <c r="NDF84" s="4"/>
      <c r="NDG84" s="4"/>
      <c r="NDH84" s="4"/>
      <c r="NDI84" s="4"/>
      <c r="NDJ84" s="4"/>
      <c r="NDK84" s="4"/>
      <c r="NDL84" s="4"/>
      <c r="NDM84" s="4"/>
      <c r="NDN84" s="4"/>
      <c r="NDO84" s="4"/>
      <c r="NDP84" s="4"/>
      <c r="NDQ84" s="4"/>
      <c r="NDR84" s="4"/>
      <c r="NDS84" s="4"/>
      <c r="NDT84" s="4"/>
      <c r="NDU84" s="4"/>
      <c r="NDV84" s="4"/>
      <c r="NDW84" s="4"/>
      <c r="NDX84" s="4"/>
      <c r="NDY84" s="4"/>
      <c r="NDZ84" s="4"/>
      <c r="NEA84" s="4"/>
      <c r="NEB84" s="4"/>
      <c r="NEC84" s="4"/>
      <c r="NED84" s="4"/>
      <c r="NEE84" s="4"/>
      <c r="NEF84" s="4"/>
      <c r="NEG84" s="4"/>
      <c r="NEH84" s="4"/>
      <c r="NEI84" s="4"/>
      <c r="NEJ84" s="4"/>
      <c r="NEK84" s="4"/>
      <c r="NEL84" s="4"/>
      <c r="NEM84" s="4"/>
      <c r="NEN84" s="4"/>
      <c r="NEO84" s="4"/>
      <c r="NEP84" s="4"/>
      <c r="NEQ84" s="4"/>
      <c r="NER84" s="4"/>
      <c r="NES84" s="4"/>
      <c r="NET84" s="4"/>
      <c r="NEU84" s="4"/>
      <c r="NEV84" s="4"/>
      <c r="NEW84" s="4"/>
      <c r="NEX84" s="4"/>
      <c r="NEY84" s="4"/>
      <c r="NEZ84" s="4"/>
      <c r="NFA84" s="4"/>
      <c r="NFB84" s="4"/>
      <c r="NFC84" s="4"/>
      <c r="NFD84" s="4"/>
      <c r="NFE84" s="4"/>
      <c r="NFF84" s="4"/>
      <c r="NFG84" s="4"/>
      <c r="NFH84" s="4"/>
      <c r="NFI84" s="4"/>
      <c r="NFJ84" s="4"/>
      <c r="NFK84" s="4"/>
      <c r="NFL84" s="4"/>
      <c r="NFM84" s="4"/>
      <c r="NFN84" s="4"/>
      <c r="NFO84" s="4"/>
      <c r="NFP84" s="4"/>
      <c r="NFQ84" s="4"/>
      <c r="NFR84" s="4"/>
      <c r="NFS84" s="4"/>
      <c r="NFT84" s="4"/>
      <c r="NFU84" s="4"/>
      <c r="NFV84" s="4"/>
      <c r="NFW84" s="4"/>
      <c r="NFX84" s="4"/>
      <c r="NFY84" s="4"/>
      <c r="NFZ84" s="4"/>
      <c r="NGA84" s="4"/>
      <c r="NGB84" s="4"/>
      <c r="NGC84" s="4"/>
      <c r="NGD84" s="4"/>
      <c r="NGE84" s="4"/>
      <c r="NGF84" s="4"/>
      <c r="NGG84" s="4"/>
      <c r="NGH84" s="4"/>
      <c r="NGI84" s="4"/>
      <c r="NGJ84" s="4"/>
      <c r="NGK84" s="4"/>
      <c r="NGL84" s="4"/>
      <c r="NGM84" s="4"/>
      <c r="NGN84" s="4"/>
      <c r="NGO84" s="4"/>
      <c r="NGP84" s="4"/>
      <c r="NGQ84" s="4"/>
      <c r="NGR84" s="4"/>
      <c r="NGS84" s="4"/>
      <c r="NGT84" s="4"/>
      <c r="NGU84" s="4"/>
      <c r="NGV84" s="4"/>
      <c r="NGW84" s="4"/>
      <c r="NGX84" s="4"/>
      <c r="NGY84" s="4"/>
      <c r="NGZ84" s="4"/>
      <c r="NHA84" s="4"/>
      <c r="NHB84" s="4"/>
      <c r="NHC84" s="4"/>
      <c r="NHD84" s="4"/>
      <c r="NHE84" s="4"/>
      <c r="NHF84" s="4"/>
      <c r="NHG84" s="4"/>
      <c r="NHH84" s="4"/>
      <c r="NHI84" s="4"/>
      <c r="NHJ84" s="4"/>
      <c r="NHK84" s="4"/>
      <c r="NHL84" s="4"/>
      <c r="NHM84" s="4"/>
      <c r="NHN84" s="4"/>
      <c r="NHO84" s="4"/>
      <c r="NHP84" s="4"/>
      <c r="NHQ84" s="4"/>
      <c r="NHR84" s="4"/>
      <c r="NHS84" s="4"/>
      <c r="NHT84" s="4"/>
      <c r="NHU84" s="4"/>
      <c r="NHV84" s="4"/>
      <c r="NHW84" s="4"/>
      <c r="NHX84" s="4"/>
      <c r="NHY84" s="4"/>
      <c r="NHZ84" s="4"/>
      <c r="NIA84" s="4"/>
      <c r="NIB84" s="4"/>
      <c r="NIC84" s="4"/>
      <c r="NID84" s="4"/>
      <c r="NIE84" s="4"/>
      <c r="NIF84" s="4"/>
      <c r="NIG84" s="4"/>
      <c r="NIH84" s="4"/>
      <c r="NII84" s="4"/>
      <c r="NIJ84" s="4"/>
      <c r="NIK84" s="4"/>
      <c r="NIL84" s="4"/>
      <c r="NIM84" s="4"/>
      <c r="NIN84" s="4"/>
      <c r="NIO84" s="4"/>
      <c r="NIP84" s="4"/>
      <c r="NIQ84" s="4"/>
      <c r="NIR84" s="4"/>
      <c r="NIS84" s="4"/>
      <c r="NIT84" s="4"/>
      <c r="NIU84" s="4"/>
      <c r="NIV84" s="4"/>
      <c r="NIW84" s="4"/>
      <c r="NIX84" s="4"/>
      <c r="NIY84" s="4"/>
      <c r="NIZ84" s="4"/>
      <c r="NJA84" s="4"/>
      <c r="NJB84" s="4"/>
      <c r="NJC84" s="4"/>
      <c r="NJD84" s="4"/>
      <c r="NJE84" s="4"/>
      <c r="NJF84" s="4"/>
      <c r="NJG84" s="4"/>
      <c r="NJH84" s="4"/>
      <c r="NJI84" s="4"/>
      <c r="NJJ84" s="4"/>
      <c r="NJK84" s="4"/>
      <c r="NJL84" s="4"/>
      <c r="NJM84" s="4"/>
      <c r="NJN84" s="4"/>
      <c r="NJO84" s="4"/>
      <c r="NJP84" s="4"/>
      <c r="NJQ84" s="4"/>
      <c r="NJR84" s="4"/>
      <c r="NJS84" s="4"/>
      <c r="NJT84" s="4"/>
      <c r="NJU84" s="4"/>
      <c r="NJV84" s="4"/>
      <c r="NJW84" s="4"/>
      <c r="NJX84" s="4"/>
      <c r="NJY84" s="4"/>
      <c r="NJZ84" s="4"/>
      <c r="NKA84" s="4"/>
      <c r="NKB84" s="4"/>
      <c r="NKC84" s="4"/>
      <c r="NKD84" s="4"/>
      <c r="NKE84" s="4"/>
      <c r="NKF84" s="4"/>
      <c r="NKG84" s="4"/>
      <c r="NKH84" s="4"/>
      <c r="NKI84" s="4"/>
      <c r="NKJ84" s="4"/>
      <c r="NKK84" s="4"/>
      <c r="NKL84" s="4"/>
      <c r="NKM84" s="4"/>
      <c r="NKN84" s="4"/>
      <c r="NKO84" s="4"/>
      <c r="NKP84" s="4"/>
      <c r="NKQ84" s="4"/>
      <c r="NKR84" s="4"/>
      <c r="NKS84" s="4"/>
      <c r="NKT84" s="4"/>
      <c r="NKU84" s="4"/>
      <c r="NKV84" s="4"/>
      <c r="NKW84" s="4"/>
      <c r="NKX84" s="4"/>
      <c r="NKY84" s="4"/>
      <c r="NKZ84" s="4"/>
      <c r="NLA84" s="4"/>
      <c r="NLB84" s="4"/>
      <c r="NLC84" s="4"/>
      <c r="NLD84" s="4"/>
      <c r="NLE84" s="4"/>
      <c r="NLF84" s="4"/>
      <c r="NLG84" s="4"/>
      <c r="NLH84" s="4"/>
      <c r="NLI84" s="4"/>
      <c r="NLJ84" s="4"/>
      <c r="NLK84" s="4"/>
      <c r="NLL84" s="4"/>
      <c r="NLM84" s="4"/>
      <c r="NLN84" s="4"/>
      <c r="NLO84" s="4"/>
      <c r="NLP84" s="4"/>
      <c r="NLQ84" s="4"/>
      <c r="NLR84" s="4"/>
      <c r="NLS84" s="4"/>
      <c r="NLT84" s="4"/>
      <c r="NLU84" s="4"/>
      <c r="NLV84" s="4"/>
      <c r="NLW84" s="4"/>
      <c r="NLX84" s="4"/>
      <c r="NLY84" s="4"/>
      <c r="NLZ84" s="4"/>
      <c r="NMA84" s="4"/>
      <c r="NMB84" s="4"/>
      <c r="NMC84" s="4"/>
      <c r="NMD84" s="4"/>
      <c r="NME84" s="4"/>
      <c r="NMF84" s="4"/>
      <c r="NMG84" s="4"/>
      <c r="NMH84" s="4"/>
      <c r="NMI84" s="4"/>
      <c r="NMJ84" s="4"/>
      <c r="NMK84" s="4"/>
      <c r="NML84" s="4"/>
      <c r="NMM84" s="4"/>
      <c r="NMN84" s="4"/>
      <c r="NMO84" s="4"/>
      <c r="NMP84" s="4"/>
      <c r="NMQ84" s="4"/>
      <c r="NMR84" s="4"/>
      <c r="NMS84" s="4"/>
      <c r="NMT84" s="4"/>
      <c r="NMU84" s="4"/>
      <c r="NMV84" s="4"/>
      <c r="NMW84" s="4"/>
      <c r="NMX84" s="4"/>
      <c r="NMY84" s="4"/>
      <c r="NMZ84" s="4"/>
      <c r="NNA84" s="4"/>
      <c r="NNB84" s="4"/>
      <c r="NNC84" s="4"/>
      <c r="NND84" s="4"/>
      <c r="NNE84" s="4"/>
      <c r="NNF84" s="4"/>
      <c r="NNG84" s="4"/>
      <c r="NNH84" s="4"/>
      <c r="NNI84" s="4"/>
      <c r="NNJ84" s="4"/>
      <c r="NNK84" s="4"/>
      <c r="NNL84" s="4"/>
      <c r="NNM84" s="4"/>
      <c r="NNN84" s="4"/>
      <c r="NNO84" s="4"/>
      <c r="NNP84" s="4"/>
      <c r="NNQ84" s="4"/>
      <c r="NNR84" s="4"/>
      <c r="NNS84" s="4"/>
      <c r="NNT84" s="4"/>
      <c r="NNU84" s="4"/>
      <c r="NNV84" s="4"/>
      <c r="NNW84" s="4"/>
      <c r="NNX84" s="4"/>
      <c r="NNY84" s="4"/>
      <c r="NNZ84" s="4"/>
      <c r="NOA84" s="4"/>
      <c r="NOB84" s="4"/>
      <c r="NOC84" s="4"/>
      <c r="NOD84" s="4"/>
      <c r="NOE84" s="4"/>
      <c r="NOF84" s="4"/>
      <c r="NOG84" s="4"/>
      <c r="NOH84" s="4"/>
      <c r="NOI84" s="4"/>
      <c r="NOJ84" s="4"/>
      <c r="NOK84" s="4"/>
      <c r="NOL84" s="4"/>
      <c r="NOM84" s="4"/>
      <c r="NON84" s="4"/>
      <c r="NOO84" s="4"/>
      <c r="NOP84" s="4"/>
      <c r="NOQ84" s="4"/>
      <c r="NOR84" s="4"/>
      <c r="NOS84" s="4"/>
      <c r="NOT84" s="4"/>
      <c r="NOU84" s="4"/>
      <c r="NOV84" s="4"/>
      <c r="NOW84" s="4"/>
      <c r="NOX84" s="4"/>
      <c r="NOY84" s="4"/>
      <c r="NOZ84" s="4"/>
      <c r="NPA84" s="4"/>
      <c r="NPB84" s="4"/>
      <c r="NPC84" s="4"/>
      <c r="NPD84" s="4"/>
      <c r="NPE84" s="4"/>
      <c r="NPF84" s="4"/>
      <c r="NPG84" s="4"/>
      <c r="NPH84" s="4"/>
      <c r="NPI84" s="4"/>
      <c r="NPJ84" s="4"/>
      <c r="NPK84" s="4"/>
      <c r="NPL84" s="4"/>
      <c r="NPM84" s="4"/>
      <c r="NPN84" s="4"/>
      <c r="NPO84" s="4"/>
      <c r="NPP84" s="4"/>
      <c r="NPQ84" s="4"/>
      <c r="NPR84" s="4"/>
      <c r="NPS84" s="4"/>
      <c r="NPT84" s="4"/>
      <c r="NPU84" s="4"/>
      <c r="NPV84" s="4"/>
      <c r="NPW84" s="4"/>
      <c r="NPX84" s="4"/>
      <c r="NPY84" s="4"/>
      <c r="NPZ84" s="4"/>
      <c r="NQA84" s="4"/>
      <c r="NQB84" s="4"/>
      <c r="NQC84" s="4"/>
      <c r="NQD84" s="4"/>
      <c r="NQE84" s="4"/>
      <c r="NQF84" s="4"/>
      <c r="NQG84" s="4"/>
      <c r="NQH84" s="4"/>
      <c r="NQI84" s="4"/>
      <c r="NQJ84" s="4"/>
      <c r="NQK84" s="4"/>
      <c r="NQL84" s="4"/>
      <c r="NQM84" s="4"/>
      <c r="NQN84" s="4"/>
      <c r="NQO84" s="4"/>
      <c r="NQP84" s="4"/>
      <c r="NQQ84" s="4"/>
      <c r="NQR84" s="4"/>
      <c r="NQS84" s="4"/>
      <c r="NQT84" s="4"/>
      <c r="NQU84" s="4"/>
      <c r="NQV84" s="4"/>
      <c r="NQW84" s="4"/>
      <c r="NQX84" s="4"/>
      <c r="NQY84" s="4"/>
      <c r="NQZ84" s="4"/>
      <c r="NRA84" s="4"/>
      <c r="NRB84" s="4"/>
      <c r="NRC84" s="4"/>
      <c r="NRD84" s="4"/>
      <c r="NRE84" s="4"/>
      <c r="NRF84" s="4"/>
      <c r="NRG84" s="4"/>
      <c r="NRH84" s="4"/>
      <c r="NRI84" s="4"/>
      <c r="NRJ84" s="4"/>
      <c r="NRK84" s="4"/>
      <c r="NRL84" s="4"/>
      <c r="NRM84" s="4"/>
      <c r="NRN84" s="4"/>
      <c r="NRO84" s="4"/>
      <c r="NRP84" s="4"/>
      <c r="NRQ84" s="4"/>
      <c r="NRR84" s="4"/>
      <c r="NRS84" s="4"/>
      <c r="NRT84" s="4"/>
      <c r="NRU84" s="4"/>
      <c r="NRV84" s="4"/>
      <c r="NRW84" s="4"/>
      <c r="NRX84" s="4"/>
      <c r="NRY84" s="4"/>
      <c r="NRZ84" s="4"/>
      <c r="NSA84" s="4"/>
      <c r="NSB84" s="4"/>
      <c r="NSC84" s="4"/>
      <c r="NSD84" s="4"/>
      <c r="NSE84" s="4"/>
      <c r="NSF84" s="4"/>
      <c r="NSG84" s="4"/>
      <c r="NSH84" s="4"/>
      <c r="NSI84" s="4"/>
      <c r="NSJ84" s="4"/>
      <c r="NSK84" s="4"/>
      <c r="NSL84" s="4"/>
      <c r="NSM84" s="4"/>
      <c r="NSN84" s="4"/>
      <c r="NSO84" s="4"/>
      <c r="NSP84" s="4"/>
      <c r="NSQ84" s="4"/>
      <c r="NSR84" s="4"/>
      <c r="NSS84" s="4"/>
      <c r="NST84" s="4"/>
      <c r="NSU84" s="4"/>
      <c r="NSV84" s="4"/>
      <c r="NSW84" s="4"/>
      <c r="NSX84" s="4"/>
      <c r="NSY84" s="4"/>
      <c r="NSZ84" s="4"/>
      <c r="NTA84" s="4"/>
      <c r="NTB84" s="4"/>
      <c r="NTC84" s="4"/>
      <c r="NTD84" s="4"/>
      <c r="NTE84" s="4"/>
      <c r="NTF84" s="4"/>
      <c r="NTG84" s="4"/>
      <c r="NTH84" s="4"/>
      <c r="NTI84" s="4"/>
      <c r="NTJ84" s="4"/>
      <c r="NTK84" s="4"/>
      <c r="NTL84" s="4"/>
      <c r="NTM84" s="4"/>
      <c r="NTN84" s="4"/>
      <c r="NTO84" s="4"/>
      <c r="NTP84" s="4"/>
      <c r="NTQ84" s="4"/>
      <c r="NTR84" s="4"/>
      <c r="NTS84" s="4"/>
      <c r="NTT84" s="4"/>
      <c r="NTU84" s="4"/>
      <c r="NTV84" s="4"/>
      <c r="NTW84" s="4"/>
      <c r="NTX84" s="4"/>
      <c r="NTY84" s="4"/>
      <c r="NTZ84" s="4"/>
      <c r="NUA84" s="4"/>
      <c r="NUB84" s="4"/>
      <c r="NUC84" s="4"/>
      <c r="NUD84" s="4"/>
      <c r="NUE84" s="4"/>
      <c r="NUF84" s="4"/>
      <c r="NUG84" s="4"/>
      <c r="NUH84" s="4"/>
      <c r="NUI84" s="4"/>
      <c r="NUJ84" s="4"/>
      <c r="NUK84" s="4"/>
      <c r="NUL84" s="4"/>
      <c r="NUM84" s="4"/>
      <c r="NUN84" s="4"/>
      <c r="NUO84" s="4"/>
      <c r="NUP84" s="4"/>
      <c r="NUQ84" s="4"/>
      <c r="NUR84" s="4"/>
      <c r="NUS84" s="4"/>
      <c r="NUT84" s="4"/>
      <c r="NUU84" s="4"/>
      <c r="NUV84" s="4"/>
      <c r="NUW84" s="4"/>
      <c r="NUX84" s="4"/>
      <c r="NUY84" s="4"/>
      <c r="NUZ84" s="4"/>
      <c r="NVA84" s="4"/>
      <c r="NVB84" s="4"/>
      <c r="NVC84" s="4"/>
      <c r="NVD84" s="4"/>
      <c r="NVE84" s="4"/>
      <c r="NVF84" s="4"/>
      <c r="NVG84" s="4"/>
      <c r="NVH84" s="4"/>
      <c r="NVI84" s="4"/>
      <c r="NVJ84" s="4"/>
      <c r="NVK84" s="4"/>
      <c r="NVL84" s="4"/>
      <c r="NVM84" s="4"/>
      <c r="NVN84" s="4"/>
      <c r="NVO84" s="4"/>
      <c r="NVP84" s="4"/>
      <c r="NVQ84" s="4"/>
      <c r="NVR84" s="4"/>
      <c r="NVS84" s="4"/>
      <c r="NVT84" s="4"/>
      <c r="NVU84" s="4"/>
      <c r="NVV84" s="4"/>
      <c r="NVW84" s="4"/>
      <c r="NVX84" s="4"/>
      <c r="NVY84" s="4"/>
      <c r="NVZ84" s="4"/>
      <c r="NWA84" s="4"/>
      <c r="NWB84" s="4"/>
      <c r="NWC84" s="4"/>
      <c r="NWD84" s="4"/>
      <c r="NWE84" s="4"/>
      <c r="NWF84" s="4"/>
      <c r="NWG84" s="4"/>
      <c r="NWH84" s="4"/>
      <c r="NWI84" s="4"/>
      <c r="NWJ84" s="4"/>
      <c r="NWK84" s="4"/>
      <c r="NWL84" s="4"/>
      <c r="NWM84" s="4"/>
      <c r="NWN84" s="4"/>
      <c r="NWO84" s="4"/>
      <c r="NWP84" s="4"/>
      <c r="NWQ84" s="4"/>
      <c r="NWR84" s="4"/>
      <c r="NWS84" s="4"/>
      <c r="NWT84" s="4"/>
      <c r="NWU84" s="4"/>
      <c r="NWV84" s="4"/>
      <c r="NWW84" s="4"/>
      <c r="NWX84" s="4"/>
      <c r="NWY84" s="4"/>
      <c r="NWZ84" s="4"/>
      <c r="NXA84" s="4"/>
      <c r="NXB84" s="4"/>
      <c r="NXC84" s="4"/>
      <c r="NXD84" s="4"/>
      <c r="NXE84" s="4"/>
      <c r="NXF84" s="4"/>
      <c r="NXG84" s="4"/>
      <c r="NXH84" s="4"/>
      <c r="NXI84" s="4"/>
      <c r="NXJ84" s="4"/>
      <c r="NXK84" s="4"/>
      <c r="NXL84" s="4"/>
      <c r="NXM84" s="4"/>
      <c r="NXN84" s="4"/>
      <c r="NXO84" s="4"/>
      <c r="NXP84" s="4"/>
      <c r="NXQ84" s="4"/>
      <c r="NXR84" s="4"/>
      <c r="NXS84" s="4"/>
      <c r="NXT84" s="4"/>
      <c r="NXU84" s="4"/>
      <c r="NXV84" s="4"/>
      <c r="NXW84" s="4"/>
      <c r="NXX84" s="4"/>
      <c r="NXY84" s="4"/>
      <c r="NXZ84" s="4"/>
      <c r="NYA84" s="4"/>
      <c r="NYB84" s="4"/>
      <c r="NYC84" s="4"/>
      <c r="NYD84" s="4"/>
      <c r="NYE84" s="4"/>
      <c r="NYF84" s="4"/>
      <c r="NYG84" s="4"/>
      <c r="NYH84" s="4"/>
      <c r="NYI84" s="4"/>
      <c r="NYJ84" s="4"/>
      <c r="NYK84" s="4"/>
      <c r="NYL84" s="4"/>
      <c r="NYM84" s="4"/>
      <c r="NYN84" s="4"/>
      <c r="NYO84" s="4"/>
      <c r="NYP84" s="4"/>
      <c r="NYQ84" s="4"/>
      <c r="NYR84" s="4"/>
      <c r="NYS84" s="4"/>
      <c r="NYT84" s="4"/>
      <c r="NYU84" s="4"/>
      <c r="NYV84" s="4"/>
      <c r="NYW84" s="4"/>
      <c r="NYX84" s="4"/>
      <c r="NYY84" s="4"/>
      <c r="NYZ84" s="4"/>
      <c r="NZA84" s="4"/>
      <c r="NZB84" s="4"/>
      <c r="NZC84" s="4"/>
      <c r="NZD84" s="4"/>
      <c r="NZE84" s="4"/>
      <c r="NZF84" s="4"/>
      <c r="NZG84" s="4"/>
      <c r="NZH84" s="4"/>
      <c r="NZI84" s="4"/>
      <c r="NZJ84" s="4"/>
      <c r="NZK84" s="4"/>
      <c r="NZL84" s="4"/>
      <c r="NZM84" s="4"/>
      <c r="NZN84" s="4"/>
      <c r="NZO84" s="4"/>
      <c r="NZP84" s="4"/>
      <c r="NZQ84" s="4"/>
      <c r="NZR84" s="4"/>
      <c r="NZS84" s="4"/>
      <c r="NZT84" s="4"/>
      <c r="NZU84" s="4"/>
      <c r="NZV84" s="4"/>
      <c r="NZW84" s="4"/>
      <c r="NZX84" s="4"/>
      <c r="NZY84" s="4"/>
      <c r="NZZ84" s="4"/>
      <c r="OAA84" s="4"/>
      <c r="OAB84" s="4"/>
      <c r="OAC84" s="4"/>
      <c r="OAD84" s="4"/>
      <c r="OAE84" s="4"/>
      <c r="OAF84" s="4"/>
      <c r="OAG84" s="4"/>
      <c r="OAH84" s="4"/>
      <c r="OAI84" s="4"/>
      <c r="OAJ84" s="4"/>
      <c r="OAK84" s="4"/>
      <c r="OAL84" s="4"/>
      <c r="OAM84" s="4"/>
      <c r="OAN84" s="4"/>
      <c r="OAO84" s="4"/>
      <c r="OAP84" s="4"/>
      <c r="OAQ84" s="4"/>
      <c r="OAR84" s="4"/>
      <c r="OAS84" s="4"/>
      <c r="OAT84" s="4"/>
      <c r="OAU84" s="4"/>
      <c r="OAV84" s="4"/>
      <c r="OAW84" s="4"/>
      <c r="OAX84" s="4"/>
      <c r="OAY84" s="4"/>
      <c r="OAZ84" s="4"/>
      <c r="OBA84" s="4"/>
      <c r="OBB84" s="4"/>
      <c r="OBC84" s="4"/>
      <c r="OBD84" s="4"/>
      <c r="OBE84" s="4"/>
      <c r="OBF84" s="4"/>
      <c r="OBG84" s="4"/>
      <c r="OBH84" s="4"/>
      <c r="OBI84" s="4"/>
      <c r="OBJ84" s="4"/>
      <c r="OBK84" s="4"/>
      <c r="OBL84" s="4"/>
      <c r="OBM84" s="4"/>
      <c r="OBN84" s="4"/>
      <c r="OBO84" s="4"/>
      <c r="OBP84" s="4"/>
      <c r="OBQ84" s="4"/>
      <c r="OBR84" s="4"/>
      <c r="OBS84" s="4"/>
      <c r="OBT84" s="4"/>
      <c r="OBU84" s="4"/>
      <c r="OBV84" s="4"/>
      <c r="OBW84" s="4"/>
      <c r="OBX84" s="4"/>
      <c r="OBY84" s="4"/>
      <c r="OBZ84" s="4"/>
      <c r="OCA84" s="4"/>
      <c r="OCB84" s="4"/>
      <c r="OCC84" s="4"/>
      <c r="OCD84" s="4"/>
      <c r="OCE84" s="4"/>
      <c r="OCF84" s="4"/>
      <c r="OCG84" s="4"/>
      <c r="OCH84" s="4"/>
      <c r="OCI84" s="4"/>
      <c r="OCJ84" s="4"/>
      <c r="OCK84" s="4"/>
      <c r="OCL84" s="4"/>
      <c r="OCM84" s="4"/>
      <c r="OCN84" s="4"/>
      <c r="OCO84" s="4"/>
      <c r="OCP84" s="4"/>
      <c r="OCQ84" s="4"/>
      <c r="OCR84" s="4"/>
      <c r="OCS84" s="4"/>
      <c r="OCT84" s="4"/>
      <c r="OCU84" s="4"/>
      <c r="OCV84" s="4"/>
      <c r="OCW84" s="4"/>
      <c r="OCX84" s="4"/>
      <c r="OCY84" s="4"/>
      <c r="OCZ84" s="4"/>
      <c r="ODA84" s="4"/>
      <c r="ODB84" s="4"/>
      <c r="ODC84" s="4"/>
      <c r="ODD84" s="4"/>
      <c r="ODE84" s="4"/>
      <c r="ODF84" s="4"/>
      <c r="ODG84" s="4"/>
      <c r="ODH84" s="4"/>
      <c r="ODI84" s="4"/>
      <c r="ODJ84" s="4"/>
      <c r="ODK84" s="4"/>
      <c r="ODL84" s="4"/>
      <c r="ODM84" s="4"/>
      <c r="ODN84" s="4"/>
      <c r="ODO84" s="4"/>
      <c r="ODP84" s="4"/>
      <c r="ODQ84" s="4"/>
      <c r="ODR84" s="4"/>
      <c r="ODS84" s="4"/>
      <c r="ODT84" s="4"/>
      <c r="ODU84" s="4"/>
      <c r="ODV84" s="4"/>
      <c r="ODW84" s="4"/>
      <c r="ODX84" s="4"/>
      <c r="ODY84" s="4"/>
      <c r="ODZ84" s="4"/>
      <c r="OEA84" s="4"/>
      <c r="OEB84" s="4"/>
      <c r="OEC84" s="4"/>
      <c r="OED84" s="4"/>
      <c r="OEE84" s="4"/>
      <c r="OEF84" s="4"/>
      <c r="OEG84" s="4"/>
      <c r="OEH84" s="4"/>
      <c r="OEI84" s="4"/>
      <c r="OEJ84" s="4"/>
      <c r="OEK84" s="4"/>
      <c r="OEL84" s="4"/>
      <c r="OEM84" s="4"/>
      <c r="OEN84" s="4"/>
      <c r="OEO84" s="4"/>
      <c r="OEP84" s="4"/>
      <c r="OEQ84" s="4"/>
      <c r="OER84" s="4"/>
      <c r="OES84" s="4"/>
      <c r="OET84" s="4"/>
      <c r="OEU84" s="4"/>
      <c r="OEV84" s="4"/>
      <c r="OEW84" s="4"/>
      <c r="OEX84" s="4"/>
      <c r="OEY84" s="4"/>
      <c r="OEZ84" s="4"/>
      <c r="OFA84" s="4"/>
      <c r="OFB84" s="4"/>
      <c r="OFC84" s="4"/>
      <c r="OFD84" s="4"/>
      <c r="OFE84" s="4"/>
      <c r="OFF84" s="4"/>
      <c r="OFG84" s="4"/>
      <c r="OFH84" s="4"/>
      <c r="OFI84" s="4"/>
      <c r="OFJ84" s="4"/>
      <c r="OFK84" s="4"/>
      <c r="OFL84" s="4"/>
      <c r="OFM84" s="4"/>
      <c r="OFN84" s="4"/>
      <c r="OFO84" s="4"/>
      <c r="OFP84" s="4"/>
      <c r="OFQ84" s="4"/>
      <c r="OFR84" s="4"/>
      <c r="OFS84" s="4"/>
      <c r="OFT84" s="4"/>
      <c r="OFU84" s="4"/>
      <c r="OFV84" s="4"/>
      <c r="OFW84" s="4"/>
      <c r="OFX84" s="4"/>
      <c r="OFY84" s="4"/>
      <c r="OFZ84" s="4"/>
      <c r="OGA84" s="4"/>
      <c r="OGB84" s="4"/>
      <c r="OGC84" s="4"/>
      <c r="OGD84" s="4"/>
      <c r="OGE84" s="4"/>
      <c r="OGF84" s="4"/>
      <c r="OGG84" s="4"/>
      <c r="OGH84" s="4"/>
      <c r="OGI84" s="4"/>
      <c r="OGJ84" s="4"/>
      <c r="OGK84" s="4"/>
      <c r="OGL84" s="4"/>
      <c r="OGM84" s="4"/>
      <c r="OGN84" s="4"/>
      <c r="OGO84" s="4"/>
      <c r="OGP84" s="4"/>
      <c r="OGQ84" s="4"/>
      <c r="OGR84" s="4"/>
      <c r="OGS84" s="4"/>
      <c r="OGT84" s="4"/>
      <c r="OGU84" s="4"/>
      <c r="OGV84" s="4"/>
      <c r="OGW84" s="4"/>
      <c r="OGX84" s="4"/>
      <c r="OGY84" s="4"/>
      <c r="OGZ84" s="4"/>
      <c r="OHA84" s="4"/>
      <c r="OHB84" s="4"/>
      <c r="OHC84" s="4"/>
      <c r="OHD84" s="4"/>
      <c r="OHE84" s="4"/>
      <c r="OHF84" s="4"/>
      <c r="OHG84" s="4"/>
      <c r="OHH84" s="4"/>
      <c r="OHI84" s="4"/>
      <c r="OHJ84" s="4"/>
      <c r="OHK84" s="4"/>
      <c r="OHL84" s="4"/>
      <c r="OHM84" s="4"/>
      <c r="OHN84" s="4"/>
      <c r="OHO84" s="4"/>
      <c r="OHP84" s="4"/>
      <c r="OHQ84" s="4"/>
      <c r="OHR84" s="4"/>
      <c r="OHS84" s="4"/>
      <c r="OHT84" s="4"/>
      <c r="OHU84" s="4"/>
      <c r="OHV84" s="4"/>
      <c r="OHW84" s="4"/>
      <c r="OHX84" s="4"/>
      <c r="OHY84" s="4"/>
      <c r="OHZ84" s="4"/>
      <c r="OIA84" s="4"/>
      <c r="OIB84" s="4"/>
      <c r="OIC84" s="4"/>
      <c r="OID84" s="4"/>
      <c r="OIE84" s="4"/>
      <c r="OIF84" s="4"/>
      <c r="OIG84" s="4"/>
      <c r="OIH84" s="4"/>
      <c r="OII84" s="4"/>
      <c r="OIJ84" s="4"/>
      <c r="OIK84" s="4"/>
      <c r="OIL84" s="4"/>
      <c r="OIM84" s="4"/>
      <c r="OIN84" s="4"/>
      <c r="OIO84" s="4"/>
      <c r="OIP84" s="4"/>
      <c r="OIQ84" s="4"/>
      <c r="OIR84" s="4"/>
      <c r="OIS84" s="4"/>
      <c r="OIT84" s="4"/>
      <c r="OIU84" s="4"/>
      <c r="OIV84" s="4"/>
      <c r="OIW84" s="4"/>
      <c r="OIX84" s="4"/>
      <c r="OIY84" s="4"/>
      <c r="OIZ84" s="4"/>
      <c r="OJA84" s="4"/>
      <c r="OJB84" s="4"/>
      <c r="OJC84" s="4"/>
      <c r="OJD84" s="4"/>
      <c r="OJE84" s="4"/>
      <c r="OJF84" s="4"/>
      <c r="OJG84" s="4"/>
      <c r="OJH84" s="4"/>
      <c r="OJI84" s="4"/>
      <c r="OJJ84" s="4"/>
      <c r="OJK84" s="4"/>
      <c r="OJL84" s="4"/>
      <c r="OJM84" s="4"/>
      <c r="OJN84" s="4"/>
      <c r="OJO84" s="4"/>
      <c r="OJP84" s="4"/>
      <c r="OJQ84" s="4"/>
      <c r="OJR84" s="4"/>
      <c r="OJS84" s="4"/>
      <c r="OJT84" s="4"/>
      <c r="OJU84" s="4"/>
      <c r="OJV84" s="4"/>
      <c r="OJW84" s="4"/>
      <c r="OJX84" s="4"/>
      <c r="OJY84" s="4"/>
      <c r="OJZ84" s="4"/>
      <c r="OKA84" s="4"/>
      <c r="OKB84" s="4"/>
      <c r="OKC84" s="4"/>
      <c r="OKD84" s="4"/>
      <c r="OKE84" s="4"/>
      <c r="OKF84" s="4"/>
      <c r="OKG84" s="4"/>
      <c r="OKH84" s="4"/>
      <c r="OKI84" s="4"/>
      <c r="OKJ84" s="4"/>
      <c r="OKK84" s="4"/>
      <c r="OKL84" s="4"/>
      <c r="OKM84" s="4"/>
      <c r="OKN84" s="4"/>
      <c r="OKO84" s="4"/>
      <c r="OKP84" s="4"/>
      <c r="OKQ84" s="4"/>
      <c r="OKR84" s="4"/>
      <c r="OKS84" s="4"/>
      <c r="OKT84" s="4"/>
      <c r="OKU84" s="4"/>
      <c r="OKV84" s="4"/>
      <c r="OKW84" s="4"/>
      <c r="OKX84" s="4"/>
      <c r="OKY84" s="4"/>
      <c r="OKZ84" s="4"/>
      <c r="OLA84" s="4"/>
      <c r="OLB84" s="4"/>
      <c r="OLC84" s="4"/>
      <c r="OLD84" s="4"/>
      <c r="OLE84" s="4"/>
      <c r="OLF84" s="4"/>
      <c r="OLG84" s="4"/>
      <c r="OLH84" s="4"/>
      <c r="OLI84" s="4"/>
      <c r="OLJ84" s="4"/>
      <c r="OLK84" s="4"/>
      <c r="OLL84" s="4"/>
      <c r="OLM84" s="4"/>
      <c r="OLN84" s="4"/>
      <c r="OLO84" s="4"/>
      <c r="OLP84" s="4"/>
      <c r="OLQ84" s="4"/>
      <c r="OLR84" s="4"/>
      <c r="OLS84" s="4"/>
      <c r="OLT84" s="4"/>
      <c r="OLU84" s="4"/>
      <c r="OLV84" s="4"/>
      <c r="OLW84" s="4"/>
      <c r="OLX84" s="4"/>
      <c r="OLY84" s="4"/>
      <c r="OLZ84" s="4"/>
      <c r="OMA84" s="4"/>
      <c r="OMB84" s="4"/>
      <c r="OMC84" s="4"/>
      <c r="OMD84" s="4"/>
      <c r="OME84" s="4"/>
      <c r="OMF84" s="4"/>
      <c r="OMG84" s="4"/>
      <c r="OMH84" s="4"/>
      <c r="OMI84" s="4"/>
      <c r="OMJ84" s="4"/>
      <c r="OMK84" s="4"/>
      <c r="OML84" s="4"/>
      <c r="OMM84" s="4"/>
      <c r="OMN84" s="4"/>
      <c r="OMO84" s="4"/>
      <c r="OMP84" s="4"/>
      <c r="OMQ84" s="4"/>
      <c r="OMR84" s="4"/>
      <c r="OMS84" s="4"/>
      <c r="OMT84" s="4"/>
      <c r="OMU84" s="4"/>
      <c r="OMV84" s="4"/>
      <c r="OMW84" s="4"/>
      <c r="OMX84" s="4"/>
      <c r="OMY84" s="4"/>
      <c r="OMZ84" s="4"/>
      <c r="ONA84" s="4"/>
      <c r="ONB84" s="4"/>
      <c r="ONC84" s="4"/>
      <c r="OND84" s="4"/>
      <c r="ONE84" s="4"/>
      <c r="ONF84" s="4"/>
      <c r="ONG84" s="4"/>
      <c r="ONH84" s="4"/>
      <c r="ONI84" s="4"/>
      <c r="ONJ84" s="4"/>
      <c r="ONK84" s="4"/>
      <c r="ONL84" s="4"/>
      <c r="ONM84" s="4"/>
      <c r="ONN84" s="4"/>
      <c r="ONO84" s="4"/>
      <c r="ONP84" s="4"/>
      <c r="ONQ84" s="4"/>
      <c r="ONR84" s="4"/>
      <c r="ONS84" s="4"/>
      <c r="ONT84" s="4"/>
      <c r="ONU84" s="4"/>
      <c r="ONV84" s="4"/>
      <c r="ONW84" s="4"/>
      <c r="ONX84" s="4"/>
      <c r="ONY84" s="4"/>
      <c r="ONZ84" s="4"/>
      <c r="OOA84" s="4"/>
      <c r="OOB84" s="4"/>
      <c r="OOC84" s="4"/>
      <c r="OOD84" s="4"/>
      <c r="OOE84" s="4"/>
      <c r="OOF84" s="4"/>
      <c r="OOG84" s="4"/>
      <c r="OOH84" s="4"/>
      <c r="OOI84" s="4"/>
      <c r="OOJ84" s="4"/>
      <c r="OOK84" s="4"/>
      <c r="OOL84" s="4"/>
      <c r="OOM84" s="4"/>
      <c r="OON84" s="4"/>
      <c r="OOO84" s="4"/>
      <c r="OOP84" s="4"/>
      <c r="OOQ84" s="4"/>
      <c r="OOR84" s="4"/>
      <c r="OOS84" s="4"/>
      <c r="OOT84" s="4"/>
      <c r="OOU84" s="4"/>
      <c r="OOV84" s="4"/>
      <c r="OOW84" s="4"/>
      <c r="OOX84" s="4"/>
      <c r="OOY84" s="4"/>
      <c r="OOZ84" s="4"/>
      <c r="OPA84" s="4"/>
      <c r="OPB84" s="4"/>
      <c r="OPC84" s="4"/>
      <c r="OPD84" s="4"/>
      <c r="OPE84" s="4"/>
      <c r="OPF84" s="4"/>
      <c r="OPG84" s="4"/>
      <c r="OPH84" s="4"/>
      <c r="OPI84" s="4"/>
      <c r="OPJ84" s="4"/>
      <c r="OPK84" s="4"/>
      <c r="OPL84" s="4"/>
      <c r="OPM84" s="4"/>
      <c r="OPN84" s="4"/>
      <c r="OPO84" s="4"/>
      <c r="OPP84" s="4"/>
      <c r="OPQ84" s="4"/>
      <c r="OPR84" s="4"/>
      <c r="OPS84" s="4"/>
      <c r="OPT84" s="4"/>
      <c r="OPU84" s="4"/>
      <c r="OPV84" s="4"/>
      <c r="OPW84" s="4"/>
      <c r="OPX84" s="4"/>
      <c r="OPY84" s="4"/>
      <c r="OPZ84" s="4"/>
      <c r="OQA84" s="4"/>
      <c r="OQB84" s="4"/>
      <c r="OQC84" s="4"/>
      <c r="OQD84" s="4"/>
      <c r="OQE84" s="4"/>
      <c r="OQF84" s="4"/>
      <c r="OQG84" s="4"/>
      <c r="OQH84" s="4"/>
      <c r="OQI84" s="4"/>
      <c r="OQJ84" s="4"/>
      <c r="OQK84" s="4"/>
      <c r="OQL84" s="4"/>
      <c r="OQM84" s="4"/>
      <c r="OQN84" s="4"/>
      <c r="OQO84" s="4"/>
      <c r="OQP84" s="4"/>
      <c r="OQQ84" s="4"/>
      <c r="OQR84" s="4"/>
      <c r="OQS84" s="4"/>
      <c r="OQT84" s="4"/>
      <c r="OQU84" s="4"/>
      <c r="OQV84" s="4"/>
      <c r="OQW84" s="4"/>
      <c r="OQX84" s="4"/>
      <c r="OQY84" s="4"/>
      <c r="OQZ84" s="4"/>
      <c r="ORA84" s="4"/>
      <c r="ORB84" s="4"/>
      <c r="ORC84" s="4"/>
      <c r="ORD84" s="4"/>
      <c r="ORE84" s="4"/>
      <c r="ORF84" s="4"/>
      <c r="ORG84" s="4"/>
      <c r="ORH84" s="4"/>
      <c r="ORI84" s="4"/>
      <c r="ORJ84" s="4"/>
      <c r="ORK84" s="4"/>
      <c r="ORL84" s="4"/>
      <c r="ORM84" s="4"/>
      <c r="ORN84" s="4"/>
      <c r="ORO84" s="4"/>
      <c r="ORP84" s="4"/>
      <c r="ORQ84" s="4"/>
      <c r="ORR84" s="4"/>
      <c r="ORS84" s="4"/>
      <c r="ORT84" s="4"/>
      <c r="ORU84" s="4"/>
      <c r="ORV84" s="4"/>
      <c r="ORW84" s="4"/>
      <c r="ORX84" s="4"/>
      <c r="ORY84" s="4"/>
      <c r="ORZ84" s="4"/>
      <c r="OSA84" s="4"/>
      <c r="OSB84" s="4"/>
      <c r="OSC84" s="4"/>
      <c r="OSD84" s="4"/>
      <c r="OSE84" s="4"/>
      <c r="OSF84" s="4"/>
      <c r="OSG84" s="4"/>
      <c r="OSH84" s="4"/>
      <c r="OSI84" s="4"/>
      <c r="OSJ84" s="4"/>
      <c r="OSK84" s="4"/>
      <c r="OSL84" s="4"/>
      <c r="OSM84" s="4"/>
      <c r="OSN84" s="4"/>
      <c r="OSO84" s="4"/>
      <c r="OSP84" s="4"/>
      <c r="OSQ84" s="4"/>
      <c r="OSR84" s="4"/>
      <c r="OSS84" s="4"/>
      <c r="OST84" s="4"/>
      <c r="OSU84" s="4"/>
      <c r="OSV84" s="4"/>
      <c r="OSW84" s="4"/>
      <c r="OSX84" s="4"/>
      <c r="OSY84" s="4"/>
      <c r="OSZ84" s="4"/>
      <c r="OTA84" s="4"/>
      <c r="OTB84" s="4"/>
      <c r="OTC84" s="4"/>
      <c r="OTD84" s="4"/>
      <c r="OTE84" s="4"/>
      <c r="OTF84" s="4"/>
      <c r="OTG84" s="4"/>
      <c r="OTH84" s="4"/>
      <c r="OTI84" s="4"/>
      <c r="OTJ84" s="4"/>
      <c r="OTK84" s="4"/>
      <c r="OTL84" s="4"/>
      <c r="OTM84" s="4"/>
      <c r="OTN84" s="4"/>
      <c r="OTO84" s="4"/>
      <c r="OTP84" s="4"/>
      <c r="OTQ84" s="4"/>
      <c r="OTR84" s="4"/>
      <c r="OTS84" s="4"/>
      <c r="OTT84" s="4"/>
      <c r="OTU84" s="4"/>
      <c r="OTV84" s="4"/>
      <c r="OTW84" s="4"/>
      <c r="OTX84" s="4"/>
      <c r="OTY84" s="4"/>
      <c r="OTZ84" s="4"/>
      <c r="OUA84" s="4"/>
      <c r="OUB84" s="4"/>
      <c r="OUC84" s="4"/>
      <c r="OUD84" s="4"/>
      <c r="OUE84" s="4"/>
      <c r="OUF84" s="4"/>
      <c r="OUG84" s="4"/>
      <c r="OUH84" s="4"/>
      <c r="OUI84" s="4"/>
      <c r="OUJ84" s="4"/>
      <c r="OUK84" s="4"/>
      <c r="OUL84" s="4"/>
      <c r="OUM84" s="4"/>
      <c r="OUN84" s="4"/>
      <c r="OUO84" s="4"/>
      <c r="OUP84" s="4"/>
      <c r="OUQ84" s="4"/>
      <c r="OUR84" s="4"/>
      <c r="OUS84" s="4"/>
      <c r="OUT84" s="4"/>
      <c r="OUU84" s="4"/>
      <c r="OUV84" s="4"/>
      <c r="OUW84" s="4"/>
      <c r="OUX84" s="4"/>
      <c r="OUY84" s="4"/>
      <c r="OUZ84" s="4"/>
      <c r="OVA84" s="4"/>
      <c r="OVB84" s="4"/>
      <c r="OVC84" s="4"/>
      <c r="OVD84" s="4"/>
      <c r="OVE84" s="4"/>
      <c r="OVF84" s="4"/>
      <c r="OVG84" s="4"/>
      <c r="OVH84" s="4"/>
      <c r="OVI84" s="4"/>
      <c r="OVJ84" s="4"/>
      <c r="OVK84" s="4"/>
      <c r="OVL84" s="4"/>
      <c r="OVM84" s="4"/>
      <c r="OVN84" s="4"/>
      <c r="OVO84" s="4"/>
      <c r="OVP84" s="4"/>
      <c r="OVQ84" s="4"/>
      <c r="OVR84" s="4"/>
      <c r="OVS84" s="4"/>
      <c r="OVT84" s="4"/>
      <c r="OVU84" s="4"/>
      <c r="OVV84" s="4"/>
      <c r="OVW84" s="4"/>
      <c r="OVX84" s="4"/>
      <c r="OVY84" s="4"/>
      <c r="OVZ84" s="4"/>
      <c r="OWA84" s="4"/>
      <c r="OWB84" s="4"/>
      <c r="OWC84" s="4"/>
      <c r="OWD84" s="4"/>
      <c r="OWE84" s="4"/>
      <c r="OWF84" s="4"/>
      <c r="OWG84" s="4"/>
      <c r="OWH84" s="4"/>
      <c r="OWI84" s="4"/>
      <c r="OWJ84" s="4"/>
      <c r="OWK84" s="4"/>
      <c r="OWL84" s="4"/>
      <c r="OWM84" s="4"/>
      <c r="OWN84" s="4"/>
      <c r="OWO84" s="4"/>
      <c r="OWP84" s="4"/>
      <c r="OWQ84" s="4"/>
      <c r="OWR84" s="4"/>
      <c r="OWS84" s="4"/>
      <c r="OWT84" s="4"/>
      <c r="OWU84" s="4"/>
      <c r="OWV84" s="4"/>
      <c r="OWW84" s="4"/>
      <c r="OWX84" s="4"/>
      <c r="OWY84" s="4"/>
      <c r="OWZ84" s="4"/>
      <c r="OXA84" s="4"/>
      <c r="OXB84" s="4"/>
      <c r="OXC84" s="4"/>
      <c r="OXD84" s="4"/>
      <c r="OXE84" s="4"/>
      <c r="OXF84" s="4"/>
      <c r="OXG84" s="4"/>
      <c r="OXH84" s="4"/>
      <c r="OXI84" s="4"/>
      <c r="OXJ84" s="4"/>
      <c r="OXK84" s="4"/>
      <c r="OXL84" s="4"/>
      <c r="OXM84" s="4"/>
      <c r="OXN84" s="4"/>
      <c r="OXO84" s="4"/>
      <c r="OXP84" s="4"/>
      <c r="OXQ84" s="4"/>
      <c r="OXR84" s="4"/>
      <c r="OXS84" s="4"/>
      <c r="OXT84" s="4"/>
      <c r="OXU84" s="4"/>
      <c r="OXV84" s="4"/>
      <c r="OXW84" s="4"/>
      <c r="OXX84" s="4"/>
      <c r="OXY84" s="4"/>
      <c r="OXZ84" s="4"/>
      <c r="OYA84" s="4"/>
      <c r="OYB84" s="4"/>
      <c r="OYC84" s="4"/>
      <c r="OYD84" s="4"/>
      <c r="OYE84" s="4"/>
      <c r="OYF84" s="4"/>
      <c r="OYG84" s="4"/>
      <c r="OYH84" s="4"/>
      <c r="OYI84" s="4"/>
      <c r="OYJ84" s="4"/>
      <c r="OYK84" s="4"/>
      <c r="OYL84" s="4"/>
      <c r="OYM84" s="4"/>
      <c r="OYN84" s="4"/>
      <c r="OYO84" s="4"/>
      <c r="OYP84" s="4"/>
      <c r="OYQ84" s="4"/>
      <c r="OYR84" s="4"/>
      <c r="OYS84" s="4"/>
      <c r="OYT84" s="4"/>
      <c r="OYU84" s="4"/>
      <c r="OYV84" s="4"/>
      <c r="OYW84" s="4"/>
      <c r="OYX84" s="4"/>
      <c r="OYY84" s="4"/>
      <c r="OYZ84" s="4"/>
      <c r="OZA84" s="4"/>
      <c r="OZB84" s="4"/>
      <c r="OZC84" s="4"/>
      <c r="OZD84" s="4"/>
      <c r="OZE84" s="4"/>
      <c r="OZF84" s="4"/>
      <c r="OZG84" s="4"/>
      <c r="OZH84" s="4"/>
      <c r="OZI84" s="4"/>
      <c r="OZJ84" s="4"/>
      <c r="OZK84" s="4"/>
      <c r="OZL84" s="4"/>
      <c r="OZM84" s="4"/>
      <c r="OZN84" s="4"/>
      <c r="OZO84" s="4"/>
      <c r="OZP84" s="4"/>
      <c r="OZQ84" s="4"/>
      <c r="OZR84" s="4"/>
      <c r="OZS84" s="4"/>
      <c r="OZT84" s="4"/>
      <c r="OZU84" s="4"/>
      <c r="OZV84" s="4"/>
      <c r="OZW84" s="4"/>
      <c r="OZX84" s="4"/>
      <c r="OZY84" s="4"/>
      <c r="OZZ84" s="4"/>
      <c r="PAA84" s="4"/>
      <c r="PAB84" s="4"/>
      <c r="PAC84" s="4"/>
      <c r="PAD84" s="4"/>
      <c r="PAE84" s="4"/>
      <c r="PAF84" s="4"/>
      <c r="PAG84" s="4"/>
      <c r="PAH84" s="4"/>
      <c r="PAI84" s="4"/>
      <c r="PAJ84" s="4"/>
      <c r="PAK84" s="4"/>
      <c r="PAL84" s="4"/>
      <c r="PAM84" s="4"/>
      <c r="PAN84" s="4"/>
      <c r="PAO84" s="4"/>
      <c r="PAP84" s="4"/>
      <c r="PAQ84" s="4"/>
      <c r="PAR84" s="4"/>
      <c r="PAS84" s="4"/>
      <c r="PAT84" s="4"/>
      <c r="PAU84" s="4"/>
      <c r="PAV84" s="4"/>
      <c r="PAW84" s="4"/>
      <c r="PAX84" s="4"/>
      <c r="PAY84" s="4"/>
      <c r="PAZ84" s="4"/>
      <c r="PBA84" s="4"/>
      <c r="PBB84" s="4"/>
      <c r="PBC84" s="4"/>
      <c r="PBD84" s="4"/>
      <c r="PBE84" s="4"/>
      <c r="PBF84" s="4"/>
      <c r="PBG84" s="4"/>
      <c r="PBH84" s="4"/>
      <c r="PBI84" s="4"/>
      <c r="PBJ84" s="4"/>
      <c r="PBK84" s="4"/>
      <c r="PBL84" s="4"/>
      <c r="PBM84" s="4"/>
      <c r="PBN84" s="4"/>
      <c r="PBO84" s="4"/>
      <c r="PBP84" s="4"/>
      <c r="PBQ84" s="4"/>
      <c r="PBR84" s="4"/>
      <c r="PBS84" s="4"/>
      <c r="PBT84" s="4"/>
      <c r="PBU84" s="4"/>
      <c r="PBV84" s="4"/>
      <c r="PBW84" s="4"/>
      <c r="PBX84" s="4"/>
      <c r="PBY84" s="4"/>
      <c r="PBZ84" s="4"/>
      <c r="PCA84" s="4"/>
      <c r="PCB84" s="4"/>
      <c r="PCC84" s="4"/>
      <c r="PCD84" s="4"/>
      <c r="PCE84" s="4"/>
      <c r="PCF84" s="4"/>
      <c r="PCG84" s="4"/>
      <c r="PCH84" s="4"/>
      <c r="PCI84" s="4"/>
      <c r="PCJ84" s="4"/>
      <c r="PCK84" s="4"/>
      <c r="PCL84" s="4"/>
      <c r="PCM84" s="4"/>
      <c r="PCN84" s="4"/>
      <c r="PCO84" s="4"/>
      <c r="PCP84" s="4"/>
      <c r="PCQ84" s="4"/>
      <c r="PCR84" s="4"/>
      <c r="PCS84" s="4"/>
      <c r="PCT84" s="4"/>
      <c r="PCU84" s="4"/>
      <c r="PCV84" s="4"/>
      <c r="PCW84" s="4"/>
      <c r="PCX84" s="4"/>
      <c r="PCY84" s="4"/>
      <c r="PCZ84" s="4"/>
      <c r="PDA84" s="4"/>
      <c r="PDB84" s="4"/>
      <c r="PDC84" s="4"/>
      <c r="PDD84" s="4"/>
      <c r="PDE84" s="4"/>
      <c r="PDF84" s="4"/>
      <c r="PDG84" s="4"/>
      <c r="PDH84" s="4"/>
      <c r="PDI84" s="4"/>
      <c r="PDJ84" s="4"/>
      <c r="PDK84" s="4"/>
      <c r="PDL84" s="4"/>
      <c r="PDM84" s="4"/>
      <c r="PDN84" s="4"/>
      <c r="PDO84" s="4"/>
      <c r="PDP84" s="4"/>
      <c r="PDQ84" s="4"/>
      <c r="PDR84" s="4"/>
      <c r="PDS84" s="4"/>
      <c r="PDT84" s="4"/>
      <c r="PDU84" s="4"/>
      <c r="PDV84" s="4"/>
      <c r="PDW84" s="4"/>
      <c r="PDX84" s="4"/>
      <c r="PDY84" s="4"/>
      <c r="PDZ84" s="4"/>
      <c r="PEA84" s="4"/>
      <c r="PEB84" s="4"/>
      <c r="PEC84" s="4"/>
      <c r="PED84" s="4"/>
      <c r="PEE84" s="4"/>
      <c r="PEF84" s="4"/>
      <c r="PEG84" s="4"/>
      <c r="PEH84" s="4"/>
      <c r="PEI84" s="4"/>
      <c r="PEJ84" s="4"/>
      <c r="PEK84" s="4"/>
      <c r="PEL84" s="4"/>
      <c r="PEM84" s="4"/>
      <c r="PEN84" s="4"/>
      <c r="PEO84" s="4"/>
      <c r="PEP84" s="4"/>
      <c r="PEQ84" s="4"/>
      <c r="PER84" s="4"/>
      <c r="PES84" s="4"/>
      <c r="PET84" s="4"/>
      <c r="PEU84" s="4"/>
      <c r="PEV84" s="4"/>
      <c r="PEW84" s="4"/>
      <c r="PEX84" s="4"/>
      <c r="PEY84" s="4"/>
      <c r="PEZ84" s="4"/>
      <c r="PFA84" s="4"/>
      <c r="PFB84" s="4"/>
      <c r="PFC84" s="4"/>
      <c r="PFD84" s="4"/>
      <c r="PFE84" s="4"/>
      <c r="PFF84" s="4"/>
      <c r="PFG84" s="4"/>
      <c r="PFH84" s="4"/>
      <c r="PFI84" s="4"/>
      <c r="PFJ84" s="4"/>
      <c r="PFK84" s="4"/>
      <c r="PFL84" s="4"/>
      <c r="PFM84" s="4"/>
      <c r="PFN84" s="4"/>
      <c r="PFO84" s="4"/>
      <c r="PFP84" s="4"/>
      <c r="PFQ84" s="4"/>
      <c r="PFR84" s="4"/>
      <c r="PFS84" s="4"/>
      <c r="PFT84" s="4"/>
      <c r="PFU84" s="4"/>
      <c r="PFV84" s="4"/>
      <c r="PFW84" s="4"/>
      <c r="PFX84" s="4"/>
      <c r="PFY84" s="4"/>
      <c r="PFZ84" s="4"/>
      <c r="PGA84" s="4"/>
      <c r="PGB84" s="4"/>
      <c r="PGC84" s="4"/>
      <c r="PGD84" s="4"/>
      <c r="PGE84" s="4"/>
      <c r="PGF84" s="4"/>
      <c r="PGG84" s="4"/>
      <c r="PGH84" s="4"/>
      <c r="PGI84" s="4"/>
      <c r="PGJ84" s="4"/>
      <c r="PGK84" s="4"/>
      <c r="PGL84" s="4"/>
      <c r="PGM84" s="4"/>
      <c r="PGN84" s="4"/>
      <c r="PGO84" s="4"/>
      <c r="PGP84" s="4"/>
      <c r="PGQ84" s="4"/>
      <c r="PGR84" s="4"/>
      <c r="PGS84" s="4"/>
      <c r="PGT84" s="4"/>
      <c r="PGU84" s="4"/>
      <c r="PGV84" s="4"/>
      <c r="PGW84" s="4"/>
      <c r="PGX84" s="4"/>
      <c r="PGY84" s="4"/>
      <c r="PGZ84" s="4"/>
      <c r="PHA84" s="4"/>
      <c r="PHB84" s="4"/>
      <c r="PHC84" s="4"/>
      <c r="PHD84" s="4"/>
      <c r="PHE84" s="4"/>
      <c r="PHF84" s="4"/>
      <c r="PHG84" s="4"/>
      <c r="PHH84" s="4"/>
      <c r="PHI84" s="4"/>
      <c r="PHJ84" s="4"/>
      <c r="PHK84" s="4"/>
      <c r="PHL84" s="4"/>
      <c r="PHM84" s="4"/>
      <c r="PHN84" s="4"/>
      <c r="PHO84" s="4"/>
      <c r="PHP84" s="4"/>
      <c r="PHQ84" s="4"/>
      <c r="PHR84" s="4"/>
      <c r="PHS84" s="4"/>
      <c r="PHT84" s="4"/>
      <c r="PHU84" s="4"/>
      <c r="PHV84" s="4"/>
      <c r="PHW84" s="4"/>
      <c r="PHX84" s="4"/>
      <c r="PHY84" s="4"/>
      <c r="PHZ84" s="4"/>
      <c r="PIA84" s="4"/>
      <c r="PIB84" s="4"/>
      <c r="PIC84" s="4"/>
      <c r="PID84" s="4"/>
      <c r="PIE84" s="4"/>
      <c r="PIF84" s="4"/>
      <c r="PIG84" s="4"/>
      <c r="PIH84" s="4"/>
      <c r="PII84" s="4"/>
      <c r="PIJ84" s="4"/>
      <c r="PIK84" s="4"/>
      <c r="PIL84" s="4"/>
      <c r="PIM84" s="4"/>
      <c r="PIN84" s="4"/>
      <c r="PIO84" s="4"/>
      <c r="PIP84" s="4"/>
      <c r="PIQ84" s="4"/>
      <c r="PIR84" s="4"/>
      <c r="PIS84" s="4"/>
      <c r="PIT84" s="4"/>
      <c r="PIU84" s="4"/>
      <c r="PIV84" s="4"/>
      <c r="PIW84" s="4"/>
      <c r="PIX84" s="4"/>
      <c r="PIY84" s="4"/>
      <c r="PIZ84" s="4"/>
      <c r="PJA84" s="4"/>
      <c r="PJB84" s="4"/>
      <c r="PJC84" s="4"/>
      <c r="PJD84" s="4"/>
      <c r="PJE84" s="4"/>
      <c r="PJF84" s="4"/>
      <c r="PJG84" s="4"/>
      <c r="PJH84" s="4"/>
      <c r="PJI84" s="4"/>
      <c r="PJJ84" s="4"/>
      <c r="PJK84" s="4"/>
      <c r="PJL84" s="4"/>
      <c r="PJM84" s="4"/>
      <c r="PJN84" s="4"/>
      <c r="PJO84" s="4"/>
      <c r="PJP84" s="4"/>
      <c r="PJQ84" s="4"/>
      <c r="PJR84" s="4"/>
      <c r="PJS84" s="4"/>
      <c r="PJT84" s="4"/>
      <c r="PJU84" s="4"/>
      <c r="PJV84" s="4"/>
      <c r="PJW84" s="4"/>
      <c r="PJX84" s="4"/>
      <c r="PJY84" s="4"/>
      <c r="PJZ84" s="4"/>
      <c r="PKA84" s="4"/>
      <c r="PKB84" s="4"/>
      <c r="PKC84" s="4"/>
      <c r="PKD84" s="4"/>
      <c r="PKE84" s="4"/>
      <c r="PKF84" s="4"/>
      <c r="PKG84" s="4"/>
      <c r="PKH84" s="4"/>
      <c r="PKI84" s="4"/>
      <c r="PKJ84" s="4"/>
      <c r="PKK84" s="4"/>
      <c r="PKL84" s="4"/>
      <c r="PKM84" s="4"/>
      <c r="PKN84" s="4"/>
      <c r="PKO84" s="4"/>
      <c r="PKP84" s="4"/>
      <c r="PKQ84" s="4"/>
      <c r="PKR84" s="4"/>
      <c r="PKS84" s="4"/>
      <c r="PKT84" s="4"/>
      <c r="PKU84" s="4"/>
      <c r="PKV84" s="4"/>
      <c r="PKW84" s="4"/>
      <c r="PKX84" s="4"/>
      <c r="PKY84" s="4"/>
      <c r="PKZ84" s="4"/>
      <c r="PLA84" s="4"/>
      <c r="PLB84" s="4"/>
      <c r="PLC84" s="4"/>
      <c r="PLD84" s="4"/>
      <c r="PLE84" s="4"/>
      <c r="PLF84" s="4"/>
      <c r="PLG84" s="4"/>
      <c r="PLH84" s="4"/>
      <c r="PLI84" s="4"/>
      <c r="PLJ84" s="4"/>
      <c r="PLK84" s="4"/>
      <c r="PLL84" s="4"/>
      <c r="PLM84" s="4"/>
      <c r="PLN84" s="4"/>
      <c r="PLO84" s="4"/>
      <c r="PLP84" s="4"/>
      <c r="PLQ84" s="4"/>
      <c r="PLR84" s="4"/>
      <c r="PLS84" s="4"/>
      <c r="PLT84" s="4"/>
      <c r="PLU84" s="4"/>
      <c r="PLV84" s="4"/>
      <c r="PLW84" s="4"/>
      <c r="PLX84" s="4"/>
      <c r="PLY84" s="4"/>
      <c r="PLZ84" s="4"/>
      <c r="PMA84" s="4"/>
      <c r="PMB84" s="4"/>
      <c r="PMC84" s="4"/>
      <c r="PMD84" s="4"/>
      <c r="PME84" s="4"/>
      <c r="PMF84" s="4"/>
      <c r="PMG84" s="4"/>
      <c r="PMH84" s="4"/>
      <c r="PMI84" s="4"/>
      <c r="PMJ84" s="4"/>
      <c r="PMK84" s="4"/>
      <c r="PML84" s="4"/>
      <c r="PMM84" s="4"/>
      <c r="PMN84" s="4"/>
      <c r="PMO84" s="4"/>
      <c r="PMP84" s="4"/>
      <c r="PMQ84" s="4"/>
      <c r="PMR84" s="4"/>
      <c r="PMS84" s="4"/>
      <c r="PMT84" s="4"/>
      <c r="PMU84" s="4"/>
      <c r="PMV84" s="4"/>
      <c r="PMW84" s="4"/>
      <c r="PMX84" s="4"/>
      <c r="PMY84" s="4"/>
      <c r="PMZ84" s="4"/>
      <c r="PNA84" s="4"/>
      <c r="PNB84" s="4"/>
      <c r="PNC84" s="4"/>
      <c r="PND84" s="4"/>
      <c r="PNE84" s="4"/>
      <c r="PNF84" s="4"/>
      <c r="PNG84" s="4"/>
      <c r="PNH84" s="4"/>
      <c r="PNI84" s="4"/>
      <c r="PNJ84" s="4"/>
      <c r="PNK84" s="4"/>
      <c r="PNL84" s="4"/>
      <c r="PNM84" s="4"/>
      <c r="PNN84" s="4"/>
      <c r="PNO84" s="4"/>
      <c r="PNP84" s="4"/>
      <c r="PNQ84" s="4"/>
      <c r="PNR84" s="4"/>
      <c r="PNS84" s="4"/>
      <c r="PNT84" s="4"/>
      <c r="PNU84" s="4"/>
      <c r="PNV84" s="4"/>
      <c r="PNW84" s="4"/>
      <c r="PNX84" s="4"/>
      <c r="PNY84" s="4"/>
      <c r="PNZ84" s="4"/>
      <c r="POA84" s="4"/>
      <c r="POB84" s="4"/>
      <c r="POC84" s="4"/>
      <c r="POD84" s="4"/>
      <c r="POE84" s="4"/>
      <c r="POF84" s="4"/>
      <c r="POG84" s="4"/>
      <c r="POH84" s="4"/>
      <c r="POI84" s="4"/>
      <c r="POJ84" s="4"/>
      <c r="POK84" s="4"/>
      <c r="POL84" s="4"/>
      <c r="POM84" s="4"/>
      <c r="PON84" s="4"/>
      <c r="POO84" s="4"/>
      <c r="POP84" s="4"/>
      <c r="POQ84" s="4"/>
      <c r="POR84" s="4"/>
      <c r="POS84" s="4"/>
      <c r="POT84" s="4"/>
      <c r="POU84" s="4"/>
      <c r="POV84" s="4"/>
      <c r="POW84" s="4"/>
      <c r="POX84" s="4"/>
      <c r="POY84" s="4"/>
      <c r="POZ84" s="4"/>
      <c r="PPA84" s="4"/>
      <c r="PPB84" s="4"/>
      <c r="PPC84" s="4"/>
      <c r="PPD84" s="4"/>
      <c r="PPE84" s="4"/>
      <c r="PPF84" s="4"/>
      <c r="PPG84" s="4"/>
      <c r="PPH84" s="4"/>
      <c r="PPI84" s="4"/>
      <c r="PPJ84" s="4"/>
      <c r="PPK84" s="4"/>
      <c r="PPL84" s="4"/>
      <c r="PPM84" s="4"/>
      <c r="PPN84" s="4"/>
      <c r="PPO84" s="4"/>
      <c r="PPP84" s="4"/>
      <c r="PPQ84" s="4"/>
      <c r="PPR84" s="4"/>
      <c r="PPS84" s="4"/>
      <c r="PPT84" s="4"/>
      <c r="PPU84" s="4"/>
      <c r="PPV84" s="4"/>
      <c r="PPW84" s="4"/>
      <c r="PPX84" s="4"/>
      <c r="PPY84" s="4"/>
      <c r="PPZ84" s="4"/>
      <c r="PQA84" s="4"/>
      <c r="PQB84" s="4"/>
      <c r="PQC84" s="4"/>
      <c r="PQD84" s="4"/>
      <c r="PQE84" s="4"/>
      <c r="PQF84" s="4"/>
      <c r="PQG84" s="4"/>
      <c r="PQH84" s="4"/>
      <c r="PQI84" s="4"/>
      <c r="PQJ84" s="4"/>
      <c r="PQK84" s="4"/>
      <c r="PQL84" s="4"/>
      <c r="PQM84" s="4"/>
      <c r="PQN84" s="4"/>
      <c r="PQO84" s="4"/>
      <c r="PQP84" s="4"/>
      <c r="PQQ84" s="4"/>
      <c r="PQR84" s="4"/>
      <c r="PQS84" s="4"/>
      <c r="PQT84" s="4"/>
      <c r="PQU84" s="4"/>
      <c r="PQV84" s="4"/>
      <c r="PQW84" s="4"/>
      <c r="PQX84" s="4"/>
      <c r="PQY84" s="4"/>
      <c r="PQZ84" s="4"/>
      <c r="PRA84" s="4"/>
      <c r="PRB84" s="4"/>
      <c r="PRC84" s="4"/>
      <c r="PRD84" s="4"/>
      <c r="PRE84" s="4"/>
      <c r="PRF84" s="4"/>
      <c r="PRG84" s="4"/>
      <c r="PRH84" s="4"/>
      <c r="PRI84" s="4"/>
      <c r="PRJ84" s="4"/>
      <c r="PRK84" s="4"/>
      <c r="PRL84" s="4"/>
      <c r="PRM84" s="4"/>
      <c r="PRN84" s="4"/>
      <c r="PRO84" s="4"/>
      <c r="PRP84" s="4"/>
      <c r="PRQ84" s="4"/>
      <c r="PRR84" s="4"/>
      <c r="PRS84" s="4"/>
      <c r="PRT84" s="4"/>
      <c r="PRU84" s="4"/>
      <c r="PRV84" s="4"/>
      <c r="PRW84" s="4"/>
      <c r="PRX84" s="4"/>
      <c r="PRY84" s="4"/>
      <c r="PRZ84" s="4"/>
      <c r="PSA84" s="4"/>
      <c r="PSB84" s="4"/>
      <c r="PSC84" s="4"/>
      <c r="PSD84" s="4"/>
      <c r="PSE84" s="4"/>
      <c r="PSF84" s="4"/>
      <c r="PSG84" s="4"/>
      <c r="PSH84" s="4"/>
      <c r="PSI84" s="4"/>
      <c r="PSJ84" s="4"/>
      <c r="PSK84" s="4"/>
      <c r="PSL84" s="4"/>
      <c r="PSM84" s="4"/>
      <c r="PSN84" s="4"/>
      <c r="PSO84" s="4"/>
      <c r="PSP84" s="4"/>
      <c r="PSQ84" s="4"/>
      <c r="PSR84" s="4"/>
      <c r="PSS84" s="4"/>
      <c r="PST84" s="4"/>
      <c r="PSU84" s="4"/>
      <c r="PSV84" s="4"/>
      <c r="PSW84" s="4"/>
      <c r="PSX84" s="4"/>
      <c r="PSY84" s="4"/>
      <c r="PSZ84" s="4"/>
      <c r="PTA84" s="4"/>
      <c r="PTB84" s="4"/>
      <c r="PTC84" s="4"/>
      <c r="PTD84" s="4"/>
      <c r="PTE84" s="4"/>
      <c r="PTF84" s="4"/>
      <c r="PTG84" s="4"/>
      <c r="PTH84" s="4"/>
      <c r="PTI84" s="4"/>
      <c r="PTJ84" s="4"/>
      <c r="PTK84" s="4"/>
      <c r="PTL84" s="4"/>
      <c r="PTM84" s="4"/>
      <c r="PTN84" s="4"/>
      <c r="PTO84" s="4"/>
      <c r="PTP84" s="4"/>
      <c r="PTQ84" s="4"/>
      <c r="PTR84" s="4"/>
      <c r="PTS84" s="4"/>
      <c r="PTT84" s="4"/>
      <c r="PTU84" s="4"/>
      <c r="PTV84" s="4"/>
      <c r="PTW84" s="4"/>
      <c r="PTX84" s="4"/>
      <c r="PTY84" s="4"/>
      <c r="PTZ84" s="4"/>
      <c r="PUA84" s="4"/>
      <c r="PUB84" s="4"/>
      <c r="PUC84" s="4"/>
      <c r="PUD84" s="4"/>
      <c r="PUE84" s="4"/>
      <c r="PUF84" s="4"/>
      <c r="PUG84" s="4"/>
      <c r="PUH84" s="4"/>
      <c r="PUI84" s="4"/>
      <c r="PUJ84" s="4"/>
      <c r="PUK84" s="4"/>
      <c r="PUL84" s="4"/>
      <c r="PUM84" s="4"/>
      <c r="PUN84" s="4"/>
      <c r="PUO84" s="4"/>
      <c r="PUP84" s="4"/>
      <c r="PUQ84" s="4"/>
      <c r="PUR84" s="4"/>
      <c r="PUS84" s="4"/>
      <c r="PUT84" s="4"/>
      <c r="PUU84" s="4"/>
      <c r="PUV84" s="4"/>
      <c r="PUW84" s="4"/>
      <c r="PUX84" s="4"/>
      <c r="PUY84" s="4"/>
      <c r="PUZ84" s="4"/>
      <c r="PVA84" s="4"/>
      <c r="PVB84" s="4"/>
      <c r="PVC84" s="4"/>
      <c r="PVD84" s="4"/>
      <c r="PVE84" s="4"/>
      <c r="PVF84" s="4"/>
      <c r="PVG84" s="4"/>
      <c r="PVH84" s="4"/>
      <c r="PVI84" s="4"/>
      <c r="PVJ84" s="4"/>
      <c r="PVK84" s="4"/>
      <c r="PVL84" s="4"/>
      <c r="PVM84" s="4"/>
      <c r="PVN84" s="4"/>
      <c r="PVO84" s="4"/>
      <c r="PVP84" s="4"/>
      <c r="PVQ84" s="4"/>
      <c r="PVR84" s="4"/>
      <c r="PVS84" s="4"/>
      <c r="PVT84" s="4"/>
      <c r="PVU84" s="4"/>
      <c r="PVV84" s="4"/>
      <c r="PVW84" s="4"/>
      <c r="PVX84" s="4"/>
      <c r="PVY84" s="4"/>
      <c r="PVZ84" s="4"/>
      <c r="PWA84" s="4"/>
      <c r="PWB84" s="4"/>
      <c r="PWC84" s="4"/>
      <c r="PWD84" s="4"/>
      <c r="PWE84" s="4"/>
      <c r="PWF84" s="4"/>
      <c r="PWG84" s="4"/>
      <c r="PWH84" s="4"/>
      <c r="PWI84" s="4"/>
      <c r="PWJ84" s="4"/>
      <c r="PWK84" s="4"/>
      <c r="PWL84" s="4"/>
      <c r="PWM84" s="4"/>
      <c r="PWN84" s="4"/>
      <c r="PWO84" s="4"/>
      <c r="PWP84" s="4"/>
      <c r="PWQ84" s="4"/>
      <c r="PWR84" s="4"/>
      <c r="PWS84" s="4"/>
      <c r="PWT84" s="4"/>
      <c r="PWU84" s="4"/>
      <c r="PWV84" s="4"/>
      <c r="PWW84" s="4"/>
      <c r="PWX84" s="4"/>
      <c r="PWY84" s="4"/>
      <c r="PWZ84" s="4"/>
      <c r="PXA84" s="4"/>
      <c r="PXB84" s="4"/>
      <c r="PXC84" s="4"/>
      <c r="PXD84" s="4"/>
      <c r="PXE84" s="4"/>
      <c r="PXF84" s="4"/>
      <c r="PXG84" s="4"/>
      <c r="PXH84" s="4"/>
      <c r="PXI84" s="4"/>
      <c r="PXJ84" s="4"/>
      <c r="PXK84" s="4"/>
      <c r="PXL84" s="4"/>
      <c r="PXM84" s="4"/>
      <c r="PXN84" s="4"/>
      <c r="PXO84" s="4"/>
      <c r="PXP84" s="4"/>
      <c r="PXQ84" s="4"/>
      <c r="PXR84" s="4"/>
      <c r="PXS84" s="4"/>
      <c r="PXT84" s="4"/>
      <c r="PXU84" s="4"/>
      <c r="PXV84" s="4"/>
      <c r="PXW84" s="4"/>
      <c r="PXX84" s="4"/>
      <c r="PXY84" s="4"/>
      <c r="PXZ84" s="4"/>
      <c r="PYA84" s="4"/>
      <c r="PYB84" s="4"/>
      <c r="PYC84" s="4"/>
      <c r="PYD84" s="4"/>
      <c r="PYE84" s="4"/>
      <c r="PYF84" s="4"/>
      <c r="PYG84" s="4"/>
      <c r="PYH84" s="4"/>
      <c r="PYI84" s="4"/>
      <c r="PYJ84" s="4"/>
      <c r="PYK84" s="4"/>
      <c r="PYL84" s="4"/>
      <c r="PYM84" s="4"/>
      <c r="PYN84" s="4"/>
      <c r="PYO84" s="4"/>
      <c r="PYP84" s="4"/>
      <c r="PYQ84" s="4"/>
      <c r="PYR84" s="4"/>
      <c r="PYS84" s="4"/>
      <c r="PYT84" s="4"/>
      <c r="PYU84" s="4"/>
      <c r="PYV84" s="4"/>
      <c r="PYW84" s="4"/>
      <c r="PYX84" s="4"/>
      <c r="PYY84" s="4"/>
      <c r="PYZ84" s="4"/>
      <c r="PZA84" s="4"/>
      <c r="PZB84" s="4"/>
      <c r="PZC84" s="4"/>
      <c r="PZD84" s="4"/>
      <c r="PZE84" s="4"/>
      <c r="PZF84" s="4"/>
      <c r="PZG84" s="4"/>
      <c r="PZH84" s="4"/>
      <c r="PZI84" s="4"/>
      <c r="PZJ84" s="4"/>
      <c r="PZK84" s="4"/>
      <c r="PZL84" s="4"/>
      <c r="PZM84" s="4"/>
      <c r="PZN84" s="4"/>
      <c r="PZO84" s="4"/>
      <c r="PZP84" s="4"/>
      <c r="PZQ84" s="4"/>
      <c r="PZR84" s="4"/>
      <c r="PZS84" s="4"/>
      <c r="PZT84" s="4"/>
      <c r="PZU84" s="4"/>
      <c r="PZV84" s="4"/>
      <c r="PZW84" s="4"/>
      <c r="PZX84" s="4"/>
      <c r="PZY84" s="4"/>
      <c r="PZZ84" s="4"/>
      <c r="QAA84" s="4"/>
      <c r="QAB84" s="4"/>
      <c r="QAC84" s="4"/>
      <c r="QAD84" s="4"/>
      <c r="QAE84" s="4"/>
      <c r="QAF84" s="4"/>
      <c r="QAG84" s="4"/>
      <c r="QAH84" s="4"/>
      <c r="QAI84" s="4"/>
      <c r="QAJ84" s="4"/>
      <c r="QAK84" s="4"/>
      <c r="QAL84" s="4"/>
      <c r="QAM84" s="4"/>
      <c r="QAN84" s="4"/>
      <c r="QAO84" s="4"/>
      <c r="QAP84" s="4"/>
      <c r="QAQ84" s="4"/>
      <c r="QAR84" s="4"/>
      <c r="QAS84" s="4"/>
      <c r="QAT84" s="4"/>
      <c r="QAU84" s="4"/>
      <c r="QAV84" s="4"/>
      <c r="QAW84" s="4"/>
      <c r="QAX84" s="4"/>
      <c r="QAY84" s="4"/>
      <c r="QAZ84" s="4"/>
      <c r="QBA84" s="4"/>
      <c r="QBB84" s="4"/>
      <c r="QBC84" s="4"/>
      <c r="QBD84" s="4"/>
      <c r="QBE84" s="4"/>
      <c r="QBF84" s="4"/>
      <c r="QBG84" s="4"/>
      <c r="QBH84" s="4"/>
      <c r="QBI84" s="4"/>
      <c r="QBJ84" s="4"/>
      <c r="QBK84" s="4"/>
      <c r="QBL84" s="4"/>
      <c r="QBM84" s="4"/>
      <c r="QBN84" s="4"/>
      <c r="QBO84" s="4"/>
      <c r="QBP84" s="4"/>
      <c r="QBQ84" s="4"/>
      <c r="QBR84" s="4"/>
      <c r="QBS84" s="4"/>
      <c r="QBT84" s="4"/>
      <c r="QBU84" s="4"/>
      <c r="QBV84" s="4"/>
      <c r="QBW84" s="4"/>
      <c r="QBX84" s="4"/>
      <c r="QBY84" s="4"/>
      <c r="QBZ84" s="4"/>
      <c r="QCA84" s="4"/>
      <c r="QCB84" s="4"/>
      <c r="QCC84" s="4"/>
      <c r="QCD84" s="4"/>
      <c r="QCE84" s="4"/>
      <c r="QCF84" s="4"/>
      <c r="QCG84" s="4"/>
      <c r="QCH84" s="4"/>
      <c r="QCI84" s="4"/>
      <c r="QCJ84" s="4"/>
      <c r="QCK84" s="4"/>
      <c r="QCL84" s="4"/>
      <c r="QCM84" s="4"/>
      <c r="QCN84" s="4"/>
      <c r="QCO84" s="4"/>
      <c r="QCP84" s="4"/>
      <c r="QCQ84" s="4"/>
      <c r="QCR84" s="4"/>
      <c r="QCS84" s="4"/>
      <c r="QCT84" s="4"/>
      <c r="QCU84" s="4"/>
      <c r="QCV84" s="4"/>
      <c r="QCW84" s="4"/>
      <c r="QCX84" s="4"/>
      <c r="QCY84" s="4"/>
      <c r="QCZ84" s="4"/>
      <c r="QDA84" s="4"/>
      <c r="QDB84" s="4"/>
      <c r="QDC84" s="4"/>
      <c r="QDD84" s="4"/>
      <c r="QDE84" s="4"/>
      <c r="QDF84" s="4"/>
      <c r="QDG84" s="4"/>
      <c r="QDH84" s="4"/>
      <c r="QDI84" s="4"/>
      <c r="QDJ84" s="4"/>
      <c r="QDK84" s="4"/>
      <c r="QDL84" s="4"/>
      <c r="QDM84" s="4"/>
      <c r="QDN84" s="4"/>
      <c r="QDO84" s="4"/>
      <c r="QDP84" s="4"/>
      <c r="QDQ84" s="4"/>
      <c r="QDR84" s="4"/>
      <c r="QDS84" s="4"/>
      <c r="QDT84" s="4"/>
      <c r="QDU84" s="4"/>
      <c r="QDV84" s="4"/>
      <c r="QDW84" s="4"/>
      <c r="QDX84" s="4"/>
      <c r="QDY84" s="4"/>
      <c r="QDZ84" s="4"/>
      <c r="QEA84" s="4"/>
      <c r="QEB84" s="4"/>
      <c r="QEC84" s="4"/>
      <c r="QED84" s="4"/>
      <c r="QEE84" s="4"/>
      <c r="QEF84" s="4"/>
      <c r="QEG84" s="4"/>
      <c r="QEH84" s="4"/>
      <c r="QEI84" s="4"/>
      <c r="QEJ84" s="4"/>
      <c r="QEK84" s="4"/>
      <c r="QEL84" s="4"/>
      <c r="QEM84" s="4"/>
      <c r="QEN84" s="4"/>
      <c r="QEO84" s="4"/>
      <c r="QEP84" s="4"/>
      <c r="QEQ84" s="4"/>
      <c r="QER84" s="4"/>
      <c r="QES84" s="4"/>
      <c r="QET84" s="4"/>
      <c r="QEU84" s="4"/>
      <c r="QEV84" s="4"/>
      <c r="QEW84" s="4"/>
      <c r="QEX84" s="4"/>
      <c r="QEY84" s="4"/>
      <c r="QEZ84" s="4"/>
      <c r="QFA84" s="4"/>
      <c r="QFB84" s="4"/>
      <c r="QFC84" s="4"/>
      <c r="QFD84" s="4"/>
      <c r="QFE84" s="4"/>
      <c r="QFF84" s="4"/>
      <c r="QFG84" s="4"/>
      <c r="QFH84" s="4"/>
      <c r="QFI84" s="4"/>
      <c r="QFJ84" s="4"/>
      <c r="QFK84" s="4"/>
      <c r="QFL84" s="4"/>
      <c r="QFM84" s="4"/>
      <c r="QFN84" s="4"/>
      <c r="QFO84" s="4"/>
      <c r="QFP84" s="4"/>
      <c r="QFQ84" s="4"/>
      <c r="QFR84" s="4"/>
      <c r="QFS84" s="4"/>
      <c r="QFT84" s="4"/>
      <c r="QFU84" s="4"/>
      <c r="QFV84" s="4"/>
      <c r="QFW84" s="4"/>
      <c r="QFX84" s="4"/>
      <c r="QFY84" s="4"/>
      <c r="QFZ84" s="4"/>
      <c r="QGA84" s="4"/>
      <c r="QGB84" s="4"/>
      <c r="QGC84" s="4"/>
      <c r="QGD84" s="4"/>
      <c r="QGE84" s="4"/>
      <c r="QGF84" s="4"/>
      <c r="QGG84" s="4"/>
      <c r="QGH84" s="4"/>
      <c r="QGI84" s="4"/>
      <c r="QGJ84" s="4"/>
      <c r="QGK84" s="4"/>
      <c r="QGL84" s="4"/>
      <c r="QGM84" s="4"/>
      <c r="QGN84" s="4"/>
      <c r="QGO84" s="4"/>
      <c r="QGP84" s="4"/>
      <c r="QGQ84" s="4"/>
      <c r="QGR84" s="4"/>
      <c r="QGS84" s="4"/>
      <c r="QGT84" s="4"/>
      <c r="QGU84" s="4"/>
      <c r="QGV84" s="4"/>
      <c r="QGW84" s="4"/>
      <c r="QGX84" s="4"/>
      <c r="QGY84" s="4"/>
      <c r="QGZ84" s="4"/>
      <c r="QHA84" s="4"/>
      <c r="QHB84" s="4"/>
      <c r="QHC84" s="4"/>
      <c r="QHD84" s="4"/>
      <c r="QHE84" s="4"/>
      <c r="QHF84" s="4"/>
      <c r="QHG84" s="4"/>
      <c r="QHH84" s="4"/>
      <c r="QHI84" s="4"/>
      <c r="QHJ84" s="4"/>
      <c r="QHK84" s="4"/>
      <c r="QHL84" s="4"/>
      <c r="QHM84" s="4"/>
      <c r="QHN84" s="4"/>
      <c r="QHO84" s="4"/>
      <c r="QHP84" s="4"/>
      <c r="QHQ84" s="4"/>
      <c r="QHR84" s="4"/>
      <c r="QHS84" s="4"/>
      <c r="QHT84" s="4"/>
      <c r="QHU84" s="4"/>
      <c r="QHV84" s="4"/>
      <c r="QHW84" s="4"/>
      <c r="QHX84" s="4"/>
      <c r="QHY84" s="4"/>
      <c r="QHZ84" s="4"/>
      <c r="QIA84" s="4"/>
      <c r="QIB84" s="4"/>
      <c r="QIC84" s="4"/>
      <c r="QID84" s="4"/>
      <c r="QIE84" s="4"/>
      <c r="QIF84" s="4"/>
      <c r="QIG84" s="4"/>
      <c r="QIH84" s="4"/>
      <c r="QII84" s="4"/>
      <c r="QIJ84" s="4"/>
      <c r="QIK84" s="4"/>
      <c r="QIL84" s="4"/>
      <c r="QIM84" s="4"/>
      <c r="QIN84" s="4"/>
      <c r="QIO84" s="4"/>
      <c r="QIP84" s="4"/>
      <c r="QIQ84" s="4"/>
      <c r="QIR84" s="4"/>
      <c r="QIS84" s="4"/>
      <c r="QIT84" s="4"/>
      <c r="QIU84" s="4"/>
      <c r="QIV84" s="4"/>
      <c r="QIW84" s="4"/>
      <c r="QIX84" s="4"/>
      <c r="QIY84" s="4"/>
      <c r="QIZ84" s="4"/>
      <c r="QJA84" s="4"/>
      <c r="QJB84" s="4"/>
      <c r="QJC84" s="4"/>
      <c r="QJD84" s="4"/>
      <c r="QJE84" s="4"/>
      <c r="QJF84" s="4"/>
      <c r="QJG84" s="4"/>
      <c r="QJH84" s="4"/>
      <c r="QJI84" s="4"/>
      <c r="QJJ84" s="4"/>
      <c r="QJK84" s="4"/>
      <c r="QJL84" s="4"/>
      <c r="QJM84" s="4"/>
      <c r="QJN84" s="4"/>
      <c r="QJO84" s="4"/>
      <c r="QJP84" s="4"/>
      <c r="QJQ84" s="4"/>
      <c r="QJR84" s="4"/>
      <c r="QJS84" s="4"/>
      <c r="QJT84" s="4"/>
      <c r="QJU84" s="4"/>
      <c r="QJV84" s="4"/>
      <c r="QJW84" s="4"/>
      <c r="QJX84" s="4"/>
      <c r="QJY84" s="4"/>
      <c r="QJZ84" s="4"/>
      <c r="QKA84" s="4"/>
      <c r="QKB84" s="4"/>
      <c r="QKC84" s="4"/>
      <c r="QKD84" s="4"/>
      <c r="QKE84" s="4"/>
      <c r="QKF84" s="4"/>
      <c r="QKG84" s="4"/>
      <c r="QKH84" s="4"/>
      <c r="QKI84" s="4"/>
      <c r="QKJ84" s="4"/>
      <c r="QKK84" s="4"/>
      <c r="QKL84" s="4"/>
      <c r="QKM84" s="4"/>
      <c r="QKN84" s="4"/>
      <c r="QKO84" s="4"/>
      <c r="QKP84" s="4"/>
      <c r="QKQ84" s="4"/>
      <c r="QKR84" s="4"/>
      <c r="QKS84" s="4"/>
      <c r="QKT84" s="4"/>
      <c r="QKU84" s="4"/>
      <c r="QKV84" s="4"/>
      <c r="QKW84" s="4"/>
      <c r="QKX84" s="4"/>
      <c r="QKY84" s="4"/>
      <c r="QKZ84" s="4"/>
      <c r="QLA84" s="4"/>
      <c r="QLB84" s="4"/>
      <c r="QLC84" s="4"/>
      <c r="QLD84" s="4"/>
      <c r="QLE84" s="4"/>
      <c r="QLF84" s="4"/>
      <c r="QLG84" s="4"/>
      <c r="QLH84" s="4"/>
      <c r="QLI84" s="4"/>
      <c r="QLJ84" s="4"/>
      <c r="QLK84" s="4"/>
      <c r="QLL84" s="4"/>
      <c r="QLM84" s="4"/>
      <c r="QLN84" s="4"/>
      <c r="QLO84" s="4"/>
      <c r="QLP84" s="4"/>
      <c r="QLQ84" s="4"/>
      <c r="QLR84" s="4"/>
      <c r="QLS84" s="4"/>
      <c r="QLT84" s="4"/>
      <c r="QLU84" s="4"/>
      <c r="QLV84" s="4"/>
      <c r="QLW84" s="4"/>
      <c r="QLX84" s="4"/>
      <c r="QLY84" s="4"/>
      <c r="QLZ84" s="4"/>
      <c r="QMA84" s="4"/>
      <c r="QMB84" s="4"/>
      <c r="QMC84" s="4"/>
      <c r="QMD84" s="4"/>
      <c r="QME84" s="4"/>
      <c r="QMF84" s="4"/>
      <c r="QMG84" s="4"/>
      <c r="QMH84" s="4"/>
      <c r="QMI84" s="4"/>
      <c r="QMJ84" s="4"/>
      <c r="QMK84" s="4"/>
      <c r="QML84" s="4"/>
      <c r="QMM84" s="4"/>
      <c r="QMN84" s="4"/>
      <c r="QMO84" s="4"/>
      <c r="QMP84" s="4"/>
      <c r="QMQ84" s="4"/>
      <c r="QMR84" s="4"/>
      <c r="QMS84" s="4"/>
      <c r="QMT84" s="4"/>
      <c r="QMU84" s="4"/>
      <c r="QMV84" s="4"/>
      <c r="QMW84" s="4"/>
      <c r="QMX84" s="4"/>
      <c r="QMY84" s="4"/>
      <c r="QMZ84" s="4"/>
      <c r="QNA84" s="4"/>
      <c r="QNB84" s="4"/>
      <c r="QNC84" s="4"/>
      <c r="QND84" s="4"/>
      <c r="QNE84" s="4"/>
      <c r="QNF84" s="4"/>
      <c r="QNG84" s="4"/>
      <c r="QNH84" s="4"/>
      <c r="QNI84" s="4"/>
      <c r="QNJ84" s="4"/>
      <c r="QNK84" s="4"/>
      <c r="QNL84" s="4"/>
      <c r="QNM84" s="4"/>
      <c r="QNN84" s="4"/>
      <c r="QNO84" s="4"/>
      <c r="QNP84" s="4"/>
      <c r="QNQ84" s="4"/>
      <c r="QNR84" s="4"/>
      <c r="QNS84" s="4"/>
      <c r="QNT84" s="4"/>
      <c r="QNU84" s="4"/>
      <c r="QNV84" s="4"/>
      <c r="QNW84" s="4"/>
      <c r="QNX84" s="4"/>
      <c r="QNY84" s="4"/>
      <c r="QNZ84" s="4"/>
      <c r="QOA84" s="4"/>
      <c r="QOB84" s="4"/>
      <c r="QOC84" s="4"/>
      <c r="QOD84" s="4"/>
      <c r="QOE84" s="4"/>
      <c r="QOF84" s="4"/>
      <c r="QOG84" s="4"/>
      <c r="QOH84" s="4"/>
      <c r="QOI84" s="4"/>
      <c r="QOJ84" s="4"/>
      <c r="QOK84" s="4"/>
      <c r="QOL84" s="4"/>
      <c r="QOM84" s="4"/>
      <c r="QON84" s="4"/>
      <c r="QOO84" s="4"/>
      <c r="QOP84" s="4"/>
      <c r="QOQ84" s="4"/>
      <c r="QOR84" s="4"/>
      <c r="QOS84" s="4"/>
      <c r="QOT84" s="4"/>
      <c r="QOU84" s="4"/>
      <c r="QOV84" s="4"/>
      <c r="QOW84" s="4"/>
      <c r="QOX84" s="4"/>
      <c r="QOY84" s="4"/>
      <c r="QOZ84" s="4"/>
      <c r="QPA84" s="4"/>
      <c r="QPB84" s="4"/>
      <c r="QPC84" s="4"/>
      <c r="QPD84" s="4"/>
      <c r="QPE84" s="4"/>
      <c r="QPF84" s="4"/>
      <c r="QPG84" s="4"/>
      <c r="QPH84" s="4"/>
      <c r="QPI84" s="4"/>
      <c r="QPJ84" s="4"/>
      <c r="QPK84" s="4"/>
      <c r="QPL84" s="4"/>
      <c r="QPM84" s="4"/>
      <c r="QPN84" s="4"/>
      <c r="QPO84" s="4"/>
      <c r="QPP84" s="4"/>
      <c r="QPQ84" s="4"/>
      <c r="QPR84" s="4"/>
      <c r="QPS84" s="4"/>
      <c r="QPT84" s="4"/>
      <c r="QPU84" s="4"/>
      <c r="QPV84" s="4"/>
      <c r="QPW84" s="4"/>
      <c r="QPX84" s="4"/>
      <c r="QPY84" s="4"/>
      <c r="QPZ84" s="4"/>
      <c r="QQA84" s="4"/>
      <c r="QQB84" s="4"/>
      <c r="QQC84" s="4"/>
      <c r="QQD84" s="4"/>
      <c r="QQE84" s="4"/>
      <c r="QQF84" s="4"/>
      <c r="QQG84" s="4"/>
      <c r="QQH84" s="4"/>
      <c r="QQI84" s="4"/>
      <c r="QQJ84" s="4"/>
      <c r="QQK84" s="4"/>
      <c r="QQL84" s="4"/>
      <c r="QQM84" s="4"/>
      <c r="QQN84" s="4"/>
      <c r="QQO84" s="4"/>
      <c r="QQP84" s="4"/>
      <c r="QQQ84" s="4"/>
      <c r="QQR84" s="4"/>
      <c r="QQS84" s="4"/>
      <c r="QQT84" s="4"/>
      <c r="QQU84" s="4"/>
      <c r="QQV84" s="4"/>
      <c r="QQW84" s="4"/>
      <c r="QQX84" s="4"/>
      <c r="QQY84" s="4"/>
      <c r="QQZ84" s="4"/>
      <c r="QRA84" s="4"/>
      <c r="QRB84" s="4"/>
      <c r="QRC84" s="4"/>
      <c r="QRD84" s="4"/>
      <c r="QRE84" s="4"/>
      <c r="QRF84" s="4"/>
      <c r="QRG84" s="4"/>
      <c r="QRH84" s="4"/>
      <c r="QRI84" s="4"/>
      <c r="QRJ84" s="4"/>
      <c r="QRK84" s="4"/>
      <c r="QRL84" s="4"/>
      <c r="QRM84" s="4"/>
      <c r="QRN84" s="4"/>
      <c r="QRO84" s="4"/>
      <c r="QRP84" s="4"/>
      <c r="QRQ84" s="4"/>
      <c r="QRR84" s="4"/>
      <c r="QRS84" s="4"/>
      <c r="QRT84" s="4"/>
      <c r="QRU84" s="4"/>
      <c r="QRV84" s="4"/>
      <c r="QRW84" s="4"/>
      <c r="QRX84" s="4"/>
      <c r="QRY84" s="4"/>
      <c r="QRZ84" s="4"/>
      <c r="QSA84" s="4"/>
      <c r="QSB84" s="4"/>
      <c r="QSC84" s="4"/>
      <c r="QSD84" s="4"/>
      <c r="QSE84" s="4"/>
      <c r="QSF84" s="4"/>
      <c r="QSG84" s="4"/>
      <c r="QSH84" s="4"/>
      <c r="QSI84" s="4"/>
      <c r="QSJ84" s="4"/>
      <c r="QSK84" s="4"/>
      <c r="QSL84" s="4"/>
      <c r="QSM84" s="4"/>
      <c r="QSN84" s="4"/>
      <c r="QSO84" s="4"/>
      <c r="QSP84" s="4"/>
      <c r="QSQ84" s="4"/>
      <c r="QSR84" s="4"/>
      <c r="QSS84" s="4"/>
      <c r="QST84" s="4"/>
      <c r="QSU84" s="4"/>
      <c r="QSV84" s="4"/>
      <c r="QSW84" s="4"/>
      <c r="QSX84" s="4"/>
      <c r="QSY84" s="4"/>
      <c r="QSZ84" s="4"/>
      <c r="QTA84" s="4"/>
      <c r="QTB84" s="4"/>
      <c r="QTC84" s="4"/>
      <c r="QTD84" s="4"/>
      <c r="QTE84" s="4"/>
      <c r="QTF84" s="4"/>
      <c r="QTG84" s="4"/>
      <c r="QTH84" s="4"/>
      <c r="QTI84" s="4"/>
      <c r="QTJ84" s="4"/>
      <c r="QTK84" s="4"/>
      <c r="QTL84" s="4"/>
      <c r="QTM84" s="4"/>
      <c r="QTN84" s="4"/>
      <c r="QTO84" s="4"/>
      <c r="QTP84" s="4"/>
      <c r="QTQ84" s="4"/>
      <c r="QTR84" s="4"/>
      <c r="QTS84" s="4"/>
      <c r="QTT84" s="4"/>
      <c r="QTU84" s="4"/>
      <c r="QTV84" s="4"/>
      <c r="QTW84" s="4"/>
      <c r="QTX84" s="4"/>
      <c r="QTY84" s="4"/>
      <c r="QTZ84" s="4"/>
      <c r="QUA84" s="4"/>
      <c r="QUB84" s="4"/>
      <c r="QUC84" s="4"/>
      <c r="QUD84" s="4"/>
      <c r="QUE84" s="4"/>
      <c r="QUF84" s="4"/>
      <c r="QUG84" s="4"/>
      <c r="QUH84" s="4"/>
      <c r="QUI84" s="4"/>
      <c r="QUJ84" s="4"/>
      <c r="QUK84" s="4"/>
      <c r="QUL84" s="4"/>
      <c r="QUM84" s="4"/>
      <c r="QUN84" s="4"/>
      <c r="QUO84" s="4"/>
      <c r="QUP84" s="4"/>
      <c r="QUQ84" s="4"/>
      <c r="QUR84" s="4"/>
      <c r="QUS84" s="4"/>
      <c r="QUT84" s="4"/>
      <c r="QUU84" s="4"/>
      <c r="QUV84" s="4"/>
      <c r="QUW84" s="4"/>
      <c r="QUX84" s="4"/>
      <c r="QUY84" s="4"/>
      <c r="QUZ84" s="4"/>
      <c r="QVA84" s="4"/>
      <c r="QVB84" s="4"/>
      <c r="QVC84" s="4"/>
      <c r="QVD84" s="4"/>
      <c r="QVE84" s="4"/>
      <c r="QVF84" s="4"/>
      <c r="QVG84" s="4"/>
      <c r="QVH84" s="4"/>
      <c r="QVI84" s="4"/>
      <c r="QVJ84" s="4"/>
      <c r="QVK84" s="4"/>
      <c r="QVL84" s="4"/>
      <c r="QVM84" s="4"/>
      <c r="QVN84" s="4"/>
      <c r="QVO84" s="4"/>
      <c r="QVP84" s="4"/>
      <c r="QVQ84" s="4"/>
      <c r="QVR84" s="4"/>
      <c r="QVS84" s="4"/>
      <c r="QVT84" s="4"/>
      <c r="QVU84" s="4"/>
      <c r="QVV84" s="4"/>
      <c r="QVW84" s="4"/>
      <c r="QVX84" s="4"/>
      <c r="QVY84" s="4"/>
      <c r="QVZ84" s="4"/>
      <c r="QWA84" s="4"/>
      <c r="QWB84" s="4"/>
      <c r="QWC84" s="4"/>
      <c r="QWD84" s="4"/>
      <c r="QWE84" s="4"/>
      <c r="QWF84" s="4"/>
      <c r="QWG84" s="4"/>
      <c r="QWH84" s="4"/>
      <c r="QWI84" s="4"/>
      <c r="QWJ84" s="4"/>
      <c r="QWK84" s="4"/>
      <c r="QWL84" s="4"/>
      <c r="QWM84" s="4"/>
      <c r="QWN84" s="4"/>
      <c r="QWO84" s="4"/>
      <c r="QWP84" s="4"/>
      <c r="QWQ84" s="4"/>
      <c r="QWR84" s="4"/>
      <c r="QWS84" s="4"/>
      <c r="QWT84" s="4"/>
      <c r="QWU84" s="4"/>
      <c r="QWV84" s="4"/>
      <c r="QWW84" s="4"/>
      <c r="QWX84" s="4"/>
      <c r="QWY84" s="4"/>
      <c r="QWZ84" s="4"/>
      <c r="QXA84" s="4"/>
      <c r="QXB84" s="4"/>
      <c r="QXC84" s="4"/>
      <c r="QXD84" s="4"/>
      <c r="QXE84" s="4"/>
      <c r="QXF84" s="4"/>
      <c r="QXG84" s="4"/>
      <c r="QXH84" s="4"/>
      <c r="QXI84" s="4"/>
      <c r="QXJ84" s="4"/>
      <c r="QXK84" s="4"/>
      <c r="QXL84" s="4"/>
      <c r="QXM84" s="4"/>
      <c r="QXN84" s="4"/>
      <c r="QXO84" s="4"/>
      <c r="QXP84" s="4"/>
      <c r="QXQ84" s="4"/>
      <c r="QXR84" s="4"/>
      <c r="QXS84" s="4"/>
      <c r="QXT84" s="4"/>
      <c r="QXU84" s="4"/>
      <c r="QXV84" s="4"/>
      <c r="QXW84" s="4"/>
      <c r="QXX84" s="4"/>
      <c r="QXY84" s="4"/>
      <c r="QXZ84" s="4"/>
      <c r="QYA84" s="4"/>
      <c r="QYB84" s="4"/>
      <c r="QYC84" s="4"/>
      <c r="QYD84" s="4"/>
      <c r="QYE84" s="4"/>
      <c r="QYF84" s="4"/>
      <c r="QYG84" s="4"/>
      <c r="QYH84" s="4"/>
      <c r="QYI84" s="4"/>
      <c r="QYJ84" s="4"/>
      <c r="QYK84" s="4"/>
      <c r="QYL84" s="4"/>
      <c r="QYM84" s="4"/>
      <c r="QYN84" s="4"/>
      <c r="QYO84" s="4"/>
      <c r="QYP84" s="4"/>
      <c r="QYQ84" s="4"/>
      <c r="QYR84" s="4"/>
      <c r="QYS84" s="4"/>
      <c r="QYT84" s="4"/>
      <c r="QYU84" s="4"/>
      <c r="QYV84" s="4"/>
      <c r="QYW84" s="4"/>
      <c r="QYX84" s="4"/>
      <c r="QYY84" s="4"/>
      <c r="QYZ84" s="4"/>
      <c r="QZA84" s="4"/>
      <c r="QZB84" s="4"/>
      <c r="QZC84" s="4"/>
      <c r="QZD84" s="4"/>
      <c r="QZE84" s="4"/>
      <c r="QZF84" s="4"/>
      <c r="QZG84" s="4"/>
      <c r="QZH84" s="4"/>
      <c r="QZI84" s="4"/>
      <c r="QZJ84" s="4"/>
      <c r="QZK84" s="4"/>
      <c r="QZL84" s="4"/>
      <c r="QZM84" s="4"/>
      <c r="QZN84" s="4"/>
      <c r="QZO84" s="4"/>
      <c r="QZP84" s="4"/>
      <c r="QZQ84" s="4"/>
      <c r="QZR84" s="4"/>
      <c r="QZS84" s="4"/>
      <c r="QZT84" s="4"/>
      <c r="QZU84" s="4"/>
      <c r="QZV84" s="4"/>
      <c r="QZW84" s="4"/>
      <c r="QZX84" s="4"/>
      <c r="QZY84" s="4"/>
      <c r="QZZ84" s="4"/>
      <c r="RAA84" s="4"/>
      <c r="RAB84" s="4"/>
      <c r="RAC84" s="4"/>
      <c r="RAD84" s="4"/>
      <c r="RAE84" s="4"/>
      <c r="RAF84" s="4"/>
      <c r="RAG84" s="4"/>
      <c r="RAH84" s="4"/>
      <c r="RAI84" s="4"/>
      <c r="RAJ84" s="4"/>
      <c r="RAK84" s="4"/>
      <c r="RAL84" s="4"/>
      <c r="RAM84" s="4"/>
      <c r="RAN84" s="4"/>
      <c r="RAO84" s="4"/>
      <c r="RAP84" s="4"/>
      <c r="RAQ84" s="4"/>
      <c r="RAR84" s="4"/>
      <c r="RAS84" s="4"/>
      <c r="RAT84" s="4"/>
      <c r="RAU84" s="4"/>
      <c r="RAV84" s="4"/>
      <c r="RAW84" s="4"/>
      <c r="RAX84" s="4"/>
      <c r="RAY84" s="4"/>
      <c r="RAZ84" s="4"/>
      <c r="RBA84" s="4"/>
      <c r="RBB84" s="4"/>
      <c r="RBC84" s="4"/>
      <c r="RBD84" s="4"/>
      <c r="RBE84" s="4"/>
      <c r="RBF84" s="4"/>
      <c r="RBG84" s="4"/>
      <c r="RBH84" s="4"/>
      <c r="RBI84" s="4"/>
      <c r="RBJ84" s="4"/>
      <c r="RBK84" s="4"/>
      <c r="RBL84" s="4"/>
      <c r="RBM84" s="4"/>
      <c r="RBN84" s="4"/>
      <c r="RBO84" s="4"/>
      <c r="RBP84" s="4"/>
      <c r="RBQ84" s="4"/>
      <c r="RBR84" s="4"/>
      <c r="RBS84" s="4"/>
      <c r="RBT84" s="4"/>
      <c r="RBU84" s="4"/>
      <c r="RBV84" s="4"/>
      <c r="RBW84" s="4"/>
      <c r="RBX84" s="4"/>
      <c r="RBY84" s="4"/>
      <c r="RBZ84" s="4"/>
      <c r="RCA84" s="4"/>
      <c r="RCB84" s="4"/>
      <c r="RCC84" s="4"/>
      <c r="RCD84" s="4"/>
      <c r="RCE84" s="4"/>
      <c r="RCF84" s="4"/>
      <c r="RCG84" s="4"/>
      <c r="RCH84" s="4"/>
      <c r="RCI84" s="4"/>
      <c r="RCJ84" s="4"/>
      <c r="RCK84" s="4"/>
      <c r="RCL84" s="4"/>
      <c r="RCM84" s="4"/>
      <c r="RCN84" s="4"/>
      <c r="RCO84" s="4"/>
      <c r="RCP84" s="4"/>
      <c r="RCQ84" s="4"/>
      <c r="RCR84" s="4"/>
      <c r="RCS84" s="4"/>
      <c r="RCT84" s="4"/>
      <c r="RCU84" s="4"/>
      <c r="RCV84" s="4"/>
      <c r="RCW84" s="4"/>
      <c r="RCX84" s="4"/>
      <c r="RCY84" s="4"/>
      <c r="RCZ84" s="4"/>
      <c r="RDA84" s="4"/>
      <c r="RDB84" s="4"/>
      <c r="RDC84" s="4"/>
      <c r="RDD84" s="4"/>
      <c r="RDE84" s="4"/>
      <c r="RDF84" s="4"/>
      <c r="RDG84" s="4"/>
      <c r="RDH84" s="4"/>
      <c r="RDI84" s="4"/>
      <c r="RDJ84" s="4"/>
      <c r="RDK84" s="4"/>
      <c r="RDL84" s="4"/>
      <c r="RDM84" s="4"/>
      <c r="RDN84" s="4"/>
      <c r="RDO84" s="4"/>
      <c r="RDP84" s="4"/>
      <c r="RDQ84" s="4"/>
      <c r="RDR84" s="4"/>
      <c r="RDS84" s="4"/>
      <c r="RDT84" s="4"/>
      <c r="RDU84" s="4"/>
      <c r="RDV84" s="4"/>
      <c r="RDW84" s="4"/>
      <c r="RDX84" s="4"/>
      <c r="RDY84" s="4"/>
      <c r="RDZ84" s="4"/>
      <c r="REA84" s="4"/>
      <c r="REB84" s="4"/>
      <c r="REC84" s="4"/>
      <c r="RED84" s="4"/>
      <c r="REE84" s="4"/>
      <c r="REF84" s="4"/>
      <c r="REG84" s="4"/>
      <c r="REH84" s="4"/>
      <c r="REI84" s="4"/>
      <c r="REJ84" s="4"/>
      <c r="REK84" s="4"/>
      <c r="REL84" s="4"/>
      <c r="REM84" s="4"/>
      <c r="REN84" s="4"/>
      <c r="REO84" s="4"/>
      <c r="REP84" s="4"/>
      <c r="REQ84" s="4"/>
      <c r="RER84" s="4"/>
      <c r="RES84" s="4"/>
      <c r="RET84" s="4"/>
      <c r="REU84" s="4"/>
      <c r="REV84" s="4"/>
      <c r="REW84" s="4"/>
      <c r="REX84" s="4"/>
      <c r="REY84" s="4"/>
      <c r="REZ84" s="4"/>
      <c r="RFA84" s="4"/>
      <c r="RFB84" s="4"/>
      <c r="RFC84" s="4"/>
      <c r="RFD84" s="4"/>
      <c r="RFE84" s="4"/>
      <c r="RFF84" s="4"/>
      <c r="RFG84" s="4"/>
      <c r="RFH84" s="4"/>
      <c r="RFI84" s="4"/>
      <c r="RFJ84" s="4"/>
      <c r="RFK84" s="4"/>
      <c r="RFL84" s="4"/>
      <c r="RFM84" s="4"/>
      <c r="RFN84" s="4"/>
      <c r="RFO84" s="4"/>
      <c r="RFP84" s="4"/>
      <c r="RFQ84" s="4"/>
      <c r="RFR84" s="4"/>
      <c r="RFS84" s="4"/>
      <c r="RFT84" s="4"/>
      <c r="RFU84" s="4"/>
      <c r="RFV84" s="4"/>
      <c r="RFW84" s="4"/>
      <c r="RFX84" s="4"/>
      <c r="RFY84" s="4"/>
      <c r="RFZ84" s="4"/>
      <c r="RGA84" s="4"/>
      <c r="RGB84" s="4"/>
      <c r="RGC84" s="4"/>
      <c r="RGD84" s="4"/>
      <c r="RGE84" s="4"/>
      <c r="RGF84" s="4"/>
      <c r="RGG84" s="4"/>
      <c r="RGH84" s="4"/>
      <c r="RGI84" s="4"/>
      <c r="RGJ84" s="4"/>
      <c r="RGK84" s="4"/>
      <c r="RGL84" s="4"/>
      <c r="RGM84" s="4"/>
      <c r="RGN84" s="4"/>
      <c r="RGO84" s="4"/>
      <c r="RGP84" s="4"/>
      <c r="RGQ84" s="4"/>
      <c r="RGR84" s="4"/>
      <c r="RGS84" s="4"/>
      <c r="RGT84" s="4"/>
      <c r="RGU84" s="4"/>
      <c r="RGV84" s="4"/>
      <c r="RGW84" s="4"/>
      <c r="RGX84" s="4"/>
      <c r="RGY84" s="4"/>
      <c r="RGZ84" s="4"/>
      <c r="RHA84" s="4"/>
      <c r="RHB84" s="4"/>
      <c r="RHC84" s="4"/>
      <c r="RHD84" s="4"/>
      <c r="RHE84" s="4"/>
      <c r="RHF84" s="4"/>
      <c r="RHG84" s="4"/>
      <c r="RHH84" s="4"/>
      <c r="RHI84" s="4"/>
      <c r="RHJ84" s="4"/>
      <c r="RHK84" s="4"/>
      <c r="RHL84" s="4"/>
      <c r="RHM84" s="4"/>
      <c r="RHN84" s="4"/>
      <c r="RHO84" s="4"/>
      <c r="RHP84" s="4"/>
      <c r="RHQ84" s="4"/>
      <c r="RHR84" s="4"/>
      <c r="RHS84" s="4"/>
      <c r="RHT84" s="4"/>
      <c r="RHU84" s="4"/>
      <c r="RHV84" s="4"/>
      <c r="RHW84" s="4"/>
      <c r="RHX84" s="4"/>
      <c r="RHY84" s="4"/>
      <c r="RHZ84" s="4"/>
      <c r="RIA84" s="4"/>
      <c r="RIB84" s="4"/>
      <c r="RIC84" s="4"/>
      <c r="RID84" s="4"/>
      <c r="RIE84" s="4"/>
      <c r="RIF84" s="4"/>
      <c r="RIG84" s="4"/>
      <c r="RIH84" s="4"/>
      <c r="RII84" s="4"/>
      <c r="RIJ84" s="4"/>
      <c r="RIK84" s="4"/>
      <c r="RIL84" s="4"/>
      <c r="RIM84" s="4"/>
      <c r="RIN84" s="4"/>
      <c r="RIO84" s="4"/>
      <c r="RIP84" s="4"/>
      <c r="RIQ84" s="4"/>
      <c r="RIR84" s="4"/>
      <c r="RIS84" s="4"/>
      <c r="RIT84" s="4"/>
      <c r="RIU84" s="4"/>
      <c r="RIV84" s="4"/>
      <c r="RIW84" s="4"/>
      <c r="RIX84" s="4"/>
      <c r="RIY84" s="4"/>
      <c r="RIZ84" s="4"/>
      <c r="RJA84" s="4"/>
      <c r="RJB84" s="4"/>
      <c r="RJC84" s="4"/>
      <c r="RJD84" s="4"/>
      <c r="RJE84" s="4"/>
      <c r="RJF84" s="4"/>
      <c r="RJG84" s="4"/>
      <c r="RJH84" s="4"/>
      <c r="RJI84" s="4"/>
      <c r="RJJ84" s="4"/>
      <c r="RJK84" s="4"/>
      <c r="RJL84" s="4"/>
      <c r="RJM84" s="4"/>
      <c r="RJN84" s="4"/>
      <c r="RJO84" s="4"/>
      <c r="RJP84" s="4"/>
      <c r="RJQ84" s="4"/>
      <c r="RJR84" s="4"/>
      <c r="RJS84" s="4"/>
      <c r="RJT84" s="4"/>
      <c r="RJU84" s="4"/>
      <c r="RJV84" s="4"/>
      <c r="RJW84" s="4"/>
      <c r="RJX84" s="4"/>
      <c r="RJY84" s="4"/>
      <c r="RJZ84" s="4"/>
      <c r="RKA84" s="4"/>
      <c r="RKB84" s="4"/>
      <c r="RKC84" s="4"/>
      <c r="RKD84" s="4"/>
      <c r="RKE84" s="4"/>
      <c r="RKF84" s="4"/>
      <c r="RKG84" s="4"/>
      <c r="RKH84" s="4"/>
      <c r="RKI84" s="4"/>
      <c r="RKJ84" s="4"/>
      <c r="RKK84" s="4"/>
      <c r="RKL84" s="4"/>
      <c r="RKM84" s="4"/>
      <c r="RKN84" s="4"/>
      <c r="RKO84" s="4"/>
      <c r="RKP84" s="4"/>
      <c r="RKQ84" s="4"/>
      <c r="RKR84" s="4"/>
      <c r="RKS84" s="4"/>
      <c r="RKT84" s="4"/>
      <c r="RKU84" s="4"/>
      <c r="RKV84" s="4"/>
      <c r="RKW84" s="4"/>
      <c r="RKX84" s="4"/>
      <c r="RKY84" s="4"/>
      <c r="RKZ84" s="4"/>
      <c r="RLA84" s="4"/>
      <c r="RLB84" s="4"/>
      <c r="RLC84" s="4"/>
      <c r="RLD84" s="4"/>
      <c r="RLE84" s="4"/>
      <c r="RLF84" s="4"/>
      <c r="RLG84" s="4"/>
      <c r="RLH84" s="4"/>
      <c r="RLI84" s="4"/>
      <c r="RLJ84" s="4"/>
      <c r="RLK84" s="4"/>
      <c r="RLL84" s="4"/>
      <c r="RLM84" s="4"/>
      <c r="RLN84" s="4"/>
      <c r="RLO84" s="4"/>
      <c r="RLP84" s="4"/>
      <c r="RLQ84" s="4"/>
      <c r="RLR84" s="4"/>
      <c r="RLS84" s="4"/>
      <c r="RLT84" s="4"/>
      <c r="RLU84" s="4"/>
      <c r="RLV84" s="4"/>
      <c r="RLW84" s="4"/>
      <c r="RLX84" s="4"/>
      <c r="RLY84" s="4"/>
      <c r="RLZ84" s="4"/>
      <c r="RMA84" s="4"/>
      <c r="RMB84" s="4"/>
      <c r="RMC84" s="4"/>
      <c r="RMD84" s="4"/>
      <c r="RME84" s="4"/>
      <c r="RMF84" s="4"/>
      <c r="RMG84" s="4"/>
      <c r="RMH84" s="4"/>
      <c r="RMI84" s="4"/>
      <c r="RMJ84" s="4"/>
      <c r="RMK84" s="4"/>
      <c r="RML84" s="4"/>
      <c r="RMM84" s="4"/>
      <c r="RMN84" s="4"/>
      <c r="RMO84" s="4"/>
      <c r="RMP84" s="4"/>
      <c r="RMQ84" s="4"/>
      <c r="RMR84" s="4"/>
      <c r="RMS84" s="4"/>
      <c r="RMT84" s="4"/>
      <c r="RMU84" s="4"/>
      <c r="RMV84" s="4"/>
      <c r="RMW84" s="4"/>
      <c r="RMX84" s="4"/>
      <c r="RMY84" s="4"/>
      <c r="RMZ84" s="4"/>
      <c r="RNA84" s="4"/>
      <c r="RNB84" s="4"/>
      <c r="RNC84" s="4"/>
      <c r="RND84" s="4"/>
      <c r="RNE84" s="4"/>
      <c r="RNF84" s="4"/>
      <c r="RNG84" s="4"/>
      <c r="RNH84" s="4"/>
      <c r="RNI84" s="4"/>
      <c r="RNJ84" s="4"/>
      <c r="RNK84" s="4"/>
      <c r="RNL84" s="4"/>
      <c r="RNM84" s="4"/>
      <c r="RNN84" s="4"/>
      <c r="RNO84" s="4"/>
      <c r="RNP84" s="4"/>
      <c r="RNQ84" s="4"/>
      <c r="RNR84" s="4"/>
      <c r="RNS84" s="4"/>
      <c r="RNT84" s="4"/>
      <c r="RNU84" s="4"/>
      <c r="RNV84" s="4"/>
      <c r="RNW84" s="4"/>
      <c r="RNX84" s="4"/>
      <c r="RNY84" s="4"/>
      <c r="RNZ84" s="4"/>
      <c r="ROA84" s="4"/>
      <c r="ROB84" s="4"/>
      <c r="ROC84" s="4"/>
      <c r="ROD84" s="4"/>
      <c r="ROE84" s="4"/>
      <c r="ROF84" s="4"/>
      <c r="ROG84" s="4"/>
      <c r="ROH84" s="4"/>
      <c r="ROI84" s="4"/>
      <c r="ROJ84" s="4"/>
      <c r="ROK84" s="4"/>
      <c r="ROL84" s="4"/>
      <c r="ROM84" s="4"/>
      <c r="RON84" s="4"/>
      <c r="ROO84" s="4"/>
      <c r="ROP84" s="4"/>
      <c r="ROQ84" s="4"/>
      <c r="ROR84" s="4"/>
      <c r="ROS84" s="4"/>
      <c r="ROT84" s="4"/>
      <c r="ROU84" s="4"/>
      <c r="ROV84" s="4"/>
      <c r="ROW84" s="4"/>
      <c r="ROX84" s="4"/>
      <c r="ROY84" s="4"/>
      <c r="ROZ84" s="4"/>
      <c r="RPA84" s="4"/>
      <c r="RPB84" s="4"/>
      <c r="RPC84" s="4"/>
      <c r="RPD84" s="4"/>
      <c r="RPE84" s="4"/>
      <c r="RPF84" s="4"/>
      <c r="RPG84" s="4"/>
      <c r="RPH84" s="4"/>
      <c r="RPI84" s="4"/>
      <c r="RPJ84" s="4"/>
      <c r="RPK84" s="4"/>
      <c r="RPL84" s="4"/>
      <c r="RPM84" s="4"/>
      <c r="RPN84" s="4"/>
      <c r="RPO84" s="4"/>
      <c r="RPP84" s="4"/>
      <c r="RPQ84" s="4"/>
      <c r="RPR84" s="4"/>
      <c r="RPS84" s="4"/>
      <c r="RPT84" s="4"/>
      <c r="RPU84" s="4"/>
      <c r="RPV84" s="4"/>
      <c r="RPW84" s="4"/>
      <c r="RPX84" s="4"/>
      <c r="RPY84" s="4"/>
      <c r="RPZ84" s="4"/>
      <c r="RQA84" s="4"/>
      <c r="RQB84" s="4"/>
      <c r="RQC84" s="4"/>
      <c r="RQD84" s="4"/>
      <c r="RQE84" s="4"/>
      <c r="RQF84" s="4"/>
      <c r="RQG84" s="4"/>
      <c r="RQH84" s="4"/>
      <c r="RQI84" s="4"/>
      <c r="RQJ84" s="4"/>
      <c r="RQK84" s="4"/>
      <c r="RQL84" s="4"/>
      <c r="RQM84" s="4"/>
      <c r="RQN84" s="4"/>
      <c r="RQO84" s="4"/>
      <c r="RQP84" s="4"/>
      <c r="RQQ84" s="4"/>
      <c r="RQR84" s="4"/>
      <c r="RQS84" s="4"/>
      <c r="RQT84" s="4"/>
      <c r="RQU84" s="4"/>
      <c r="RQV84" s="4"/>
      <c r="RQW84" s="4"/>
      <c r="RQX84" s="4"/>
      <c r="RQY84" s="4"/>
      <c r="RQZ84" s="4"/>
      <c r="RRA84" s="4"/>
      <c r="RRB84" s="4"/>
      <c r="RRC84" s="4"/>
      <c r="RRD84" s="4"/>
      <c r="RRE84" s="4"/>
      <c r="RRF84" s="4"/>
      <c r="RRG84" s="4"/>
      <c r="RRH84" s="4"/>
      <c r="RRI84" s="4"/>
      <c r="RRJ84" s="4"/>
      <c r="RRK84" s="4"/>
      <c r="RRL84" s="4"/>
      <c r="RRM84" s="4"/>
      <c r="RRN84" s="4"/>
      <c r="RRO84" s="4"/>
      <c r="RRP84" s="4"/>
      <c r="RRQ84" s="4"/>
      <c r="RRR84" s="4"/>
      <c r="RRS84" s="4"/>
      <c r="RRT84" s="4"/>
      <c r="RRU84" s="4"/>
      <c r="RRV84" s="4"/>
      <c r="RRW84" s="4"/>
      <c r="RRX84" s="4"/>
      <c r="RRY84" s="4"/>
      <c r="RRZ84" s="4"/>
      <c r="RSA84" s="4"/>
      <c r="RSB84" s="4"/>
      <c r="RSC84" s="4"/>
      <c r="RSD84" s="4"/>
      <c r="RSE84" s="4"/>
      <c r="RSF84" s="4"/>
      <c r="RSG84" s="4"/>
      <c r="RSH84" s="4"/>
      <c r="RSI84" s="4"/>
      <c r="RSJ84" s="4"/>
      <c r="RSK84" s="4"/>
      <c r="RSL84" s="4"/>
      <c r="RSM84" s="4"/>
      <c r="RSN84" s="4"/>
      <c r="RSO84" s="4"/>
      <c r="RSP84" s="4"/>
      <c r="RSQ84" s="4"/>
      <c r="RSR84" s="4"/>
      <c r="RSS84" s="4"/>
      <c r="RST84" s="4"/>
      <c r="RSU84" s="4"/>
      <c r="RSV84" s="4"/>
      <c r="RSW84" s="4"/>
      <c r="RSX84" s="4"/>
      <c r="RSY84" s="4"/>
      <c r="RSZ84" s="4"/>
      <c r="RTA84" s="4"/>
      <c r="RTB84" s="4"/>
      <c r="RTC84" s="4"/>
      <c r="RTD84" s="4"/>
      <c r="RTE84" s="4"/>
      <c r="RTF84" s="4"/>
      <c r="RTG84" s="4"/>
      <c r="RTH84" s="4"/>
      <c r="RTI84" s="4"/>
      <c r="RTJ84" s="4"/>
      <c r="RTK84" s="4"/>
      <c r="RTL84" s="4"/>
      <c r="RTM84" s="4"/>
      <c r="RTN84" s="4"/>
      <c r="RTO84" s="4"/>
      <c r="RTP84" s="4"/>
      <c r="RTQ84" s="4"/>
      <c r="RTR84" s="4"/>
      <c r="RTS84" s="4"/>
      <c r="RTT84" s="4"/>
      <c r="RTU84" s="4"/>
      <c r="RTV84" s="4"/>
      <c r="RTW84" s="4"/>
      <c r="RTX84" s="4"/>
      <c r="RTY84" s="4"/>
      <c r="RTZ84" s="4"/>
      <c r="RUA84" s="4"/>
      <c r="RUB84" s="4"/>
      <c r="RUC84" s="4"/>
      <c r="RUD84" s="4"/>
      <c r="RUE84" s="4"/>
      <c r="RUF84" s="4"/>
      <c r="RUG84" s="4"/>
      <c r="RUH84" s="4"/>
      <c r="RUI84" s="4"/>
      <c r="RUJ84" s="4"/>
      <c r="RUK84" s="4"/>
      <c r="RUL84" s="4"/>
      <c r="RUM84" s="4"/>
      <c r="RUN84" s="4"/>
      <c r="RUO84" s="4"/>
      <c r="RUP84" s="4"/>
      <c r="RUQ84" s="4"/>
      <c r="RUR84" s="4"/>
      <c r="RUS84" s="4"/>
      <c r="RUT84" s="4"/>
      <c r="RUU84" s="4"/>
      <c r="RUV84" s="4"/>
      <c r="RUW84" s="4"/>
      <c r="RUX84" s="4"/>
      <c r="RUY84" s="4"/>
      <c r="RUZ84" s="4"/>
      <c r="RVA84" s="4"/>
      <c r="RVB84" s="4"/>
      <c r="RVC84" s="4"/>
      <c r="RVD84" s="4"/>
      <c r="RVE84" s="4"/>
      <c r="RVF84" s="4"/>
      <c r="RVG84" s="4"/>
      <c r="RVH84" s="4"/>
      <c r="RVI84" s="4"/>
      <c r="RVJ84" s="4"/>
      <c r="RVK84" s="4"/>
      <c r="RVL84" s="4"/>
      <c r="RVM84" s="4"/>
      <c r="RVN84" s="4"/>
      <c r="RVO84" s="4"/>
      <c r="RVP84" s="4"/>
      <c r="RVQ84" s="4"/>
      <c r="RVR84" s="4"/>
      <c r="RVS84" s="4"/>
      <c r="RVT84" s="4"/>
      <c r="RVU84" s="4"/>
      <c r="RVV84" s="4"/>
      <c r="RVW84" s="4"/>
      <c r="RVX84" s="4"/>
      <c r="RVY84" s="4"/>
      <c r="RVZ84" s="4"/>
      <c r="RWA84" s="4"/>
      <c r="RWB84" s="4"/>
      <c r="RWC84" s="4"/>
      <c r="RWD84" s="4"/>
      <c r="RWE84" s="4"/>
      <c r="RWF84" s="4"/>
      <c r="RWG84" s="4"/>
      <c r="RWH84" s="4"/>
      <c r="RWI84" s="4"/>
      <c r="RWJ84" s="4"/>
      <c r="RWK84" s="4"/>
      <c r="RWL84" s="4"/>
      <c r="RWM84" s="4"/>
      <c r="RWN84" s="4"/>
      <c r="RWO84" s="4"/>
      <c r="RWP84" s="4"/>
      <c r="RWQ84" s="4"/>
      <c r="RWR84" s="4"/>
      <c r="RWS84" s="4"/>
      <c r="RWT84" s="4"/>
      <c r="RWU84" s="4"/>
      <c r="RWV84" s="4"/>
      <c r="RWW84" s="4"/>
      <c r="RWX84" s="4"/>
      <c r="RWY84" s="4"/>
      <c r="RWZ84" s="4"/>
      <c r="RXA84" s="4"/>
      <c r="RXB84" s="4"/>
      <c r="RXC84" s="4"/>
      <c r="RXD84" s="4"/>
      <c r="RXE84" s="4"/>
      <c r="RXF84" s="4"/>
      <c r="RXG84" s="4"/>
      <c r="RXH84" s="4"/>
      <c r="RXI84" s="4"/>
      <c r="RXJ84" s="4"/>
      <c r="RXK84" s="4"/>
      <c r="RXL84" s="4"/>
      <c r="RXM84" s="4"/>
      <c r="RXN84" s="4"/>
      <c r="RXO84" s="4"/>
      <c r="RXP84" s="4"/>
      <c r="RXQ84" s="4"/>
      <c r="RXR84" s="4"/>
      <c r="RXS84" s="4"/>
      <c r="RXT84" s="4"/>
      <c r="RXU84" s="4"/>
      <c r="RXV84" s="4"/>
      <c r="RXW84" s="4"/>
      <c r="RXX84" s="4"/>
      <c r="RXY84" s="4"/>
      <c r="RXZ84" s="4"/>
      <c r="RYA84" s="4"/>
      <c r="RYB84" s="4"/>
      <c r="RYC84" s="4"/>
      <c r="RYD84" s="4"/>
      <c r="RYE84" s="4"/>
      <c r="RYF84" s="4"/>
      <c r="RYG84" s="4"/>
      <c r="RYH84" s="4"/>
      <c r="RYI84" s="4"/>
      <c r="RYJ84" s="4"/>
      <c r="RYK84" s="4"/>
      <c r="RYL84" s="4"/>
      <c r="RYM84" s="4"/>
      <c r="RYN84" s="4"/>
      <c r="RYO84" s="4"/>
      <c r="RYP84" s="4"/>
      <c r="RYQ84" s="4"/>
      <c r="RYR84" s="4"/>
      <c r="RYS84" s="4"/>
      <c r="RYT84" s="4"/>
      <c r="RYU84" s="4"/>
      <c r="RYV84" s="4"/>
      <c r="RYW84" s="4"/>
      <c r="RYX84" s="4"/>
      <c r="RYY84" s="4"/>
      <c r="RYZ84" s="4"/>
      <c r="RZA84" s="4"/>
      <c r="RZB84" s="4"/>
      <c r="RZC84" s="4"/>
      <c r="RZD84" s="4"/>
      <c r="RZE84" s="4"/>
      <c r="RZF84" s="4"/>
      <c r="RZG84" s="4"/>
      <c r="RZH84" s="4"/>
      <c r="RZI84" s="4"/>
      <c r="RZJ84" s="4"/>
      <c r="RZK84" s="4"/>
      <c r="RZL84" s="4"/>
      <c r="RZM84" s="4"/>
      <c r="RZN84" s="4"/>
      <c r="RZO84" s="4"/>
      <c r="RZP84" s="4"/>
      <c r="RZQ84" s="4"/>
      <c r="RZR84" s="4"/>
      <c r="RZS84" s="4"/>
      <c r="RZT84" s="4"/>
      <c r="RZU84" s="4"/>
      <c r="RZV84" s="4"/>
      <c r="RZW84" s="4"/>
      <c r="RZX84" s="4"/>
      <c r="RZY84" s="4"/>
      <c r="RZZ84" s="4"/>
      <c r="SAA84" s="4"/>
      <c r="SAB84" s="4"/>
      <c r="SAC84" s="4"/>
      <c r="SAD84" s="4"/>
      <c r="SAE84" s="4"/>
      <c r="SAF84" s="4"/>
      <c r="SAG84" s="4"/>
      <c r="SAH84" s="4"/>
      <c r="SAI84" s="4"/>
      <c r="SAJ84" s="4"/>
      <c r="SAK84" s="4"/>
      <c r="SAL84" s="4"/>
      <c r="SAM84" s="4"/>
      <c r="SAN84" s="4"/>
      <c r="SAO84" s="4"/>
      <c r="SAP84" s="4"/>
      <c r="SAQ84" s="4"/>
      <c r="SAR84" s="4"/>
      <c r="SAS84" s="4"/>
      <c r="SAT84" s="4"/>
      <c r="SAU84" s="4"/>
      <c r="SAV84" s="4"/>
      <c r="SAW84" s="4"/>
      <c r="SAX84" s="4"/>
      <c r="SAY84" s="4"/>
      <c r="SAZ84" s="4"/>
      <c r="SBA84" s="4"/>
      <c r="SBB84" s="4"/>
      <c r="SBC84" s="4"/>
      <c r="SBD84" s="4"/>
      <c r="SBE84" s="4"/>
      <c r="SBF84" s="4"/>
      <c r="SBG84" s="4"/>
      <c r="SBH84" s="4"/>
      <c r="SBI84" s="4"/>
      <c r="SBJ84" s="4"/>
      <c r="SBK84" s="4"/>
      <c r="SBL84" s="4"/>
      <c r="SBM84" s="4"/>
      <c r="SBN84" s="4"/>
      <c r="SBO84" s="4"/>
      <c r="SBP84" s="4"/>
      <c r="SBQ84" s="4"/>
      <c r="SBR84" s="4"/>
      <c r="SBS84" s="4"/>
      <c r="SBT84" s="4"/>
      <c r="SBU84" s="4"/>
      <c r="SBV84" s="4"/>
      <c r="SBW84" s="4"/>
      <c r="SBX84" s="4"/>
      <c r="SBY84" s="4"/>
      <c r="SBZ84" s="4"/>
      <c r="SCA84" s="4"/>
      <c r="SCB84" s="4"/>
      <c r="SCC84" s="4"/>
      <c r="SCD84" s="4"/>
      <c r="SCE84" s="4"/>
      <c r="SCF84" s="4"/>
      <c r="SCG84" s="4"/>
      <c r="SCH84" s="4"/>
      <c r="SCI84" s="4"/>
      <c r="SCJ84" s="4"/>
      <c r="SCK84" s="4"/>
      <c r="SCL84" s="4"/>
      <c r="SCM84" s="4"/>
      <c r="SCN84" s="4"/>
      <c r="SCO84" s="4"/>
      <c r="SCP84" s="4"/>
      <c r="SCQ84" s="4"/>
      <c r="SCR84" s="4"/>
      <c r="SCS84" s="4"/>
      <c r="SCT84" s="4"/>
      <c r="SCU84" s="4"/>
      <c r="SCV84" s="4"/>
      <c r="SCW84" s="4"/>
      <c r="SCX84" s="4"/>
      <c r="SCY84" s="4"/>
      <c r="SCZ84" s="4"/>
      <c r="SDA84" s="4"/>
      <c r="SDB84" s="4"/>
      <c r="SDC84" s="4"/>
      <c r="SDD84" s="4"/>
      <c r="SDE84" s="4"/>
      <c r="SDF84" s="4"/>
      <c r="SDG84" s="4"/>
      <c r="SDH84" s="4"/>
      <c r="SDI84" s="4"/>
      <c r="SDJ84" s="4"/>
      <c r="SDK84" s="4"/>
      <c r="SDL84" s="4"/>
      <c r="SDM84" s="4"/>
      <c r="SDN84" s="4"/>
      <c r="SDO84" s="4"/>
      <c r="SDP84" s="4"/>
      <c r="SDQ84" s="4"/>
      <c r="SDR84" s="4"/>
      <c r="SDS84" s="4"/>
      <c r="SDT84" s="4"/>
      <c r="SDU84" s="4"/>
      <c r="SDV84" s="4"/>
      <c r="SDW84" s="4"/>
      <c r="SDX84" s="4"/>
      <c r="SDY84" s="4"/>
      <c r="SDZ84" s="4"/>
      <c r="SEA84" s="4"/>
      <c r="SEB84" s="4"/>
      <c r="SEC84" s="4"/>
      <c r="SED84" s="4"/>
      <c r="SEE84" s="4"/>
      <c r="SEF84" s="4"/>
      <c r="SEG84" s="4"/>
      <c r="SEH84" s="4"/>
      <c r="SEI84" s="4"/>
      <c r="SEJ84" s="4"/>
      <c r="SEK84" s="4"/>
      <c r="SEL84" s="4"/>
      <c r="SEM84" s="4"/>
      <c r="SEN84" s="4"/>
      <c r="SEO84" s="4"/>
      <c r="SEP84" s="4"/>
      <c r="SEQ84" s="4"/>
      <c r="SER84" s="4"/>
      <c r="SES84" s="4"/>
      <c r="SET84" s="4"/>
      <c r="SEU84" s="4"/>
      <c r="SEV84" s="4"/>
      <c r="SEW84" s="4"/>
      <c r="SEX84" s="4"/>
      <c r="SEY84" s="4"/>
      <c r="SEZ84" s="4"/>
      <c r="SFA84" s="4"/>
      <c r="SFB84" s="4"/>
      <c r="SFC84" s="4"/>
      <c r="SFD84" s="4"/>
      <c r="SFE84" s="4"/>
      <c r="SFF84" s="4"/>
      <c r="SFG84" s="4"/>
      <c r="SFH84" s="4"/>
      <c r="SFI84" s="4"/>
      <c r="SFJ84" s="4"/>
      <c r="SFK84" s="4"/>
      <c r="SFL84" s="4"/>
      <c r="SFM84" s="4"/>
      <c r="SFN84" s="4"/>
      <c r="SFO84" s="4"/>
      <c r="SFP84" s="4"/>
      <c r="SFQ84" s="4"/>
      <c r="SFR84" s="4"/>
      <c r="SFS84" s="4"/>
      <c r="SFT84" s="4"/>
      <c r="SFU84" s="4"/>
      <c r="SFV84" s="4"/>
      <c r="SFW84" s="4"/>
      <c r="SFX84" s="4"/>
      <c r="SFY84" s="4"/>
      <c r="SFZ84" s="4"/>
      <c r="SGA84" s="4"/>
      <c r="SGB84" s="4"/>
      <c r="SGC84" s="4"/>
      <c r="SGD84" s="4"/>
      <c r="SGE84" s="4"/>
      <c r="SGF84" s="4"/>
      <c r="SGG84" s="4"/>
      <c r="SGH84" s="4"/>
      <c r="SGI84" s="4"/>
      <c r="SGJ84" s="4"/>
      <c r="SGK84" s="4"/>
      <c r="SGL84" s="4"/>
      <c r="SGM84" s="4"/>
      <c r="SGN84" s="4"/>
      <c r="SGO84" s="4"/>
      <c r="SGP84" s="4"/>
      <c r="SGQ84" s="4"/>
      <c r="SGR84" s="4"/>
      <c r="SGS84" s="4"/>
      <c r="SGT84" s="4"/>
      <c r="SGU84" s="4"/>
      <c r="SGV84" s="4"/>
      <c r="SGW84" s="4"/>
      <c r="SGX84" s="4"/>
      <c r="SGY84" s="4"/>
      <c r="SGZ84" s="4"/>
      <c r="SHA84" s="4"/>
      <c r="SHB84" s="4"/>
      <c r="SHC84" s="4"/>
      <c r="SHD84" s="4"/>
      <c r="SHE84" s="4"/>
      <c r="SHF84" s="4"/>
      <c r="SHG84" s="4"/>
      <c r="SHH84" s="4"/>
      <c r="SHI84" s="4"/>
      <c r="SHJ84" s="4"/>
      <c r="SHK84" s="4"/>
      <c r="SHL84" s="4"/>
      <c r="SHM84" s="4"/>
      <c r="SHN84" s="4"/>
      <c r="SHO84" s="4"/>
      <c r="SHP84" s="4"/>
      <c r="SHQ84" s="4"/>
      <c r="SHR84" s="4"/>
      <c r="SHS84" s="4"/>
      <c r="SHT84" s="4"/>
      <c r="SHU84" s="4"/>
      <c r="SHV84" s="4"/>
      <c r="SHW84" s="4"/>
      <c r="SHX84" s="4"/>
      <c r="SHY84" s="4"/>
      <c r="SHZ84" s="4"/>
      <c r="SIA84" s="4"/>
      <c r="SIB84" s="4"/>
      <c r="SIC84" s="4"/>
      <c r="SID84" s="4"/>
      <c r="SIE84" s="4"/>
      <c r="SIF84" s="4"/>
      <c r="SIG84" s="4"/>
      <c r="SIH84" s="4"/>
      <c r="SII84" s="4"/>
      <c r="SIJ84" s="4"/>
      <c r="SIK84" s="4"/>
      <c r="SIL84" s="4"/>
      <c r="SIM84" s="4"/>
      <c r="SIN84" s="4"/>
      <c r="SIO84" s="4"/>
      <c r="SIP84" s="4"/>
      <c r="SIQ84" s="4"/>
      <c r="SIR84" s="4"/>
      <c r="SIS84" s="4"/>
      <c r="SIT84" s="4"/>
      <c r="SIU84" s="4"/>
      <c r="SIV84" s="4"/>
      <c r="SIW84" s="4"/>
      <c r="SIX84" s="4"/>
      <c r="SIY84" s="4"/>
      <c r="SIZ84" s="4"/>
      <c r="SJA84" s="4"/>
      <c r="SJB84" s="4"/>
      <c r="SJC84" s="4"/>
      <c r="SJD84" s="4"/>
      <c r="SJE84" s="4"/>
      <c r="SJF84" s="4"/>
      <c r="SJG84" s="4"/>
      <c r="SJH84" s="4"/>
      <c r="SJI84" s="4"/>
      <c r="SJJ84" s="4"/>
      <c r="SJK84" s="4"/>
      <c r="SJL84" s="4"/>
      <c r="SJM84" s="4"/>
      <c r="SJN84" s="4"/>
      <c r="SJO84" s="4"/>
      <c r="SJP84" s="4"/>
      <c r="SJQ84" s="4"/>
      <c r="SJR84" s="4"/>
      <c r="SJS84" s="4"/>
      <c r="SJT84" s="4"/>
      <c r="SJU84" s="4"/>
      <c r="SJV84" s="4"/>
      <c r="SJW84" s="4"/>
      <c r="SJX84" s="4"/>
      <c r="SJY84" s="4"/>
      <c r="SJZ84" s="4"/>
      <c r="SKA84" s="4"/>
      <c r="SKB84" s="4"/>
      <c r="SKC84" s="4"/>
      <c r="SKD84" s="4"/>
      <c r="SKE84" s="4"/>
      <c r="SKF84" s="4"/>
      <c r="SKG84" s="4"/>
      <c r="SKH84" s="4"/>
      <c r="SKI84" s="4"/>
      <c r="SKJ84" s="4"/>
      <c r="SKK84" s="4"/>
      <c r="SKL84" s="4"/>
      <c r="SKM84" s="4"/>
      <c r="SKN84" s="4"/>
      <c r="SKO84" s="4"/>
      <c r="SKP84" s="4"/>
      <c r="SKQ84" s="4"/>
      <c r="SKR84" s="4"/>
      <c r="SKS84" s="4"/>
      <c r="SKT84" s="4"/>
      <c r="SKU84" s="4"/>
      <c r="SKV84" s="4"/>
      <c r="SKW84" s="4"/>
      <c r="SKX84" s="4"/>
      <c r="SKY84" s="4"/>
      <c r="SKZ84" s="4"/>
      <c r="SLA84" s="4"/>
      <c r="SLB84" s="4"/>
      <c r="SLC84" s="4"/>
      <c r="SLD84" s="4"/>
      <c r="SLE84" s="4"/>
      <c r="SLF84" s="4"/>
      <c r="SLG84" s="4"/>
      <c r="SLH84" s="4"/>
      <c r="SLI84" s="4"/>
      <c r="SLJ84" s="4"/>
      <c r="SLK84" s="4"/>
      <c r="SLL84" s="4"/>
      <c r="SLM84" s="4"/>
      <c r="SLN84" s="4"/>
      <c r="SLO84" s="4"/>
      <c r="SLP84" s="4"/>
      <c r="SLQ84" s="4"/>
      <c r="SLR84" s="4"/>
      <c r="SLS84" s="4"/>
      <c r="SLT84" s="4"/>
      <c r="SLU84" s="4"/>
      <c r="SLV84" s="4"/>
      <c r="SLW84" s="4"/>
      <c r="SLX84" s="4"/>
      <c r="SLY84" s="4"/>
      <c r="SLZ84" s="4"/>
      <c r="SMA84" s="4"/>
      <c r="SMB84" s="4"/>
      <c r="SMC84" s="4"/>
      <c r="SMD84" s="4"/>
      <c r="SME84" s="4"/>
      <c r="SMF84" s="4"/>
      <c r="SMG84" s="4"/>
      <c r="SMH84" s="4"/>
      <c r="SMI84" s="4"/>
      <c r="SMJ84" s="4"/>
      <c r="SMK84" s="4"/>
      <c r="SML84" s="4"/>
      <c r="SMM84" s="4"/>
      <c r="SMN84" s="4"/>
      <c r="SMO84" s="4"/>
      <c r="SMP84" s="4"/>
      <c r="SMQ84" s="4"/>
      <c r="SMR84" s="4"/>
      <c r="SMS84" s="4"/>
      <c r="SMT84" s="4"/>
      <c r="SMU84" s="4"/>
      <c r="SMV84" s="4"/>
      <c r="SMW84" s="4"/>
      <c r="SMX84" s="4"/>
      <c r="SMY84" s="4"/>
      <c r="SMZ84" s="4"/>
      <c r="SNA84" s="4"/>
      <c r="SNB84" s="4"/>
      <c r="SNC84" s="4"/>
      <c r="SND84" s="4"/>
      <c r="SNE84" s="4"/>
      <c r="SNF84" s="4"/>
      <c r="SNG84" s="4"/>
      <c r="SNH84" s="4"/>
      <c r="SNI84" s="4"/>
      <c r="SNJ84" s="4"/>
      <c r="SNK84" s="4"/>
      <c r="SNL84" s="4"/>
      <c r="SNM84" s="4"/>
      <c r="SNN84" s="4"/>
      <c r="SNO84" s="4"/>
      <c r="SNP84" s="4"/>
      <c r="SNQ84" s="4"/>
      <c r="SNR84" s="4"/>
      <c r="SNS84" s="4"/>
      <c r="SNT84" s="4"/>
      <c r="SNU84" s="4"/>
      <c r="SNV84" s="4"/>
      <c r="SNW84" s="4"/>
      <c r="SNX84" s="4"/>
      <c r="SNY84" s="4"/>
      <c r="SNZ84" s="4"/>
      <c r="SOA84" s="4"/>
      <c r="SOB84" s="4"/>
      <c r="SOC84" s="4"/>
      <c r="SOD84" s="4"/>
      <c r="SOE84" s="4"/>
      <c r="SOF84" s="4"/>
      <c r="SOG84" s="4"/>
      <c r="SOH84" s="4"/>
      <c r="SOI84" s="4"/>
      <c r="SOJ84" s="4"/>
      <c r="SOK84" s="4"/>
      <c r="SOL84" s="4"/>
      <c r="SOM84" s="4"/>
      <c r="SON84" s="4"/>
      <c r="SOO84" s="4"/>
      <c r="SOP84" s="4"/>
      <c r="SOQ84" s="4"/>
      <c r="SOR84" s="4"/>
      <c r="SOS84" s="4"/>
      <c r="SOT84" s="4"/>
      <c r="SOU84" s="4"/>
      <c r="SOV84" s="4"/>
      <c r="SOW84" s="4"/>
      <c r="SOX84" s="4"/>
      <c r="SOY84" s="4"/>
      <c r="SOZ84" s="4"/>
      <c r="SPA84" s="4"/>
      <c r="SPB84" s="4"/>
      <c r="SPC84" s="4"/>
      <c r="SPD84" s="4"/>
      <c r="SPE84" s="4"/>
      <c r="SPF84" s="4"/>
      <c r="SPG84" s="4"/>
      <c r="SPH84" s="4"/>
      <c r="SPI84" s="4"/>
      <c r="SPJ84" s="4"/>
      <c r="SPK84" s="4"/>
      <c r="SPL84" s="4"/>
      <c r="SPM84" s="4"/>
      <c r="SPN84" s="4"/>
      <c r="SPO84" s="4"/>
      <c r="SPP84" s="4"/>
      <c r="SPQ84" s="4"/>
      <c r="SPR84" s="4"/>
      <c r="SPS84" s="4"/>
      <c r="SPT84" s="4"/>
      <c r="SPU84" s="4"/>
      <c r="SPV84" s="4"/>
      <c r="SPW84" s="4"/>
      <c r="SPX84" s="4"/>
      <c r="SPY84" s="4"/>
      <c r="SPZ84" s="4"/>
      <c r="SQA84" s="4"/>
      <c r="SQB84" s="4"/>
      <c r="SQC84" s="4"/>
      <c r="SQD84" s="4"/>
      <c r="SQE84" s="4"/>
      <c r="SQF84" s="4"/>
      <c r="SQG84" s="4"/>
      <c r="SQH84" s="4"/>
      <c r="SQI84" s="4"/>
      <c r="SQJ84" s="4"/>
      <c r="SQK84" s="4"/>
      <c r="SQL84" s="4"/>
      <c r="SQM84" s="4"/>
      <c r="SQN84" s="4"/>
      <c r="SQO84" s="4"/>
      <c r="SQP84" s="4"/>
      <c r="SQQ84" s="4"/>
      <c r="SQR84" s="4"/>
      <c r="SQS84" s="4"/>
      <c r="SQT84" s="4"/>
      <c r="SQU84" s="4"/>
      <c r="SQV84" s="4"/>
      <c r="SQW84" s="4"/>
      <c r="SQX84" s="4"/>
      <c r="SQY84" s="4"/>
      <c r="SQZ84" s="4"/>
      <c r="SRA84" s="4"/>
      <c r="SRB84" s="4"/>
      <c r="SRC84" s="4"/>
      <c r="SRD84" s="4"/>
      <c r="SRE84" s="4"/>
      <c r="SRF84" s="4"/>
      <c r="SRG84" s="4"/>
      <c r="SRH84" s="4"/>
      <c r="SRI84" s="4"/>
      <c r="SRJ84" s="4"/>
      <c r="SRK84" s="4"/>
      <c r="SRL84" s="4"/>
      <c r="SRM84" s="4"/>
      <c r="SRN84" s="4"/>
      <c r="SRO84" s="4"/>
      <c r="SRP84" s="4"/>
      <c r="SRQ84" s="4"/>
      <c r="SRR84" s="4"/>
      <c r="SRS84" s="4"/>
      <c r="SRT84" s="4"/>
      <c r="SRU84" s="4"/>
      <c r="SRV84" s="4"/>
      <c r="SRW84" s="4"/>
      <c r="SRX84" s="4"/>
      <c r="SRY84" s="4"/>
      <c r="SRZ84" s="4"/>
      <c r="SSA84" s="4"/>
      <c r="SSB84" s="4"/>
      <c r="SSC84" s="4"/>
      <c r="SSD84" s="4"/>
      <c r="SSE84" s="4"/>
      <c r="SSF84" s="4"/>
      <c r="SSG84" s="4"/>
      <c r="SSH84" s="4"/>
      <c r="SSI84" s="4"/>
      <c r="SSJ84" s="4"/>
      <c r="SSK84" s="4"/>
      <c r="SSL84" s="4"/>
      <c r="SSM84" s="4"/>
      <c r="SSN84" s="4"/>
      <c r="SSO84" s="4"/>
      <c r="SSP84" s="4"/>
      <c r="SSQ84" s="4"/>
      <c r="SSR84" s="4"/>
      <c r="SSS84" s="4"/>
      <c r="SST84" s="4"/>
      <c r="SSU84" s="4"/>
      <c r="SSV84" s="4"/>
      <c r="SSW84" s="4"/>
      <c r="SSX84" s="4"/>
      <c r="SSY84" s="4"/>
      <c r="SSZ84" s="4"/>
      <c r="STA84" s="4"/>
      <c r="STB84" s="4"/>
      <c r="STC84" s="4"/>
      <c r="STD84" s="4"/>
      <c r="STE84" s="4"/>
      <c r="STF84" s="4"/>
      <c r="STG84" s="4"/>
      <c r="STH84" s="4"/>
      <c r="STI84" s="4"/>
      <c r="STJ84" s="4"/>
      <c r="STK84" s="4"/>
      <c r="STL84" s="4"/>
      <c r="STM84" s="4"/>
      <c r="STN84" s="4"/>
      <c r="STO84" s="4"/>
      <c r="STP84" s="4"/>
      <c r="STQ84" s="4"/>
      <c r="STR84" s="4"/>
      <c r="STS84" s="4"/>
      <c r="STT84" s="4"/>
      <c r="STU84" s="4"/>
      <c r="STV84" s="4"/>
      <c r="STW84" s="4"/>
      <c r="STX84" s="4"/>
      <c r="STY84" s="4"/>
      <c r="STZ84" s="4"/>
      <c r="SUA84" s="4"/>
      <c r="SUB84" s="4"/>
      <c r="SUC84" s="4"/>
      <c r="SUD84" s="4"/>
      <c r="SUE84" s="4"/>
      <c r="SUF84" s="4"/>
      <c r="SUG84" s="4"/>
      <c r="SUH84" s="4"/>
      <c r="SUI84" s="4"/>
      <c r="SUJ84" s="4"/>
      <c r="SUK84" s="4"/>
      <c r="SUL84" s="4"/>
      <c r="SUM84" s="4"/>
      <c r="SUN84" s="4"/>
      <c r="SUO84" s="4"/>
      <c r="SUP84" s="4"/>
      <c r="SUQ84" s="4"/>
      <c r="SUR84" s="4"/>
      <c r="SUS84" s="4"/>
      <c r="SUT84" s="4"/>
      <c r="SUU84" s="4"/>
      <c r="SUV84" s="4"/>
      <c r="SUW84" s="4"/>
      <c r="SUX84" s="4"/>
      <c r="SUY84" s="4"/>
      <c r="SUZ84" s="4"/>
      <c r="SVA84" s="4"/>
      <c r="SVB84" s="4"/>
      <c r="SVC84" s="4"/>
      <c r="SVD84" s="4"/>
      <c r="SVE84" s="4"/>
      <c r="SVF84" s="4"/>
      <c r="SVG84" s="4"/>
      <c r="SVH84" s="4"/>
      <c r="SVI84" s="4"/>
      <c r="SVJ84" s="4"/>
      <c r="SVK84" s="4"/>
      <c r="SVL84" s="4"/>
      <c r="SVM84" s="4"/>
      <c r="SVN84" s="4"/>
      <c r="SVO84" s="4"/>
      <c r="SVP84" s="4"/>
      <c r="SVQ84" s="4"/>
      <c r="SVR84" s="4"/>
      <c r="SVS84" s="4"/>
      <c r="SVT84" s="4"/>
      <c r="SVU84" s="4"/>
      <c r="SVV84" s="4"/>
      <c r="SVW84" s="4"/>
      <c r="SVX84" s="4"/>
      <c r="SVY84" s="4"/>
      <c r="SVZ84" s="4"/>
      <c r="SWA84" s="4"/>
      <c r="SWB84" s="4"/>
      <c r="SWC84" s="4"/>
      <c r="SWD84" s="4"/>
      <c r="SWE84" s="4"/>
      <c r="SWF84" s="4"/>
      <c r="SWG84" s="4"/>
      <c r="SWH84" s="4"/>
      <c r="SWI84" s="4"/>
      <c r="SWJ84" s="4"/>
      <c r="SWK84" s="4"/>
      <c r="SWL84" s="4"/>
      <c r="SWM84" s="4"/>
      <c r="SWN84" s="4"/>
      <c r="SWO84" s="4"/>
      <c r="SWP84" s="4"/>
      <c r="SWQ84" s="4"/>
      <c r="SWR84" s="4"/>
      <c r="SWS84" s="4"/>
      <c r="SWT84" s="4"/>
      <c r="SWU84" s="4"/>
      <c r="SWV84" s="4"/>
      <c r="SWW84" s="4"/>
      <c r="SWX84" s="4"/>
      <c r="SWY84" s="4"/>
      <c r="SWZ84" s="4"/>
      <c r="SXA84" s="4"/>
      <c r="SXB84" s="4"/>
      <c r="SXC84" s="4"/>
      <c r="SXD84" s="4"/>
      <c r="SXE84" s="4"/>
      <c r="SXF84" s="4"/>
      <c r="SXG84" s="4"/>
      <c r="SXH84" s="4"/>
      <c r="SXI84" s="4"/>
      <c r="SXJ84" s="4"/>
      <c r="SXK84" s="4"/>
      <c r="SXL84" s="4"/>
      <c r="SXM84" s="4"/>
      <c r="SXN84" s="4"/>
      <c r="SXO84" s="4"/>
      <c r="SXP84" s="4"/>
      <c r="SXQ84" s="4"/>
      <c r="SXR84" s="4"/>
      <c r="SXS84" s="4"/>
      <c r="SXT84" s="4"/>
      <c r="SXU84" s="4"/>
      <c r="SXV84" s="4"/>
      <c r="SXW84" s="4"/>
      <c r="SXX84" s="4"/>
      <c r="SXY84" s="4"/>
      <c r="SXZ84" s="4"/>
      <c r="SYA84" s="4"/>
      <c r="SYB84" s="4"/>
      <c r="SYC84" s="4"/>
      <c r="SYD84" s="4"/>
      <c r="SYE84" s="4"/>
      <c r="SYF84" s="4"/>
      <c r="SYG84" s="4"/>
      <c r="SYH84" s="4"/>
      <c r="SYI84" s="4"/>
      <c r="SYJ84" s="4"/>
      <c r="SYK84" s="4"/>
      <c r="SYL84" s="4"/>
      <c r="SYM84" s="4"/>
      <c r="SYN84" s="4"/>
      <c r="SYO84" s="4"/>
      <c r="SYP84" s="4"/>
      <c r="SYQ84" s="4"/>
      <c r="SYR84" s="4"/>
      <c r="SYS84" s="4"/>
      <c r="SYT84" s="4"/>
      <c r="SYU84" s="4"/>
      <c r="SYV84" s="4"/>
      <c r="SYW84" s="4"/>
      <c r="SYX84" s="4"/>
      <c r="SYY84" s="4"/>
      <c r="SYZ84" s="4"/>
      <c r="SZA84" s="4"/>
      <c r="SZB84" s="4"/>
      <c r="SZC84" s="4"/>
      <c r="SZD84" s="4"/>
      <c r="SZE84" s="4"/>
      <c r="SZF84" s="4"/>
      <c r="SZG84" s="4"/>
      <c r="SZH84" s="4"/>
      <c r="SZI84" s="4"/>
      <c r="SZJ84" s="4"/>
      <c r="SZK84" s="4"/>
      <c r="SZL84" s="4"/>
      <c r="SZM84" s="4"/>
      <c r="SZN84" s="4"/>
      <c r="SZO84" s="4"/>
      <c r="SZP84" s="4"/>
      <c r="SZQ84" s="4"/>
      <c r="SZR84" s="4"/>
      <c r="SZS84" s="4"/>
      <c r="SZT84" s="4"/>
      <c r="SZU84" s="4"/>
      <c r="SZV84" s="4"/>
      <c r="SZW84" s="4"/>
      <c r="SZX84" s="4"/>
      <c r="SZY84" s="4"/>
      <c r="SZZ84" s="4"/>
      <c r="TAA84" s="4"/>
      <c r="TAB84" s="4"/>
      <c r="TAC84" s="4"/>
      <c r="TAD84" s="4"/>
      <c r="TAE84" s="4"/>
      <c r="TAF84" s="4"/>
      <c r="TAG84" s="4"/>
      <c r="TAH84" s="4"/>
      <c r="TAI84" s="4"/>
      <c r="TAJ84" s="4"/>
      <c r="TAK84" s="4"/>
      <c r="TAL84" s="4"/>
      <c r="TAM84" s="4"/>
      <c r="TAN84" s="4"/>
      <c r="TAO84" s="4"/>
      <c r="TAP84" s="4"/>
      <c r="TAQ84" s="4"/>
      <c r="TAR84" s="4"/>
      <c r="TAS84" s="4"/>
      <c r="TAT84" s="4"/>
      <c r="TAU84" s="4"/>
      <c r="TAV84" s="4"/>
      <c r="TAW84" s="4"/>
      <c r="TAX84" s="4"/>
      <c r="TAY84" s="4"/>
      <c r="TAZ84" s="4"/>
      <c r="TBA84" s="4"/>
      <c r="TBB84" s="4"/>
      <c r="TBC84" s="4"/>
      <c r="TBD84" s="4"/>
      <c r="TBE84" s="4"/>
      <c r="TBF84" s="4"/>
      <c r="TBG84" s="4"/>
      <c r="TBH84" s="4"/>
      <c r="TBI84" s="4"/>
      <c r="TBJ84" s="4"/>
      <c r="TBK84" s="4"/>
      <c r="TBL84" s="4"/>
      <c r="TBM84" s="4"/>
      <c r="TBN84" s="4"/>
      <c r="TBO84" s="4"/>
      <c r="TBP84" s="4"/>
      <c r="TBQ84" s="4"/>
      <c r="TBR84" s="4"/>
      <c r="TBS84" s="4"/>
      <c r="TBT84" s="4"/>
      <c r="TBU84" s="4"/>
      <c r="TBV84" s="4"/>
      <c r="TBW84" s="4"/>
      <c r="TBX84" s="4"/>
      <c r="TBY84" s="4"/>
      <c r="TBZ84" s="4"/>
      <c r="TCA84" s="4"/>
      <c r="TCB84" s="4"/>
      <c r="TCC84" s="4"/>
      <c r="TCD84" s="4"/>
      <c r="TCE84" s="4"/>
      <c r="TCF84" s="4"/>
      <c r="TCG84" s="4"/>
      <c r="TCH84" s="4"/>
      <c r="TCI84" s="4"/>
      <c r="TCJ84" s="4"/>
      <c r="TCK84" s="4"/>
      <c r="TCL84" s="4"/>
      <c r="TCM84" s="4"/>
      <c r="TCN84" s="4"/>
      <c r="TCO84" s="4"/>
      <c r="TCP84" s="4"/>
      <c r="TCQ84" s="4"/>
      <c r="TCR84" s="4"/>
      <c r="TCS84" s="4"/>
      <c r="TCT84" s="4"/>
      <c r="TCU84" s="4"/>
      <c r="TCV84" s="4"/>
      <c r="TCW84" s="4"/>
      <c r="TCX84" s="4"/>
      <c r="TCY84" s="4"/>
      <c r="TCZ84" s="4"/>
      <c r="TDA84" s="4"/>
      <c r="TDB84" s="4"/>
      <c r="TDC84" s="4"/>
      <c r="TDD84" s="4"/>
      <c r="TDE84" s="4"/>
      <c r="TDF84" s="4"/>
      <c r="TDG84" s="4"/>
      <c r="TDH84" s="4"/>
      <c r="TDI84" s="4"/>
      <c r="TDJ84" s="4"/>
      <c r="TDK84" s="4"/>
      <c r="TDL84" s="4"/>
      <c r="TDM84" s="4"/>
      <c r="TDN84" s="4"/>
      <c r="TDO84" s="4"/>
      <c r="TDP84" s="4"/>
      <c r="TDQ84" s="4"/>
      <c r="TDR84" s="4"/>
      <c r="TDS84" s="4"/>
      <c r="TDT84" s="4"/>
      <c r="TDU84" s="4"/>
      <c r="TDV84" s="4"/>
      <c r="TDW84" s="4"/>
      <c r="TDX84" s="4"/>
      <c r="TDY84" s="4"/>
      <c r="TDZ84" s="4"/>
      <c r="TEA84" s="4"/>
      <c r="TEB84" s="4"/>
      <c r="TEC84" s="4"/>
      <c r="TED84" s="4"/>
      <c r="TEE84" s="4"/>
      <c r="TEF84" s="4"/>
      <c r="TEG84" s="4"/>
      <c r="TEH84" s="4"/>
      <c r="TEI84" s="4"/>
      <c r="TEJ84" s="4"/>
      <c r="TEK84" s="4"/>
      <c r="TEL84" s="4"/>
      <c r="TEM84" s="4"/>
      <c r="TEN84" s="4"/>
      <c r="TEO84" s="4"/>
      <c r="TEP84" s="4"/>
      <c r="TEQ84" s="4"/>
      <c r="TER84" s="4"/>
      <c r="TES84" s="4"/>
      <c r="TET84" s="4"/>
      <c r="TEU84" s="4"/>
      <c r="TEV84" s="4"/>
      <c r="TEW84" s="4"/>
      <c r="TEX84" s="4"/>
      <c r="TEY84" s="4"/>
      <c r="TEZ84" s="4"/>
      <c r="TFA84" s="4"/>
      <c r="TFB84" s="4"/>
      <c r="TFC84" s="4"/>
      <c r="TFD84" s="4"/>
      <c r="TFE84" s="4"/>
      <c r="TFF84" s="4"/>
      <c r="TFG84" s="4"/>
      <c r="TFH84" s="4"/>
      <c r="TFI84" s="4"/>
      <c r="TFJ84" s="4"/>
      <c r="TFK84" s="4"/>
      <c r="TFL84" s="4"/>
      <c r="TFM84" s="4"/>
      <c r="TFN84" s="4"/>
      <c r="TFO84" s="4"/>
      <c r="TFP84" s="4"/>
      <c r="TFQ84" s="4"/>
      <c r="TFR84" s="4"/>
      <c r="TFS84" s="4"/>
      <c r="TFT84" s="4"/>
      <c r="TFU84" s="4"/>
      <c r="TFV84" s="4"/>
      <c r="TFW84" s="4"/>
      <c r="TFX84" s="4"/>
      <c r="TFY84" s="4"/>
      <c r="TFZ84" s="4"/>
      <c r="TGA84" s="4"/>
      <c r="TGB84" s="4"/>
      <c r="TGC84" s="4"/>
      <c r="TGD84" s="4"/>
      <c r="TGE84" s="4"/>
      <c r="TGF84" s="4"/>
      <c r="TGG84" s="4"/>
      <c r="TGH84" s="4"/>
      <c r="TGI84" s="4"/>
      <c r="TGJ84" s="4"/>
      <c r="TGK84" s="4"/>
      <c r="TGL84" s="4"/>
      <c r="TGM84" s="4"/>
      <c r="TGN84" s="4"/>
      <c r="TGO84" s="4"/>
      <c r="TGP84" s="4"/>
      <c r="TGQ84" s="4"/>
      <c r="TGR84" s="4"/>
      <c r="TGS84" s="4"/>
      <c r="TGT84" s="4"/>
      <c r="TGU84" s="4"/>
      <c r="TGV84" s="4"/>
      <c r="TGW84" s="4"/>
      <c r="TGX84" s="4"/>
      <c r="TGY84" s="4"/>
      <c r="TGZ84" s="4"/>
      <c r="THA84" s="4"/>
      <c r="THB84" s="4"/>
      <c r="THC84" s="4"/>
      <c r="THD84" s="4"/>
      <c r="THE84" s="4"/>
      <c r="THF84" s="4"/>
      <c r="THG84" s="4"/>
      <c r="THH84" s="4"/>
      <c r="THI84" s="4"/>
      <c r="THJ84" s="4"/>
      <c r="THK84" s="4"/>
      <c r="THL84" s="4"/>
      <c r="THM84" s="4"/>
      <c r="THN84" s="4"/>
      <c r="THO84" s="4"/>
      <c r="THP84" s="4"/>
      <c r="THQ84" s="4"/>
      <c r="THR84" s="4"/>
      <c r="THS84" s="4"/>
      <c r="THT84" s="4"/>
      <c r="THU84" s="4"/>
      <c r="THV84" s="4"/>
      <c r="THW84" s="4"/>
      <c r="THX84" s="4"/>
      <c r="THY84" s="4"/>
      <c r="THZ84" s="4"/>
      <c r="TIA84" s="4"/>
      <c r="TIB84" s="4"/>
      <c r="TIC84" s="4"/>
      <c r="TID84" s="4"/>
      <c r="TIE84" s="4"/>
      <c r="TIF84" s="4"/>
      <c r="TIG84" s="4"/>
      <c r="TIH84" s="4"/>
      <c r="TII84" s="4"/>
      <c r="TIJ84" s="4"/>
      <c r="TIK84" s="4"/>
      <c r="TIL84" s="4"/>
      <c r="TIM84" s="4"/>
      <c r="TIN84" s="4"/>
      <c r="TIO84" s="4"/>
      <c r="TIP84" s="4"/>
      <c r="TIQ84" s="4"/>
      <c r="TIR84" s="4"/>
      <c r="TIS84" s="4"/>
      <c r="TIT84" s="4"/>
      <c r="TIU84" s="4"/>
      <c r="TIV84" s="4"/>
      <c r="TIW84" s="4"/>
      <c r="TIX84" s="4"/>
      <c r="TIY84" s="4"/>
      <c r="TIZ84" s="4"/>
      <c r="TJA84" s="4"/>
      <c r="TJB84" s="4"/>
      <c r="TJC84" s="4"/>
      <c r="TJD84" s="4"/>
      <c r="TJE84" s="4"/>
      <c r="TJF84" s="4"/>
      <c r="TJG84" s="4"/>
      <c r="TJH84" s="4"/>
      <c r="TJI84" s="4"/>
      <c r="TJJ84" s="4"/>
      <c r="TJK84" s="4"/>
      <c r="TJL84" s="4"/>
      <c r="TJM84" s="4"/>
      <c r="TJN84" s="4"/>
      <c r="TJO84" s="4"/>
      <c r="TJP84" s="4"/>
      <c r="TJQ84" s="4"/>
      <c r="TJR84" s="4"/>
      <c r="TJS84" s="4"/>
      <c r="TJT84" s="4"/>
      <c r="TJU84" s="4"/>
      <c r="TJV84" s="4"/>
      <c r="TJW84" s="4"/>
      <c r="TJX84" s="4"/>
      <c r="TJY84" s="4"/>
      <c r="TJZ84" s="4"/>
      <c r="TKA84" s="4"/>
      <c r="TKB84" s="4"/>
      <c r="TKC84" s="4"/>
      <c r="TKD84" s="4"/>
      <c r="TKE84" s="4"/>
      <c r="TKF84" s="4"/>
      <c r="TKG84" s="4"/>
      <c r="TKH84" s="4"/>
      <c r="TKI84" s="4"/>
      <c r="TKJ84" s="4"/>
      <c r="TKK84" s="4"/>
      <c r="TKL84" s="4"/>
      <c r="TKM84" s="4"/>
      <c r="TKN84" s="4"/>
      <c r="TKO84" s="4"/>
      <c r="TKP84" s="4"/>
      <c r="TKQ84" s="4"/>
      <c r="TKR84" s="4"/>
      <c r="TKS84" s="4"/>
      <c r="TKT84" s="4"/>
      <c r="TKU84" s="4"/>
      <c r="TKV84" s="4"/>
      <c r="TKW84" s="4"/>
      <c r="TKX84" s="4"/>
      <c r="TKY84" s="4"/>
      <c r="TKZ84" s="4"/>
      <c r="TLA84" s="4"/>
      <c r="TLB84" s="4"/>
      <c r="TLC84" s="4"/>
      <c r="TLD84" s="4"/>
      <c r="TLE84" s="4"/>
      <c r="TLF84" s="4"/>
      <c r="TLG84" s="4"/>
      <c r="TLH84" s="4"/>
      <c r="TLI84" s="4"/>
      <c r="TLJ84" s="4"/>
      <c r="TLK84" s="4"/>
      <c r="TLL84" s="4"/>
      <c r="TLM84" s="4"/>
      <c r="TLN84" s="4"/>
      <c r="TLO84" s="4"/>
      <c r="TLP84" s="4"/>
      <c r="TLQ84" s="4"/>
      <c r="TLR84" s="4"/>
      <c r="TLS84" s="4"/>
      <c r="TLT84" s="4"/>
      <c r="TLU84" s="4"/>
      <c r="TLV84" s="4"/>
      <c r="TLW84" s="4"/>
      <c r="TLX84" s="4"/>
      <c r="TLY84" s="4"/>
      <c r="TLZ84" s="4"/>
      <c r="TMA84" s="4"/>
      <c r="TMB84" s="4"/>
      <c r="TMC84" s="4"/>
      <c r="TMD84" s="4"/>
      <c r="TME84" s="4"/>
      <c r="TMF84" s="4"/>
      <c r="TMG84" s="4"/>
      <c r="TMH84" s="4"/>
      <c r="TMI84" s="4"/>
      <c r="TMJ84" s="4"/>
      <c r="TMK84" s="4"/>
      <c r="TML84" s="4"/>
      <c r="TMM84" s="4"/>
      <c r="TMN84" s="4"/>
      <c r="TMO84" s="4"/>
      <c r="TMP84" s="4"/>
      <c r="TMQ84" s="4"/>
      <c r="TMR84" s="4"/>
      <c r="TMS84" s="4"/>
      <c r="TMT84" s="4"/>
      <c r="TMU84" s="4"/>
      <c r="TMV84" s="4"/>
      <c r="TMW84" s="4"/>
      <c r="TMX84" s="4"/>
      <c r="TMY84" s="4"/>
      <c r="TMZ84" s="4"/>
      <c r="TNA84" s="4"/>
      <c r="TNB84" s="4"/>
      <c r="TNC84" s="4"/>
      <c r="TND84" s="4"/>
      <c r="TNE84" s="4"/>
      <c r="TNF84" s="4"/>
      <c r="TNG84" s="4"/>
      <c r="TNH84" s="4"/>
      <c r="TNI84" s="4"/>
      <c r="TNJ84" s="4"/>
      <c r="TNK84" s="4"/>
      <c r="TNL84" s="4"/>
      <c r="TNM84" s="4"/>
      <c r="TNN84" s="4"/>
      <c r="TNO84" s="4"/>
      <c r="TNP84" s="4"/>
      <c r="TNQ84" s="4"/>
      <c r="TNR84" s="4"/>
      <c r="TNS84" s="4"/>
      <c r="TNT84" s="4"/>
      <c r="TNU84" s="4"/>
      <c r="TNV84" s="4"/>
      <c r="TNW84" s="4"/>
      <c r="TNX84" s="4"/>
      <c r="TNY84" s="4"/>
      <c r="TNZ84" s="4"/>
      <c r="TOA84" s="4"/>
      <c r="TOB84" s="4"/>
      <c r="TOC84" s="4"/>
      <c r="TOD84" s="4"/>
      <c r="TOE84" s="4"/>
      <c r="TOF84" s="4"/>
      <c r="TOG84" s="4"/>
      <c r="TOH84" s="4"/>
      <c r="TOI84" s="4"/>
      <c r="TOJ84" s="4"/>
      <c r="TOK84" s="4"/>
      <c r="TOL84" s="4"/>
      <c r="TOM84" s="4"/>
      <c r="TON84" s="4"/>
      <c r="TOO84" s="4"/>
      <c r="TOP84" s="4"/>
      <c r="TOQ84" s="4"/>
      <c r="TOR84" s="4"/>
      <c r="TOS84" s="4"/>
      <c r="TOT84" s="4"/>
      <c r="TOU84" s="4"/>
      <c r="TOV84" s="4"/>
      <c r="TOW84" s="4"/>
      <c r="TOX84" s="4"/>
      <c r="TOY84" s="4"/>
      <c r="TOZ84" s="4"/>
      <c r="TPA84" s="4"/>
      <c r="TPB84" s="4"/>
      <c r="TPC84" s="4"/>
      <c r="TPD84" s="4"/>
      <c r="TPE84" s="4"/>
      <c r="TPF84" s="4"/>
      <c r="TPG84" s="4"/>
      <c r="TPH84" s="4"/>
      <c r="TPI84" s="4"/>
      <c r="TPJ84" s="4"/>
      <c r="TPK84" s="4"/>
      <c r="TPL84" s="4"/>
      <c r="TPM84" s="4"/>
      <c r="TPN84" s="4"/>
      <c r="TPO84" s="4"/>
      <c r="TPP84" s="4"/>
      <c r="TPQ84" s="4"/>
      <c r="TPR84" s="4"/>
      <c r="TPS84" s="4"/>
      <c r="TPT84" s="4"/>
      <c r="TPU84" s="4"/>
      <c r="TPV84" s="4"/>
      <c r="TPW84" s="4"/>
      <c r="TPX84" s="4"/>
      <c r="TPY84" s="4"/>
      <c r="TPZ84" s="4"/>
      <c r="TQA84" s="4"/>
      <c r="TQB84" s="4"/>
      <c r="TQC84" s="4"/>
      <c r="TQD84" s="4"/>
      <c r="TQE84" s="4"/>
      <c r="TQF84" s="4"/>
      <c r="TQG84" s="4"/>
      <c r="TQH84" s="4"/>
      <c r="TQI84" s="4"/>
      <c r="TQJ84" s="4"/>
      <c r="TQK84" s="4"/>
      <c r="TQL84" s="4"/>
      <c r="TQM84" s="4"/>
      <c r="TQN84" s="4"/>
      <c r="TQO84" s="4"/>
      <c r="TQP84" s="4"/>
      <c r="TQQ84" s="4"/>
      <c r="TQR84" s="4"/>
      <c r="TQS84" s="4"/>
      <c r="TQT84" s="4"/>
      <c r="TQU84" s="4"/>
      <c r="TQV84" s="4"/>
      <c r="TQW84" s="4"/>
      <c r="TQX84" s="4"/>
      <c r="TQY84" s="4"/>
      <c r="TQZ84" s="4"/>
      <c r="TRA84" s="4"/>
      <c r="TRB84" s="4"/>
      <c r="TRC84" s="4"/>
      <c r="TRD84" s="4"/>
      <c r="TRE84" s="4"/>
      <c r="TRF84" s="4"/>
      <c r="TRG84" s="4"/>
      <c r="TRH84" s="4"/>
      <c r="TRI84" s="4"/>
      <c r="TRJ84" s="4"/>
      <c r="TRK84" s="4"/>
      <c r="TRL84" s="4"/>
      <c r="TRM84" s="4"/>
      <c r="TRN84" s="4"/>
      <c r="TRO84" s="4"/>
      <c r="TRP84" s="4"/>
      <c r="TRQ84" s="4"/>
      <c r="TRR84" s="4"/>
      <c r="TRS84" s="4"/>
      <c r="TRT84" s="4"/>
      <c r="TRU84" s="4"/>
      <c r="TRV84" s="4"/>
      <c r="TRW84" s="4"/>
      <c r="TRX84" s="4"/>
      <c r="TRY84" s="4"/>
      <c r="TRZ84" s="4"/>
      <c r="TSA84" s="4"/>
      <c r="TSB84" s="4"/>
      <c r="TSC84" s="4"/>
      <c r="TSD84" s="4"/>
      <c r="TSE84" s="4"/>
      <c r="TSF84" s="4"/>
      <c r="TSG84" s="4"/>
      <c r="TSH84" s="4"/>
      <c r="TSI84" s="4"/>
      <c r="TSJ84" s="4"/>
      <c r="TSK84" s="4"/>
      <c r="TSL84" s="4"/>
      <c r="TSM84" s="4"/>
      <c r="TSN84" s="4"/>
      <c r="TSO84" s="4"/>
      <c r="TSP84" s="4"/>
      <c r="TSQ84" s="4"/>
      <c r="TSR84" s="4"/>
      <c r="TSS84" s="4"/>
      <c r="TST84" s="4"/>
      <c r="TSU84" s="4"/>
      <c r="TSV84" s="4"/>
      <c r="TSW84" s="4"/>
      <c r="TSX84" s="4"/>
      <c r="TSY84" s="4"/>
      <c r="TSZ84" s="4"/>
      <c r="TTA84" s="4"/>
      <c r="TTB84" s="4"/>
      <c r="TTC84" s="4"/>
      <c r="TTD84" s="4"/>
      <c r="TTE84" s="4"/>
      <c r="TTF84" s="4"/>
      <c r="TTG84" s="4"/>
      <c r="TTH84" s="4"/>
      <c r="TTI84" s="4"/>
      <c r="TTJ84" s="4"/>
      <c r="TTK84" s="4"/>
      <c r="TTL84" s="4"/>
      <c r="TTM84" s="4"/>
      <c r="TTN84" s="4"/>
      <c r="TTO84" s="4"/>
      <c r="TTP84" s="4"/>
      <c r="TTQ84" s="4"/>
      <c r="TTR84" s="4"/>
      <c r="TTS84" s="4"/>
      <c r="TTT84" s="4"/>
      <c r="TTU84" s="4"/>
      <c r="TTV84" s="4"/>
      <c r="TTW84" s="4"/>
      <c r="TTX84" s="4"/>
      <c r="TTY84" s="4"/>
      <c r="TTZ84" s="4"/>
      <c r="TUA84" s="4"/>
      <c r="TUB84" s="4"/>
      <c r="TUC84" s="4"/>
      <c r="TUD84" s="4"/>
      <c r="TUE84" s="4"/>
      <c r="TUF84" s="4"/>
      <c r="TUG84" s="4"/>
      <c r="TUH84" s="4"/>
      <c r="TUI84" s="4"/>
      <c r="TUJ84" s="4"/>
      <c r="TUK84" s="4"/>
      <c r="TUL84" s="4"/>
      <c r="TUM84" s="4"/>
      <c r="TUN84" s="4"/>
      <c r="TUO84" s="4"/>
      <c r="TUP84" s="4"/>
      <c r="TUQ84" s="4"/>
      <c r="TUR84" s="4"/>
      <c r="TUS84" s="4"/>
      <c r="TUT84" s="4"/>
      <c r="TUU84" s="4"/>
      <c r="TUV84" s="4"/>
      <c r="TUW84" s="4"/>
      <c r="TUX84" s="4"/>
      <c r="TUY84" s="4"/>
      <c r="TUZ84" s="4"/>
      <c r="TVA84" s="4"/>
      <c r="TVB84" s="4"/>
      <c r="TVC84" s="4"/>
      <c r="TVD84" s="4"/>
      <c r="TVE84" s="4"/>
      <c r="TVF84" s="4"/>
      <c r="TVG84" s="4"/>
      <c r="TVH84" s="4"/>
      <c r="TVI84" s="4"/>
      <c r="TVJ84" s="4"/>
      <c r="TVK84" s="4"/>
      <c r="TVL84" s="4"/>
      <c r="TVM84" s="4"/>
      <c r="TVN84" s="4"/>
      <c r="TVO84" s="4"/>
      <c r="TVP84" s="4"/>
      <c r="TVQ84" s="4"/>
      <c r="TVR84" s="4"/>
      <c r="TVS84" s="4"/>
      <c r="TVT84" s="4"/>
      <c r="TVU84" s="4"/>
      <c r="TVV84" s="4"/>
      <c r="TVW84" s="4"/>
      <c r="TVX84" s="4"/>
      <c r="TVY84" s="4"/>
      <c r="TVZ84" s="4"/>
      <c r="TWA84" s="4"/>
      <c r="TWB84" s="4"/>
      <c r="TWC84" s="4"/>
      <c r="TWD84" s="4"/>
      <c r="TWE84" s="4"/>
      <c r="TWF84" s="4"/>
      <c r="TWG84" s="4"/>
      <c r="TWH84" s="4"/>
      <c r="TWI84" s="4"/>
      <c r="TWJ84" s="4"/>
      <c r="TWK84" s="4"/>
      <c r="TWL84" s="4"/>
      <c r="TWM84" s="4"/>
      <c r="TWN84" s="4"/>
      <c r="TWO84" s="4"/>
      <c r="TWP84" s="4"/>
      <c r="TWQ84" s="4"/>
      <c r="TWR84" s="4"/>
      <c r="TWS84" s="4"/>
      <c r="TWT84" s="4"/>
      <c r="TWU84" s="4"/>
      <c r="TWV84" s="4"/>
      <c r="TWW84" s="4"/>
      <c r="TWX84" s="4"/>
      <c r="TWY84" s="4"/>
      <c r="TWZ84" s="4"/>
      <c r="TXA84" s="4"/>
      <c r="TXB84" s="4"/>
      <c r="TXC84" s="4"/>
      <c r="TXD84" s="4"/>
      <c r="TXE84" s="4"/>
      <c r="TXF84" s="4"/>
      <c r="TXG84" s="4"/>
      <c r="TXH84" s="4"/>
      <c r="TXI84" s="4"/>
      <c r="TXJ84" s="4"/>
      <c r="TXK84" s="4"/>
      <c r="TXL84" s="4"/>
      <c r="TXM84" s="4"/>
      <c r="TXN84" s="4"/>
      <c r="TXO84" s="4"/>
      <c r="TXP84" s="4"/>
      <c r="TXQ84" s="4"/>
      <c r="TXR84" s="4"/>
      <c r="TXS84" s="4"/>
      <c r="TXT84" s="4"/>
      <c r="TXU84" s="4"/>
      <c r="TXV84" s="4"/>
      <c r="TXW84" s="4"/>
      <c r="TXX84" s="4"/>
      <c r="TXY84" s="4"/>
      <c r="TXZ84" s="4"/>
      <c r="TYA84" s="4"/>
      <c r="TYB84" s="4"/>
      <c r="TYC84" s="4"/>
      <c r="TYD84" s="4"/>
      <c r="TYE84" s="4"/>
      <c r="TYF84" s="4"/>
      <c r="TYG84" s="4"/>
      <c r="TYH84" s="4"/>
      <c r="TYI84" s="4"/>
      <c r="TYJ84" s="4"/>
      <c r="TYK84" s="4"/>
      <c r="TYL84" s="4"/>
      <c r="TYM84" s="4"/>
      <c r="TYN84" s="4"/>
      <c r="TYO84" s="4"/>
      <c r="TYP84" s="4"/>
      <c r="TYQ84" s="4"/>
      <c r="TYR84" s="4"/>
      <c r="TYS84" s="4"/>
      <c r="TYT84" s="4"/>
      <c r="TYU84" s="4"/>
      <c r="TYV84" s="4"/>
      <c r="TYW84" s="4"/>
      <c r="TYX84" s="4"/>
      <c r="TYY84" s="4"/>
      <c r="TYZ84" s="4"/>
      <c r="TZA84" s="4"/>
      <c r="TZB84" s="4"/>
      <c r="TZC84" s="4"/>
      <c r="TZD84" s="4"/>
      <c r="TZE84" s="4"/>
      <c r="TZF84" s="4"/>
      <c r="TZG84" s="4"/>
      <c r="TZH84" s="4"/>
      <c r="TZI84" s="4"/>
      <c r="TZJ84" s="4"/>
      <c r="TZK84" s="4"/>
      <c r="TZL84" s="4"/>
      <c r="TZM84" s="4"/>
      <c r="TZN84" s="4"/>
      <c r="TZO84" s="4"/>
      <c r="TZP84" s="4"/>
      <c r="TZQ84" s="4"/>
      <c r="TZR84" s="4"/>
      <c r="TZS84" s="4"/>
      <c r="TZT84" s="4"/>
      <c r="TZU84" s="4"/>
      <c r="TZV84" s="4"/>
      <c r="TZW84" s="4"/>
      <c r="TZX84" s="4"/>
      <c r="TZY84" s="4"/>
      <c r="TZZ84" s="4"/>
      <c r="UAA84" s="4"/>
      <c r="UAB84" s="4"/>
      <c r="UAC84" s="4"/>
      <c r="UAD84" s="4"/>
      <c r="UAE84" s="4"/>
      <c r="UAF84" s="4"/>
      <c r="UAG84" s="4"/>
      <c r="UAH84" s="4"/>
      <c r="UAI84" s="4"/>
      <c r="UAJ84" s="4"/>
      <c r="UAK84" s="4"/>
      <c r="UAL84" s="4"/>
      <c r="UAM84" s="4"/>
      <c r="UAN84" s="4"/>
      <c r="UAO84" s="4"/>
      <c r="UAP84" s="4"/>
      <c r="UAQ84" s="4"/>
      <c r="UAR84" s="4"/>
      <c r="UAS84" s="4"/>
      <c r="UAT84" s="4"/>
      <c r="UAU84" s="4"/>
      <c r="UAV84" s="4"/>
      <c r="UAW84" s="4"/>
      <c r="UAX84" s="4"/>
      <c r="UAY84" s="4"/>
      <c r="UAZ84" s="4"/>
      <c r="UBA84" s="4"/>
      <c r="UBB84" s="4"/>
      <c r="UBC84" s="4"/>
      <c r="UBD84" s="4"/>
      <c r="UBE84" s="4"/>
      <c r="UBF84" s="4"/>
      <c r="UBG84" s="4"/>
      <c r="UBH84" s="4"/>
      <c r="UBI84" s="4"/>
      <c r="UBJ84" s="4"/>
      <c r="UBK84" s="4"/>
      <c r="UBL84" s="4"/>
      <c r="UBM84" s="4"/>
      <c r="UBN84" s="4"/>
      <c r="UBO84" s="4"/>
      <c r="UBP84" s="4"/>
      <c r="UBQ84" s="4"/>
      <c r="UBR84" s="4"/>
      <c r="UBS84" s="4"/>
      <c r="UBT84" s="4"/>
      <c r="UBU84" s="4"/>
      <c r="UBV84" s="4"/>
      <c r="UBW84" s="4"/>
      <c r="UBX84" s="4"/>
      <c r="UBY84" s="4"/>
      <c r="UBZ84" s="4"/>
      <c r="UCA84" s="4"/>
      <c r="UCB84" s="4"/>
      <c r="UCC84" s="4"/>
      <c r="UCD84" s="4"/>
      <c r="UCE84" s="4"/>
      <c r="UCF84" s="4"/>
      <c r="UCG84" s="4"/>
      <c r="UCH84" s="4"/>
      <c r="UCI84" s="4"/>
      <c r="UCJ84" s="4"/>
      <c r="UCK84" s="4"/>
      <c r="UCL84" s="4"/>
      <c r="UCM84" s="4"/>
      <c r="UCN84" s="4"/>
      <c r="UCO84" s="4"/>
      <c r="UCP84" s="4"/>
      <c r="UCQ84" s="4"/>
      <c r="UCR84" s="4"/>
      <c r="UCS84" s="4"/>
      <c r="UCT84" s="4"/>
      <c r="UCU84" s="4"/>
      <c r="UCV84" s="4"/>
      <c r="UCW84" s="4"/>
      <c r="UCX84" s="4"/>
      <c r="UCY84" s="4"/>
      <c r="UCZ84" s="4"/>
      <c r="UDA84" s="4"/>
      <c r="UDB84" s="4"/>
      <c r="UDC84" s="4"/>
      <c r="UDD84" s="4"/>
      <c r="UDE84" s="4"/>
      <c r="UDF84" s="4"/>
      <c r="UDG84" s="4"/>
      <c r="UDH84" s="4"/>
      <c r="UDI84" s="4"/>
      <c r="UDJ84" s="4"/>
      <c r="UDK84" s="4"/>
      <c r="UDL84" s="4"/>
      <c r="UDM84" s="4"/>
      <c r="UDN84" s="4"/>
      <c r="UDO84" s="4"/>
      <c r="UDP84" s="4"/>
      <c r="UDQ84" s="4"/>
      <c r="UDR84" s="4"/>
      <c r="UDS84" s="4"/>
      <c r="UDT84" s="4"/>
      <c r="UDU84" s="4"/>
      <c r="UDV84" s="4"/>
      <c r="UDW84" s="4"/>
      <c r="UDX84" s="4"/>
      <c r="UDY84" s="4"/>
      <c r="UDZ84" s="4"/>
      <c r="UEA84" s="4"/>
      <c r="UEB84" s="4"/>
      <c r="UEC84" s="4"/>
      <c r="UED84" s="4"/>
      <c r="UEE84" s="4"/>
      <c r="UEF84" s="4"/>
      <c r="UEG84" s="4"/>
      <c r="UEH84" s="4"/>
      <c r="UEI84" s="4"/>
      <c r="UEJ84" s="4"/>
      <c r="UEK84" s="4"/>
      <c r="UEL84" s="4"/>
      <c r="UEM84" s="4"/>
      <c r="UEN84" s="4"/>
      <c r="UEO84" s="4"/>
      <c r="UEP84" s="4"/>
      <c r="UEQ84" s="4"/>
      <c r="UER84" s="4"/>
      <c r="UES84" s="4"/>
      <c r="UET84" s="4"/>
      <c r="UEU84" s="4"/>
      <c r="UEV84" s="4"/>
      <c r="UEW84" s="4"/>
      <c r="UEX84" s="4"/>
      <c r="UEY84" s="4"/>
      <c r="UEZ84" s="4"/>
      <c r="UFA84" s="4"/>
      <c r="UFB84" s="4"/>
      <c r="UFC84" s="4"/>
      <c r="UFD84" s="4"/>
      <c r="UFE84" s="4"/>
      <c r="UFF84" s="4"/>
      <c r="UFG84" s="4"/>
      <c r="UFH84" s="4"/>
      <c r="UFI84" s="4"/>
      <c r="UFJ84" s="4"/>
      <c r="UFK84" s="4"/>
      <c r="UFL84" s="4"/>
      <c r="UFM84" s="4"/>
      <c r="UFN84" s="4"/>
      <c r="UFO84" s="4"/>
      <c r="UFP84" s="4"/>
      <c r="UFQ84" s="4"/>
      <c r="UFR84" s="4"/>
      <c r="UFS84" s="4"/>
      <c r="UFT84" s="4"/>
      <c r="UFU84" s="4"/>
      <c r="UFV84" s="4"/>
      <c r="UFW84" s="4"/>
      <c r="UFX84" s="4"/>
      <c r="UFY84" s="4"/>
      <c r="UFZ84" s="4"/>
      <c r="UGA84" s="4"/>
      <c r="UGB84" s="4"/>
      <c r="UGC84" s="4"/>
      <c r="UGD84" s="4"/>
      <c r="UGE84" s="4"/>
      <c r="UGF84" s="4"/>
      <c r="UGG84" s="4"/>
      <c r="UGH84" s="4"/>
      <c r="UGI84" s="4"/>
      <c r="UGJ84" s="4"/>
      <c r="UGK84" s="4"/>
      <c r="UGL84" s="4"/>
      <c r="UGM84" s="4"/>
      <c r="UGN84" s="4"/>
      <c r="UGO84" s="4"/>
      <c r="UGP84" s="4"/>
      <c r="UGQ84" s="4"/>
      <c r="UGR84" s="4"/>
      <c r="UGS84" s="4"/>
      <c r="UGT84" s="4"/>
      <c r="UGU84" s="4"/>
      <c r="UGV84" s="4"/>
      <c r="UGW84" s="4"/>
      <c r="UGX84" s="4"/>
      <c r="UGY84" s="4"/>
      <c r="UGZ84" s="4"/>
      <c r="UHA84" s="4"/>
      <c r="UHB84" s="4"/>
      <c r="UHC84" s="4"/>
      <c r="UHD84" s="4"/>
      <c r="UHE84" s="4"/>
      <c r="UHF84" s="4"/>
      <c r="UHG84" s="4"/>
      <c r="UHH84" s="4"/>
      <c r="UHI84" s="4"/>
      <c r="UHJ84" s="4"/>
      <c r="UHK84" s="4"/>
      <c r="UHL84" s="4"/>
      <c r="UHM84" s="4"/>
      <c r="UHN84" s="4"/>
      <c r="UHO84" s="4"/>
      <c r="UHP84" s="4"/>
      <c r="UHQ84" s="4"/>
      <c r="UHR84" s="4"/>
      <c r="UHS84" s="4"/>
      <c r="UHT84" s="4"/>
      <c r="UHU84" s="4"/>
      <c r="UHV84" s="4"/>
      <c r="UHW84" s="4"/>
      <c r="UHX84" s="4"/>
      <c r="UHY84" s="4"/>
      <c r="UHZ84" s="4"/>
      <c r="UIA84" s="4"/>
      <c r="UIB84" s="4"/>
      <c r="UIC84" s="4"/>
      <c r="UID84" s="4"/>
      <c r="UIE84" s="4"/>
      <c r="UIF84" s="4"/>
      <c r="UIG84" s="4"/>
      <c r="UIH84" s="4"/>
      <c r="UII84" s="4"/>
      <c r="UIJ84" s="4"/>
      <c r="UIK84" s="4"/>
      <c r="UIL84" s="4"/>
      <c r="UIM84" s="4"/>
      <c r="UIN84" s="4"/>
      <c r="UIO84" s="4"/>
      <c r="UIP84" s="4"/>
      <c r="UIQ84" s="4"/>
      <c r="UIR84" s="4"/>
      <c r="UIS84" s="4"/>
      <c r="UIT84" s="4"/>
      <c r="UIU84" s="4"/>
      <c r="UIV84" s="4"/>
      <c r="UIW84" s="4"/>
      <c r="UIX84" s="4"/>
      <c r="UIY84" s="4"/>
      <c r="UIZ84" s="4"/>
      <c r="UJA84" s="4"/>
      <c r="UJB84" s="4"/>
      <c r="UJC84" s="4"/>
      <c r="UJD84" s="4"/>
      <c r="UJE84" s="4"/>
      <c r="UJF84" s="4"/>
      <c r="UJG84" s="4"/>
      <c r="UJH84" s="4"/>
      <c r="UJI84" s="4"/>
      <c r="UJJ84" s="4"/>
      <c r="UJK84" s="4"/>
      <c r="UJL84" s="4"/>
      <c r="UJM84" s="4"/>
      <c r="UJN84" s="4"/>
      <c r="UJO84" s="4"/>
      <c r="UJP84" s="4"/>
      <c r="UJQ84" s="4"/>
      <c r="UJR84" s="4"/>
      <c r="UJS84" s="4"/>
      <c r="UJT84" s="4"/>
      <c r="UJU84" s="4"/>
      <c r="UJV84" s="4"/>
      <c r="UJW84" s="4"/>
      <c r="UJX84" s="4"/>
      <c r="UJY84" s="4"/>
      <c r="UJZ84" s="4"/>
      <c r="UKA84" s="4"/>
      <c r="UKB84" s="4"/>
      <c r="UKC84" s="4"/>
      <c r="UKD84" s="4"/>
      <c r="UKE84" s="4"/>
      <c r="UKF84" s="4"/>
      <c r="UKG84" s="4"/>
      <c r="UKH84" s="4"/>
      <c r="UKI84" s="4"/>
      <c r="UKJ84" s="4"/>
      <c r="UKK84" s="4"/>
      <c r="UKL84" s="4"/>
      <c r="UKM84" s="4"/>
      <c r="UKN84" s="4"/>
      <c r="UKO84" s="4"/>
      <c r="UKP84" s="4"/>
      <c r="UKQ84" s="4"/>
      <c r="UKR84" s="4"/>
      <c r="UKS84" s="4"/>
      <c r="UKT84" s="4"/>
      <c r="UKU84" s="4"/>
      <c r="UKV84" s="4"/>
      <c r="UKW84" s="4"/>
      <c r="UKX84" s="4"/>
      <c r="UKY84" s="4"/>
      <c r="UKZ84" s="4"/>
      <c r="ULA84" s="4"/>
      <c r="ULB84" s="4"/>
      <c r="ULC84" s="4"/>
      <c r="ULD84" s="4"/>
      <c r="ULE84" s="4"/>
      <c r="ULF84" s="4"/>
      <c r="ULG84" s="4"/>
      <c r="ULH84" s="4"/>
      <c r="ULI84" s="4"/>
      <c r="ULJ84" s="4"/>
      <c r="ULK84" s="4"/>
      <c r="ULL84" s="4"/>
      <c r="ULM84" s="4"/>
      <c r="ULN84" s="4"/>
      <c r="ULO84" s="4"/>
      <c r="ULP84" s="4"/>
      <c r="ULQ84" s="4"/>
      <c r="ULR84" s="4"/>
      <c r="ULS84" s="4"/>
      <c r="ULT84" s="4"/>
      <c r="ULU84" s="4"/>
      <c r="ULV84" s="4"/>
      <c r="ULW84" s="4"/>
      <c r="ULX84" s="4"/>
      <c r="ULY84" s="4"/>
      <c r="ULZ84" s="4"/>
      <c r="UMA84" s="4"/>
      <c r="UMB84" s="4"/>
      <c r="UMC84" s="4"/>
      <c r="UMD84" s="4"/>
      <c r="UME84" s="4"/>
      <c r="UMF84" s="4"/>
      <c r="UMG84" s="4"/>
      <c r="UMH84" s="4"/>
      <c r="UMI84" s="4"/>
      <c r="UMJ84" s="4"/>
      <c r="UMK84" s="4"/>
      <c r="UML84" s="4"/>
      <c r="UMM84" s="4"/>
      <c r="UMN84" s="4"/>
      <c r="UMO84" s="4"/>
      <c r="UMP84" s="4"/>
      <c r="UMQ84" s="4"/>
      <c r="UMR84" s="4"/>
      <c r="UMS84" s="4"/>
      <c r="UMT84" s="4"/>
      <c r="UMU84" s="4"/>
      <c r="UMV84" s="4"/>
      <c r="UMW84" s="4"/>
      <c r="UMX84" s="4"/>
      <c r="UMY84" s="4"/>
      <c r="UMZ84" s="4"/>
      <c r="UNA84" s="4"/>
      <c r="UNB84" s="4"/>
      <c r="UNC84" s="4"/>
      <c r="UND84" s="4"/>
      <c r="UNE84" s="4"/>
      <c r="UNF84" s="4"/>
      <c r="UNG84" s="4"/>
      <c r="UNH84" s="4"/>
      <c r="UNI84" s="4"/>
      <c r="UNJ84" s="4"/>
      <c r="UNK84" s="4"/>
      <c r="UNL84" s="4"/>
      <c r="UNM84" s="4"/>
      <c r="UNN84" s="4"/>
      <c r="UNO84" s="4"/>
      <c r="UNP84" s="4"/>
      <c r="UNQ84" s="4"/>
      <c r="UNR84" s="4"/>
      <c r="UNS84" s="4"/>
      <c r="UNT84" s="4"/>
      <c r="UNU84" s="4"/>
      <c r="UNV84" s="4"/>
      <c r="UNW84" s="4"/>
      <c r="UNX84" s="4"/>
      <c r="UNY84" s="4"/>
      <c r="UNZ84" s="4"/>
      <c r="UOA84" s="4"/>
      <c r="UOB84" s="4"/>
      <c r="UOC84" s="4"/>
      <c r="UOD84" s="4"/>
      <c r="UOE84" s="4"/>
      <c r="UOF84" s="4"/>
      <c r="UOG84" s="4"/>
      <c r="UOH84" s="4"/>
      <c r="UOI84" s="4"/>
      <c r="UOJ84" s="4"/>
      <c r="UOK84" s="4"/>
      <c r="UOL84" s="4"/>
      <c r="UOM84" s="4"/>
      <c r="UON84" s="4"/>
      <c r="UOO84" s="4"/>
      <c r="UOP84" s="4"/>
      <c r="UOQ84" s="4"/>
      <c r="UOR84" s="4"/>
      <c r="UOS84" s="4"/>
      <c r="UOT84" s="4"/>
      <c r="UOU84" s="4"/>
      <c r="UOV84" s="4"/>
      <c r="UOW84" s="4"/>
      <c r="UOX84" s="4"/>
      <c r="UOY84" s="4"/>
      <c r="UOZ84" s="4"/>
      <c r="UPA84" s="4"/>
      <c r="UPB84" s="4"/>
      <c r="UPC84" s="4"/>
      <c r="UPD84" s="4"/>
      <c r="UPE84" s="4"/>
      <c r="UPF84" s="4"/>
      <c r="UPG84" s="4"/>
      <c r="UPH84" s="4"/>
      <c r="UPI84" s="4"/>
      <c r="UPJ84" s="4"/>
      <c r="UPK84" s="4"/>
      <c r="UPL84" s="4"/>
      <c r="UPM84" s="4"/>
      <c r="UPN84" s="4"/>
      <c r="UPO84" s="4"/>
      <c r="UPP84" s="4"/>
      <c r="UPQ84" s="4"/>
      <c r="UPR84" s="4"/>
      <c r="UPS84" s="4"/>
      <c r="UPT84" s="4"/>
      <c r="UPU84" s="4"/>
      <c r="UPV84" s="4"/>
      <c r="UPW84" s="4"/>
      <c r="UPX84" s="4"/>
      <c r="UPY84" s="4"/>
      <c r="UPZ84" s="4"/>
      <c r="UQA84" s="4"/>
      <c r="UQB84" s="4"/>
      <c r="UQC84" s="4"/>
      <c r="UQD84" s="4"/>
      <c r="UQE84" s="4"/>
      <c r="UQF84" s="4"/>
      <c r="UQG84" s="4"/>
      <c r="UQH84" s="4"/>
      <c r="UQI84" s="4"/>
      <c r="UQJ84" s="4"/>
      <c r="UQK84" s="4"/>
      <c r="UQL84" s="4"/>
      <c r="UQM84" s="4"/>
      <c r="UQN84" s="4"/>
      <c r="UQO84" s="4"/>
      <c r="UQP84" s="4"/>
      <c r="UQQ84" s="4"/>
      <c r="UQR84" s="4"/>
      <c r="UQS84" s="4"/>
      <c r="UQT84" s="4"/>
      <c r="UQU84" s="4"/>
      <c r="UQV84" s="4"/>
      <c r="UQW84" s="4"/>
      <c r="UQX84" s="4"/>
      <c r="UQY84" s="4"/>
      <c r="UQZ84" s="4"/>
      <c r="URA84" s="4"/>
      <c r="URB84" s="4"/>
      <c r="URC84" s="4"/>
      <c r="URD84" s="4"/>
      <c r="URE84" s="4"/>
      <c r="URF84" s="4"/>
      <c r="URG84" s="4"/>
      <c r="URH84" s="4"/>
      <c r="URI84" s="4"/>
      <c r="URJ84" s="4"/>
      <c r="URK84" s="4"/>
      <c r="URL84" s="4"/>
      <c r="URM84" s="4"/>
      <c r="URN84" s="4"/>
      <c r="URO84" s="4"/>
      <c r="URP84" s="4"/>
      <c r="URQ84" s="4"/>
      <c r="URR84" s="4"/>
      <c r="URS84" s="4"/>
      <c r="URT84" s="4"/>
      <c r="URU84" s="4"/>
      <c r="URV84" s="4"/>
      <c r="URW84" s="4"/>
      <c r="URX84" s="4"/>
      <c r="URY84" s="4"/>
      <c r="URZ84" s="4"/>
      <c r="USA84" s="4"/>
      <c r="USB84" s="4"/>
      <c r="USC84" s="4"/>
      <c r="USD84" s="4"/>
      <c r="USE84" s="4"/>
      <c r="USF84" s="4"/>
      <c r="USG84" s="4"/>
      <c r="USH84" s="4"/>
      <c r="USI84" s="4"/>
      <c r="USJ84" s="4"/>
      <c r="USK84" s="4"/>
      <c r="USL84" s="4"/>
      <c r="USM84" s="4"/>
      <c r="USN84" s="4"/>
      <c r="USO84" s="4"/>
      <c r="USP84" s="4"/>
      <c r="USQ84" s="4"/>
      <c r="USR84" s="4"/>
      <c r="USS84" s="4"/>
      <c r="UST84" s="4"/>
      <c r="USU84" s="4"/>
      <c r="USV84" s="4"/>
      <c r="USW84" s="4"/>
      <c r="USX84" s="4"/>
      <c r="USY84" s="4"/>
      <c r="USZ84" s="4"/>
      <c r="UTA84" s="4"/>
      <c r="UTB84" s="4"/>
      <c r="UTC84" s="4"/>
      <c r="UTD84" s="4"/>
      <c r="UTE84" s="4"/>
      <c r="UTF84" s="4"/>
      <c r="UTG84" s="4"/>
      <c r="UTH84" s="4"/>
      <c r="UTI84" s="4"/>
      <c r="UTJ84" s="4"/>
      <c r="UTK84" s="4"/>
      <c r="UTL84" s="4"/>
      <c r="UTM84" s="4"/>
      <c r="UTN84" s="4"/>
      <c r="UTO84" s="4"/>
      <c r="UTP84" s="4"/>
      <c r="UTQ84" s="4"/>
      <c r="UTR84" s="4"/>
      <c r="UTS84" s="4"/>
      <c r="UTT84" s="4"/>
      <c r="UTU84" s="4"/>
      <c r="UTV84" s="4"/>
      <c r="UTW84" s="4"/>
      <c r="UTX84" s="4"/>
      <c r="UTY84" s="4"/>
      <c r="UTZ84" s="4"/>
      <c r="UUA84" s="4"/>
      <c r="UUB84" s="4"/>
      <c r="UUC84" s="4"/>
      <c r="UUD84" s="4"/>
      <c r="UUE84" s="4"/>
      <c r="UUF84" s="4"/>
      <c r="UUG84" s="4"/>
      <c r="UUH84" s="4"/>
      <c r="UUI84" s="4"/>
      <c r="UUJ84" s="4"/>
      <c r="UUK84" s="4"/>
      <c r="UUL84" s="4"/>
      <c r="UUM84" s="4"/>
      <c r="UUN84" s="4"/>
      <c r="UUO84" s="4"/>
      <c r="UUP84" s="4"/>
      <c r="UUQ84" s="4"/>
      <c r="UUR84" s="4"/>
      <c r="UUS84" s="4"/>
      <c r="UUT84" s="4"/>
      <c r="UUU84" s="4"/>
      <c r="UUV84" s="4"/>
      <c r="UUW84" s="4"/>
      <c r="UUX84" s="4"/>
      <c r="UUY84" s="4"/>
      <c r="UUZ84" s="4"/>
      <c r="UVA84" s="4"/>
      <c r="UVB84" s="4"/>
      <c r="UVC84" s="4"/>
      <c r="UVD84" s="4"/>
      <c r="UVE84" s="4"/>
      <c r="UVF84" s="4"/>
      <c r="UVG84" s="4"/>
      <c r="UVH84" s="4"/>
      <c r="UVI84" s="4"/>
      <c r="UVJ84" s="4"/>
      <c r="UVK84" s="4"/>
      <c r="UVL84" s="4"/>
      <c r="UVM84" s="4"/>
      <c r="UVN84" s="4"/>
      <c r="UVO84" s="4"/>
      <c r="UVP84" s="4"/>
      <c r="UVQ84" s="4"/>
      <c r="UVR84" s="4"/>
      <c r="UVS84" s="4"/>
      <c r="UVT84" s="4"/>
      <c r="UVU84" s="4"/>
      <c r="UVV84" s="4"/>
      <c r="UVW84" s="4"/>
      <c r="UVX84" s="4"/>
      <c r="UVY84" s="4"/>
      <c r="UVZ84" s="4"/>
      <c r="UWA84" s="4"/>
      <c r="UWB84" s="4"/>
      <c r="UWC84" s="4"/>
      <c r="UWD84" s="4"/>
      <c r="UWE84" s="4"/>
      <c r="UWF84" s="4"/>
      <c r="UWG84" s="4"/>
      <c r="UWH84" s="4"/>
      <c r="UWI84" s="4"/>
      <c r="UWJ84" s="4"/>
      <c r="UWK84" s="4"/>
      <c r="UWL84" s="4"/>
      <c r="UWM84" s="4"/>
      <c r="UWN84" s="4"/>
      <c r="UWO84" s="4"/>
      <c r="UWP84" s="4"/>
      <c r="UWQ84" s="4"/>
      <c r="UWR84" s="4"/>
      <c r="UWS84" s="4"/>
      <c r="UWT84" s="4"/>
      <c r="UWU84" s="4"/>
      <c r="UWV84" s="4"/>
      <c r="UWW84" s="4"/>
      <c r="UWX84" s="4"/>
      <c r="UWY84" s="4"/>
      <c r="UWZ84" s="4"/>
      <c r="UXA84" s="4"/>
      <c r="UXB84" s="4"/>
      <c r="UXC84" s="4"/>
      <c r="UXD84" s="4"/>
      <c r="UXE84" s="4"/>
      <c r="UXF84" s="4"/>
      <c r="UXG84" s="4"/>
      <c r="UXH84" s="4"/>
      <c r="UXI84" s="4"/>
      <c r="UXJ84" s="4"/>
      <c r="UXK84" s="4"/>
      <c r="UXL84" s="4"/>
      <c r="UXM84" s="4"/>
      <c r="UXN84" s="4"/>
      <c r="UXO84" s="4"/>
      <c r="UXP84" s="4"/>
      <c r="UXQ84" s="4"/>
      <c r="UXR84" s="4"/>
      <c r="UXS84" s="4"/>
      <c r="UXT84" s="4"/>
      <c r="UXU84" s="4"/>
      <c r="UXV84" s="4"/>
      <c r="UXW84" s="4"/>
      <c r="UXX84" s="4"/>
      <c r="UXY84" s="4"/>
      <c r="UXZ84" s="4"/>
      <c r="UYA84" s="4"/>
      <c r="UYB84" s="4"/>
      <c r="UYC84" s="4"/>
      <c r="UYD84" s="4"/>
      <c r="UYE84" s="4"/>
      <c r="UYF84" s="4"/>
      <c r="UYG84" s="4"/>
      <c r="UYH84" s="4"/>
      <c r="UYI84" s="4"/>
      <c r="UYJ84" s="4"/>
      <c r="UYK84" s="4"/>
      <c r="UYL84" s="4"/>
      <c r="UYM84" s="4"/>
      <c r="UYN84" s="4"/>
      <c r="UYO84" s="4"/>
      <c r="UYP84" s="4"/>
      <c r="UYQ84" s="4"/>
      <c r="UYR84" s="4"/>
      <c r="UYS84" s="4"/>
      <c r="UYT84" s="4"/>
      <c r="UYU84" s="4"/>
      <c r="UYV84" s="4"/>
      <c r="UYW84" s="4"/>
      <c r="UYX84" s="4"/>
      <c r="UYY84" s="4"/>
      <c r="UYZ84" s="4"/>
      <c r="UZA84" s="4"/>
      <c r="UZB84" s="4"/>
      <c r="UZC84" s="4"/>
      <c r="UZD84" s="4"/>
      <c r="UZE84" s="4"/>
      <c r="UZF84" s="4"/>
      <c r="UZG84" s="4"/>
      <c r="UZH84" s="4"/>
      <c r="UZI84" s="4"/>
      <c r="UZJ84" s="4"/>
      <c r="UZK84" s="4"/>
      <c r="UZL84" s="4"/>
      <c r="UZM84" s="4"/>
      <c r="UZN84" s="4"/>
      <c r="UZO84" s="4"/>
      <c r="UZP84" s="4"/>
      <c r="UZQ84" s="4"/>
      <c r="UZR84" s="4"/>
      <c r="UZS84" s="4"/>
      <c r="UZT84" s="4"/>
      <c r="UZU84" s="4"/>
      <c r="UZV84" s="4"/>
      <c r="UZW84" s="4"/>
      <c r="UZX84" s="4"/>
      <c r="UZY84" s="4"/>
      <c r="UZZ84" s="4"/>
      <c r="VAA84" s="4"/>
      <c r="VAB84" s="4"/>
      <c r="VAC84" s="4"/>
      <c r="VAD84" s="4"/>
      <c r="VAE84" s="4"/>
      <c r="VAF84" s="4"/>
      <c r="VAG84" s="4"/>
      <c r="VAH84" s="4"/>
      <c r="VAI84" s="4"/>
      <c r="VAJ84" s="4"/>
      <c r="VAK84" s="4"/>
      <c r="VAL84" s="4"/>
      <c r="VAM84" s="4"/>
      <c r="VAN84" s="4"/>
      <c r="VAO84" s="4"/>
      <c r="VAP84" s="4"/>
      <c r="VAQ84" s="4"/>
      <c r="VAR84" s="4"/>
      <c r="VAS84" s="4"/>
      <c r="VAT84" s="4"/>
      <c r="VAU84" s="4"/>
      <c r="VAV84" s="4"/>
      <c r="VAW84" s="4"/>
      <c r="VAX84" s="4"/>
      <c r="VAY84" s="4"/>
      <c r="VAZ84" s="4"/>
      <c r="VBA84" s="4"/>
      <c r="VBB84" s="4"/>
      <c r="VBC84" s="4"/>
      <c r="VBD84" s="4"/>
      <c r="VBE84" s="4"/>
      <c r="VBF84" s="4"/>
      <c r="VBG84" s="4"/>
      <c r="VBH84" s="4"/>
      <c r="VBI84" s="4"/>
      <c r="VBJ84" s="4"/>
      <c r="VBK84" s="4"/>
      <c r="VBL84" s="4"/>
      <c r="VBM84" s="4"/>
      <c r="VBN84" s="4"/>
      <c r="VBO84" s="4"/>
      <c r="VBP84" s="4"/>
      <c r="VBQ84" s="4"/>
      <c r="VBR84" s="4"/>
      <c r="VBS84" s="4"/>
      <c r="VBT84" s="4"/>
      <c r="VBU84" s="4"/>
      <c r="VBV84" s="4"/>
      <c r="VBW84" s="4"/>
      <c r="VBX84" s="4"/>
      <c r="VBY84" s="4"/>
      <c r="VBZ84" s="4"/>
      <c r="VCA84" s="4"/>
      <c r="VCB84" s="4"/>
      <c r="VCC84" s="4"/>
      <c r="VCD84" s="4"/>
      <c r="VCE84" s="4"/>
      <c r="VCF84" s="4"/>
      <c r="VCG84" s="4"/>
      <c r="VCH84" s="4"/>
      <c r="VCI84" s="4"/>
      <c r="VCJ84" s="4"/>
      <c r="VCK84" s="4"/>
      <c r="VCL84" s="4"/>
      <c r="VCM84" s="4"/>
      <c r="VCN84" s="4"/>
      <c r="VCO84" s="4"/>
      <c r="VCP84" s="4"/>
      <c r="VCQ84" s="4"/>
      <c r="VCR84" s="4"/>
      <c r="VCS84" s="4"/>
      <c r="VCT84" s="4"/>
      <c r="VCU84" s="4"/>
      <c r="VCV84" s="4"/>
      <c r="VCW84" s="4"/>
      <c r="VCX84" s="4"/>
      <c r="VCY84" s="4"/>
      <c r="VCZ84" s="4"/>
      <c r="VDA84" s="4"/>
      <c r="VDB84" s="4"/>
      <c r="VDC84" s="4"/>
      <c r="VDD84" s="4"/>
      <c r="VDE84" s="4"/>
      <c r="VDF84" s="4"/>
      <c r="VDG84" s="4"/>
      <c r="VDH84" s="4"/>
      <c r="VDI84" s="4"/>
      <c r="VDJ84" s="4"/>
      <c r="VDK84" s="4"/>
      <c r="VDL84" s="4"/>
      <c r="VDM84" s="4"/>
      <c r="VDN84" s="4"/>
      <c r="VDO84" s="4"/>
      <c r="VDP84" s="4"/>
      <c r="VDQ84" s="4"/>
      <c r="VDR84" s="4"/>
      <c r="VDS84" s="4"/>
      <c r="VDT84" s="4"/>
      <c r="VDU84" s="4"/>
      <c r="VDV84" s="4"/>
      <c r="VDW84" s="4"/>
      <c r="VDX84" s="4"/>
      <c r="VDY84" s="4"/>
      <c r="VDZ84" s="4"/>
      <c r="VEA84" s="4"/>
      <c r="VEB84" s="4"/>
      <c r="VEC84" s="4"/>
      <c r="VED84" s="4"/>
      <c r="VEE84" s="4"/>
      <c r="VEF84" s="4"/>
      <c r="VEG84" s="4"/>
      <c r="VEH84" s="4"/>
      <c r="VEI84" s="4"/>
      <c r="VEJ84" s="4"/>
      <c r="VEK84" s="4"/>
      <c r="VEL84" s="4"/>
      <c r="VEM84" s="4"/>
      <c r="VEN84" s="4"/>
      <c r="VEO84" s="4"/>
      <c r="VEP84" s="4"/>
      <c r="VEQ84" s="4"/>
      <c r="VER84" s="4"/>
      <c r="VES84" s="4"/>
      <c r="VET84" s="4"/>
      <c r="VEU84" s="4"/>
      <c r="VEV84" s="4"/>
      <c r="VEW84" s="4"/>
      <c r="VEX84" s="4"/>
      <c r="VEY84" s="4"/>
      <c r="VEZ84" s="4"/>
      <c r="VFA84" s="4"/>
      <c r="VFB84" s="4"/>
      <c r="VFC84" s="4"/>
      <c r="VFD84" s="4"/>
      <c r="VFE84" s="4"/>
      <c r="VFF84" s="4"/>
      <c r="VFG84" s="4"/>
      <c r="VFH84" s="4"/>
      <c r="VFI84" s="4"/>
      <c r="VFJ84" s="4"/>
      <c r="VFK84" s="4"/>
      <c r="VFL84" s="4"/>
      <c r="VFM84" s="4"/>
      <c r="VFN84" s="4"/>
      <c r="VFO84" s="4"/>
      <c r="VFP84" s="4"/>
      <c r="VFQ84" s="4"/>
      <c r="VFR84" s="4"/>
      <c r="VFS84" s="4"/>
      <c r="VFT84" s="4"/>
      <c r="VFU84" s="4"/>
      <c r="VFV84" s="4"/>
      <c r="VFW84" s="4"/>
      <c r="VFX84" s="4"/>
      <c r="VFY84" s="4"/>
      <c r="VFZ84" s="4"/>
      <c r="VGA84" s="4"/>
      <c r="VGB84" s="4"/>
      <c r="VGC84" s="4"/>
      <c r="VGD84" s="4"/>
      <c r="VGE84" s="4"/>
      <c r="VGF84" s="4"/>
      <c r="VGG84" s="4"/>
      <c r="VGH84" s="4"/>
      <c r="VGI84" s="4"/>
      <c r="VGJ84" s="4"/>
      <c r="VGK84" s="4"/>
      <c r="VGL84" s="4"/>
      <c r="VGM84" s="4"/>
      <c r="VGN84" s="4"/>
      <c r="VGO84" s="4"/>
      <c r="VGP84" s="4"/>
      <c r="VGQ84" s="4"/>
      <c r="VGR84" s="4"/>
      <c r="VGS84" s="4"/>
      <c r="VGT84" s="4"/>
      <c r="VGU84" s="4"/>
      <c r="VGV84" s="4"/>
      <c r="VGW84" s="4"/>
      <c r="VGX84" s="4"/>
      <c r="VGY84" s="4"/>
      <c r="VGZ84" s="4"/>
      <c r="VHA84" s="4"/>
      <c r="VHB84" s="4"/>
      <c r="VHC84" s="4"/>
      <c r="VHD84" s="4"/>
      <c r="VHE84" s="4"/>
      <c r="VHF84" s="4"/>
      <c r="VHG84" s="4"/>
      <c r="VHH84" s="4"/>
      <c r="VHI84" s="4"/>
      <c r="VHJ84" s="4"/>
      <c r="VHK84" s="4"/>
      <c r="VHL84" s="4"/>
      <c r="VHM84" s="4"/>
      <c r="VHN84" s="4"/>
      <c r="VHO84" s="4"/>
      <c r="VHP84" s="4"/>
      <c r="VHQ84" s="4"/>
      <c r="VHR84" s="4"/>
      <c r="VHS84" s="4"/>
      <c r="VHT84" s="4"/>
      <c r="VHU84" s="4"/>
      <c r="VHV84" s="4"/>
      <c r="VHW84" s="4"/>
      <c r="VHX84" s="4"/>
      <c r="VHY84" s="4"/>
      <c r="VHZ84" s="4"/>
      <c r="VIA84" s="4"/>
      <c r="VIB84" s="4"/>
      <c r="VIC84" s="4"/>
      <c r="VID84" s="4"/>
      <c r="VIE84" s="4"/>
      <c r="VIF84" s="4"/>
      <c r="VIG84" s="4"/>
      <c r="VIH84" s="4"/>
      <c r="VII84" s="4"/>
      <c r="VIJ84" s="4"/>
      <c r="VIK84" s="4"/>
      <c r="VIL84" s="4"/>
      <c r="VIM84" s="4"/>
      <c r="VIN84" s="4"/>
      <c r="VIO84" s="4"/>
      <c r="VIP84" s="4"/>
      <c r="VIQ84" s="4"/>
      <c r="VIR84" s="4"/>
      <c r="VIS84" s="4"/>
      <c r="VIT84" s="4"/>
      <c r="VIU84" s="4"/>
      <c r="VIV84" s="4"/>
      <c r="VIW84" s="4"/>
      <c r="VIX84" s="4"/>
      <c r="VIY84" s="4"/>
      <c r="VIZ84" s="4"/>
      <c r="VJA84" s="4"/>
      <c r="VJB84" s="4"/>
      <c r="VJC84" s="4"/>
      <c r="VJD84" s="4"/>
      <c r="VJE84" s="4"/>
      <c r="VJF84" s="4"/>
      <c r="VJG84" s="4"/>
      <c r="VJH84" s="4"/>
      <c r="VJI84" s="4"/>
      <c r="VJJ84" s="4"/>
      <c r="VJK84" s="4"/>
      <c r="VJL84" s="4"/>
      <c r="VJM84" s="4"/>
      <c r="VJN84" s="4"/>
      <c r="VJO84" s="4"/>
      <c r="VJP84" s="4"/>
      <c r="VJQ84" s="4"/>
      <c r="VJR84" s="4"/>
      <c r="VJS84" s="4"/>
      <c r="VJT84" s="4"/>
      <c r="VJU84" s="4"/>
      <c r="VJV84" s="4"/>
      <c r="VJW84" s="4"/>
      <c r="VJX84" s="4"/>
      <c r="VJY84" s="4"/>
      <c r="VJZ84" s="4"/>
      <c r="VKA84" s="4"/>
      <c r="VKB84" s="4"/>
      <c r="VKC84" s="4"/>
      <c r="VKD84" s="4"/>
      <c r="VKE84" s="4"/>
      <c r="VKF84" s="4"/>
      <c r="VKG84" s="4"/>
      <c r="VKH84" s="4"/>
      <c r="VKI84" s="4"/>
      <c r="VKJ84" s="4"/>
      <c r="VKK84" s="4"/>
      <c r="VKL84" s="4"/>
      <c r="VKM84" s="4"/>
      <c r="VKN84" s="4"/>
      <c r="VKO84" s="4"/>
      <c r="VKP84" s="4"/>
      <c r="VKQ84" s="4"/>
      <c r="VKR84" s="4"/>
      <c r="VKS84" s="4"/>
      <c r="VKT84" s="4"/>
      <c r="VKU84" s="4"/>
      <c r="VKV84" s="4"/>
      <c r="VKW84" s="4"/>
      <c r="VKX84" s="4"/>
      <c r="VKY84" s="4"/>
      <c r="VKZ84" s="4"/>
      <c r="VLA84" s="4"/>
      <c r="VLB84" s="4"/>
      <c r="VLC84" s="4"/>
      <c r="VLD84" s="4"/>
      <c r="VLE84" s="4"/>
      <c r="VLF84" s="4"/>
      <c r="VLG84" s="4"/>
      <c r="VLH84" s="4"/>
      <c r="VLI84" s="4"/>
      <c r="VLJ84" s="4"/>
      <c r="VLK84" s="4"/>
      <c r="VLL84" s="4"/>
      <c r="VLM84" s="4"/>
      <c r="VLN84" s="4"/>
      <c r="VLO84" s="4"/>
      <c r="VLP84" s="4"/>
      <c r="VLQ84" s="4"/>
      <c r="VLR84" s="4"/>
      <c r="VLS84" s="4"/>
      <c r="VLT84" s="4"/>
      <c r="VLU84" s="4"/>
      <c r="VLV84" s="4"/>
      <c r="VLW84" s="4"/>
      <c r="VLX84" s="4"/>
      <c r="VLY84" s="4"/>
      <c r="VLZ84" s="4"/>
      <c r="VMA84" s="4"/>
      <c r="VMB84" s="4"/>
      <c r="VMC84" s="4"/>
      <c r="VMD84" s="4"/>
      <c r="VME84" s="4"/>
      <c r="VMF84" s="4"/>
      <c r="VMG84" s="4"/>
      <c r="VMH84" s="4"/>
      <c r="VMI84" s="4"/>
      <c r="VMJ84" s="4"/>
      <c r="VMK84" s="4"/>
      <c r="VML84" s="4"/>
      <c r="VMM84" s="4"/>
      <c r="VMN84" s="4"/>
      <c r="VMO84" s="4"/>
      <c r="VMP84" s="4"/>
      <c r="VMQ84" s="4"/>
      <c r="VMR84" s="4"/>
      <c r="VMS84" s="4"/>
      <c r="VMT84" s="4"/>
      <c r="VMU84" s="4"/>
      <c r="VMV84" s="4"/>
      <c r="VMW84" s="4"/>
      <c r="VMX84" s="4"/>
      <c r="VMY84" s="4"/>
      <c r="VMZ84" s="4"/>
      <c r="VNA84" s="4"/>
      <c r="VNB84" s="4"/>
      <c r="VNC84" s="4"/>
      <c r="VND84" s="4"/>
      <c r="VNE84" s="4"/>
      <c r="VNF84" s="4"/>
      <c r="VNG84" s="4"/>
      <c r="VNH84" s="4"/>
      <c r="VNI84" s="4"/>
      <c r="VNJ84" s="4"/>
      <c r="VNK84" s="4"/>
      <c r="VNL84" s="4"/>
      <c r="VNM84" s="4"/>
      <c r="VNN84" s="4"/>
      <c r="VNO84" s="4"/>
      <c r="VNP84" s="4"/>
      <c r="VNQ84" s="4"/>
      <c r="VNR84" s="4"/>
      <c r="VNS84" s="4"/>
      <c r="VNT84" s="4"/>
      <c r="VNU84" s="4"/>
      <c r="VNV84" s="4"/>
      <c r="VNW84" s="4"/>
      <c r="VNX84" s="4"/>
      <c r="VNY84" s="4"/>
      <c r="VNZ84" s="4"/>
      <c r="VOA84" s="4"/>
      <c r="VOB84" s="4"/>
      <c r="VOC84" s="4"/>
      <c r="VOD84" s="4"/>
      <c r="VOE84" s="4"/>
      <c r="VOF84" s="4"/>
      <c r="VOG84" s="4"/>
      <c r="VOH84" s="4"/>
      <c r="VOI84" s="4"/>
      <c r="VOJ84" s="4"/>
      <c r="VOK84" s="4"/>
      <c r="VOL84" s="4"/>
      <c r="VOM84" s="4"/>
      <c r="VON84" s="4"/>
      <c r="VOO84" s="4"/>
      <c r="VOP84" s="4"/>
      <c r="VOQ84" s="4"/>
      <c r="VOR84" s="4"/>
      <c r="VOS84" s="4"/>
      <c r="VOT84" s="4"/>
      <c r="VOU84" s="4"/>
      <c r="VOV84" s="4"/>
      <c r="VOW84" s="4"/>
      <c r="VOX84" s="4"/>
      <c r="VOY84" s="4"/>
      <c r="VOZ84" s="4"/>
      <c r="VPA84" s="4"/>
      <c r="VPB84" s="4"/>
      <c r="VPC84" s="4"/>
      <c r="VPD84" s="4"/>
      <c r="VPE84" s="4"/>
      <c r="VPF84" s="4"/>
      <c r="VPG84" s="4"/>
      <c r="VPH84" s="4"/>
      <c r="VPI84" s="4"/>
      <c r="VPJ84" s="4"/>
      <c r="VPK84" s="4"/>
      <c r="VPL84" s="4"/>
      <c r="VPM84" s="4"/>
      <c r="VPN84" s="4"/>
      <c r="VPO84" s="4"/>
      <c r="VPP84" s="4"/>
      <c r="VPQ84" s="4"/>
      <c r="VPR84" s="4"/>
      <c r="VPS84" s="4"/>
      <c r="VPT84" s="4"/>
      <c r="VPU84" s="4"/>
      <c r="VPV84" s="4"/>
      <c r="VPW84" s="4"/>
      <c r="VPX84" s="4"/>
      <c r="VPY84" s="4"/>
      <c r="VPZ84" s="4"/>
      <c r="VQA84" s="4"/>
      <c r="VQB84" s="4"/>
      <c r="VQC84" s="4"/>
      <c r="VQD84" s="4"/>
      <c r="VQE84" s="4"/>
      <c r="VQF84" s="4"/>
      <c r="VQG84" s="4"/>
      <c r="VQH84" s="4"/>
      <c r="VQI84" s="4"/>
      <c r="VQJ84" s="4"/>
      <c r="VQK84" s="4"/>
      <c r="VQL84" s="4"/>
      <c r="VQM84" s="4"/>
      <c r="VQN84" s="4"/>
      <c r="VQO84" s="4"/>
      <c r="VQP84" s="4"/>
      <c r="VQQ84" s="4"/>
      <c r="VQR84" s="4"/>
      <c r="VQS84" s="4"/>
      <c r="VQT84" s="4"/>
      <c r="VQU84" s="4"/>
      <c r="VQV84" s="4"/>
      <c r="VQW84" s="4"/>
      <c r="VQX84" s="4"/>
      <c r="VQY84" s="4"/>
      <c r="VQZ84" s="4"/>
      <c r="VRA84" s="4"/>
      <c r="VRB84" s="4"/>
      <c r="VRC84" s="4"/>
      <c r="VRD84" s="4"/>
      <c r="VRE84" s="4"/>
      <c r="VRF84" s="4"/>
      <c r="VRG84" s="4"/>
      <c r="VRH84" s="4"/>
      <c r="VRI84" s="4"/>
      <c r="VRJ84" s="4"/>
      <c r="VRK84" s="4"/>
      <c r="VRL84" s="4"/>
      <c r="VRM84" s="4"/>
      <c r="VRN84" s="4"/>
      <c r="VRO84" s="4"/>
      <c r="VRP84" s="4"/>
      <c r="VRQ84" s="4"/>
      <c r="VRR84" s="4"/>
      <c r="VRS84" s="4"/>
      <c r="VRT84" s="4"/>
      <c r="VRU84" s="4"/>
      <c r="VRV84" s="4"/>
      <c r="VRW84" s="4"/>
      <c r="VRX84" s="4"/>
      <c r="VRY84" s="4"/>
      <c r="VRZ84" s="4"/>
      <c r="VSA84" s="4"/>
      <c r="VSB84" s="4"/>
      <c r="VSC84" s="4"/>
      <c r="VSD84" s="4"/>
      <c r="VSE84" s="4"/>
      <c r="VSF84" s="4"/>
      <c r="VSG84" s="4"/>
      <c r="VSH84" s="4"/>
      <c r="VSI84" s="4"/>
      <c r="VSJ84" s="4"/>
      <c r="VSK84" s="4"/>
      <c r="VSL84" s="4"/>
      <c r="VSM84" s="4"/>
      <c r="VSN84" s="4"/>
      <c r="VSO84" s="4"/>
      <c r="VSP84" s="4"/>
      <c r="VSQ84" s="4"/>
      <c r="VSR84" s="4"/>
      <c r="VSS84" s="4"/>
      <c r="VST84" s="4"/>
      <c r="VSU84" s="4"/>
      <c r="VSV84" s="4"/>
      <c r="VSW84" s="4"/>
      <c r="VSX84" s="4"/>
      <c r="VSY84" s="4"/>
      <c r="VSZ84" s="4"/>
      <c r="VTA84" s="4"/>
      <c r="VTB84" s="4"/>
      <c r="VTC84" s="4"/>
      <c r="VTD84" s="4"/>
      <c r="VTE84" s="4"/>
      <c r="VTF84" s="4"/>
      <c r="VTG84" s="4"/>
      <c r="VTH84" s="4"/>
      <c r="VTI84" s="4"/>
      <c r="VTJ84" s="4"/>
      <c r="VTK84" s="4"/>
      <c r="VTL84" s="4"/>
      <c r="VTM84" s="4"/>
      <c r="VTN84" s="4"/>
      <c r="VTO84" s="4"/>
      <c r="VTP84" s="4"/>
      <c r="VTQ84" s="4"/>
      <c r="VTR84" s="4"/>
      <c r="VTS84" s="4"/>
      <c r="VTT84" s="4"/>
      <c r="VTU84" s="4"/>
      <c r="VTV84" s="4"/>
      <c r="VTW84" s="4"/>
      <c r="VTX84" s="4"/>
      <c r="VTY84" s="4"/>
      <c r="VTZ84" s="4"/>
      <c r="VUA84" s="4"/>
      <c r="VUB84" s="4"/>
      <c r="VUC84" s="4"/>
      <c r="VUD84" s="4"/>
      <c r="VUE84" s="4"/>
      <c r="VUF84" s="4"/>
      <c r="VUG84" s="4"/>
      <c r="VUH84" s="4"/>
      <c r="VUI84" s="4"/>
      <c r="VUJ84" s="4"/>
      <c r="VUK84" s="4"/>
      <c r="VUL84" s="4"/>
      <c r="VUM84" s="4"/>
      <c r="VUN84" s="4"/>
      <c r="VUO84" s="4"/>
      <c r="VUP84" s="4"/>
      <c r="VUQ84" s="4"/>
      <c r="VUR84" s="4"/>
      <c r="VUS84" s="4"/>
      <c r="VUT84" s="4"/>
      <c r="VUU84" s="4"/>
      <c r="VUV84" s="4"/>
      <c r="VUW84" s="4"/>
      <c r="VUX84" s="4"/>
      <c r="VUY84" s="4"/>
      <c r="VUZ84" s="4"/>
      <c r="VVA84" s="4"/>
      <c r="VVB84" s="4"/>
      <c r="VVC84" s="4"/>
      <c r="VVD84" s="4"/>
      <c r="VVE84" s="4"/>
      <c r="VVF84" s="4"/>
      <c r="VVG84" s="4"/>
      <c r="VVH84" s="4"/>
      <c r="VVI84" s="4"/>
      <c r="VVJ84" s="4"/>
      <c r="VVK84" s="4"/>
      <c r="VVL84" s="4"/>
      <c r="VVM84" s="4"/>
      <c r="VVN84" s="4"/>
      <c r="VVO84" s="4"/>
      <c r="VVP84" s="4"/>
      <c r="VVQ84" s="4"/>
      <c r="VVR84" s="4"/>
      <c r="VVS84" s="4"/>
      <c r="VVT84" s="4"/>
      <c r="VVU84" s="4"/>
      <c r="VVV84" s="4"/>
      <c r="VVW84" s="4"/>
      <c r="VVX84" s="4"/>
      <c r="VVY84" s="4"/>
      <c r="VVZ84" s="4"/>
      <c r="VWA84" s="4"/>
      <c r="VWB84" s="4"/>
      <c r="VWC84" s="4"/>
      <c r="VWD84" s="4"/>
      <c r="VWE84" s="4"/>
      <c r="VWF84" s="4"/>
      <c r="VWG84" s="4"/>
      <c r="VWH84" s="4"/>
      <c r="VWI84" s="4"/>
      <c r="VWJ84" s="4"/>
      <c r="VWK84" s="4"/>
      <c r="VWL84" s="4"/>
      <c r="VWM84" s="4"/>
      <c r="VWN84" s="4"/>
      <c r="VWO84" s="4"/>
      <c r="VWP84" s="4"/>
      <c r="VWQ84" s="4"/>
      <c r="VWR84" s="4"/>
      <c r="VWS84" s="4"/>
      <c r="VWT84" s="4"/>
      <c r="VWU84" s="4"/>
      <c r="VWV84" s="4"/>
      <c r="VWW84" s="4"/>
      <c r="VWX84" s="4"/>
      <c r="VWY84" s="4"/>
      <c r="VWZ84" s="4"/>
      <c r="VXA84" s="4"/>
      <c r="VXB84" s="4"/>
      <c r="VXC84" s="4"/>
      <c r="VXD84" s="4"/>
      <c r="VXE84" s="4"/>
      <c r="VXF84" s="4"/>
      <c r="VXG84" s="4"/>
      <c r="VXH84" s="4"/>
      <c r="VXI84" s="4"/>
      <c r="VXJ84" s="4"/>
      <c r="VXK84" s="4"/>
      <c r="VXL84" s="4"/>
      <c r="VXM84" s="4"/>
      <c r="VXN84" s="4"/>
      <c r="VXO84" s="4"/>
      <c r="VXP84" s="4"/>
      <c r="VXQ84" s="4"/>
      <c r="VXR84" s="4"/>
      <c r="VXS84" s="4"/>
      <c r="VXT84" s="4"/>
      <c r="VXU84" s="4"/>
      <c r="VXV84" s="4"/>
      <c r="VXW84" s="4"/>
      <c r="VXX84" s="4"/>
      <c r="VXY84" s="4"/>
      <c r="VXZ84" s="4"/>
      <c r="VYA84" s="4"/>
      <c r="VYB84" s="4"/>
      <c r="VYC84" s="4"/>
      <c r="VYD84" s="4"/>
      <c r="VYE84" s="4"/>
      <c r="VYF84" s="4"/>
      <c r="VYG84" s="4"/>
      <c r="VYH84" s="4"/>
      <c r="VYI84" s="4"/>
      <c r="VYJ84" s="4"/>
      <c r="VYK84" s="4"/>
      <c r="VYL84" s="4"/>
      <c r="VYM84" s="4"/>
      <c r="VYN84" s="4"/>
      <c r="VYO84" s="4"/>
      <c r="VYP84" s="4"/>
      <c r="VYQ84" s="4"/>
      <c r="VYR84" s="4"/>
      <c r="VYS84" s="4"/>
      <c r="VYT84" s="4"/>
      <c r="VYU84" s="4"/>
      <c r="VYV84" s="4"/>
      <c r="VYW84" s="4"/>
      <c r="VYX84" s="4"/>
      <c r="VYY84" s="4"/>
      <c r="VYZ84" s="4"/>
      <c r="VZA84" s="4"/>
      <c r="VZB84" s="4"/>
      <c r="VZC84" s="4"/>
      <c r="VZD84" s="4"/>
      <c r="VZE84" s="4"/>
      <c r="VZF84" s="4"/>
      <c r="VZG84" s="4"/>
      <c r="VZH84" s="4"/>
      <c r="VZI84" s="4"/>
      <c r="VZJ84" s="4"/>
      <c r="VZK84" s="4"/>
      <c r="VZL84" s="4"/>
      <c r="VZM84" s="4"/>
      <c r="VZN84" s="4"/>
      <c r="VZO84" s="4"/>
      <c r="VZP84" s="4"/>
      <c r="VZQ84" s="4"/>
      <c r="VZR84" s="4"/>
      <c r="VZS84" s="4"/>
      <c r="VZT84" s="4"/>
      <c r="VZU84" s="4"/>
      <c r="VZV84" s="4"/>
      <c r="VZW84" s="4"/>
      <c r="VZX84" s="4"/>
      <c r="VZY84" s="4"/>
      <c r="VZZ84" s="4"/>
      <c r="WAA84" s="4"/>
      <c r="WAB84" s="4"/>
      <c r="WAC84" s="4"/>
      <c r="WAD84" s="4"/>
      <c r="WAE84" s="4"/>
      <c r="WAF84" s="4"/>
      <c r="WAG84" s="4"/>
      <c r="WAH84" s="4"/>
      <c r="WAI84" s="4"/>
      <c r="WAJ84" s="4"/>
      <c r="WAK84" s="4"/>
      <c r="WAL84" s="4"/>
      <c r="WAM84" s="4"/>
      <c r="WAN84" s="4"/>
      <c r="WAO84" s="4"/>
      <c r="WAP84" s="4"/>
      <c r="WAQ84" s="4"/>
      <c r="WAR84" s="4"/>
      <c r="WAS84" s="4"/>
      <c r="WAT84" s="4"/>
      <c r="WAU84" s="4"/>
      <c r="WAV84" s="4"/>
      <c r="WAW84" s="4"/>
      <c r="WAX84" s="4"/>
      <c r="WAY84" s="4"/>
      <c r="WAZ84" s="4"/>
      <c r="WBA84" s="4"/>
      <c r="WBB84" s="4"/>
      <c r="WBC84" s="4"/>
      <c r="WBD84" s="4"/>
      <c r="WBE84" s="4"/>
      <c r="WBF84" s="4"/>
      <c r="WBG84" s="4"/>
      <c r="WBH84" s="4"/>
      <c r="WBI84" s="4"/>
      <c r="WBJ84" s="4"/>
      <c r="WBK84" s="4"/>
      <c r="WBL84" s="4"/>
      <c r="WBM84" s="4"/>
      <c r="WBN84" s="4"/>
      <c r="WBO84" s="4"/>
      <c r="WBP84" s="4"/>
      <c r="WBQ84" s="4"/>
      <c r="WBR84" s="4"/>
      <c r="WBS84" s="4"/>
      <c r="WBT84" s="4"/>
      <c r="WBU84" s="4"/>
      <c r="WBV84" s="4"/>
      <c r="WBW84" s="4"/>
      <c r="WBX84" s="4"/>
      <c r="WBY84" s="4"/>
      <c r="WBZ84" s="4"/>
      <c r="WCA84" s="4"/>
      <c r="WCB84" s="4"/>
      <c r="WCC84" s="4"/>
      <c r="WCD84" s="4"/>
      <c r="WCE84" s="4"/>
      <c r="WCF84" s="4"/>
      <c r="WCG84" s="4"/>
      <c r="WCH84" s="4"/>
      <c r="WCI84" s="4"/>
      <c r="WCJ84" s="4"/>
      <c r="WCK84" s="4"/>
      <c r="WCL84" s="4"/>
      <c r="WCM84" s="4"/>
      <c r="WCN84" s="4"/>
      <c r="WCO84" s="4"/>
      <c r="WCP84" s="4"/>
      <c r="WCQ84" s="4"/>
      <c r="WCR84" s="4"/>
      <c r="WCS84" s="4"/>
      <c r="WCT84" s="4"/>
      <c r="WCU84" s="4"/>
      <c r="WCV84" s="4"/>
      <c r="WCW84" s="4"/>
      <c r="WCX84" s="4"/>
      <c r="WCY84" s="4"/>
      <c r="WCZ84" s="4"/>
      <c r="WDA84" s="4"/>
      <c r="WDB84" s="4"/>
      <c r="WDC84" s="4"/>
      <c r="WDD84" s="4"/>
      <c r="WDE84" s="4"/>
      <c r="WDF84" s="4"/>
      <c r="WDG84" s="4"/>
      <c r="WDH84" s="4"/>
      <c r="WDI84" s="4"/>
      <c r="WDJ84" s="4"/>
      <c r="WDK84" s="4"/>
      <c r="WDL84" s="4"/>
      <c r="WDM84" s="4"/>
      <c r="WDN84" s="4"/>
      <c r="WDO84" s="4"/>
      <c r="WDP84" s="4"/>
      <c r="WDQ84" s="4"/>
      <c r="WDR84" s="4"/>
      <c r="WDS84" s="4"/>
      <c r="WDT84" s="4"/>
      <c r="WDU84" s="4"/>
      <c r="WDV84" s="4"/>
      <c r="WDW84" s="4"/>
      <c r="WDX84" s="4"/>
      <c r="WDY84" s="4"/>
      <c r="WDZ84" s="4"/>
      <c r="WEA84" s="4"/>
      <c r="WEB84" s="4"/>
      <c r="WEC84" s="4"/>
      <c r="WED84" s="4"/>
      <c r="WEE84" s="4"/>
      <c r="WEF84" s="4"/>
      <c r="WEG84" s="4"/>
      <c r="WEH84" s="4"/>
      <c r="WEI84" s="4"/>
      <c r="WEJ84" s="4"/>
      <c r="WEK84" s="4"/>
      <c r="WEL84" s="4"/>
      <c r="WEM84" s="4"/>
      <c r="WEN84" s="4"/>
      <c r="WEO84" s="4"/>
      <c r="WEP84" s="4"/>
      <c r="WEQ84" s="4"/>
      <c r="WER84" s="4"/>
      <c r="WES84" s="4"/>
      <c r="WET84" s="4"/>
      <c r="WEU84" s="4"/>
      <c r="WEV84" s="4"/>
      <c r="WEW84" s="4"/>
      <c r="WEX84" s="4"/>
      <c r="WEY84" s="4"/>
      <c r="WEZ84" s="4"/>
      <c r="WFA84" s="4"/>
      <c r="WFB84" s="4"/>
      <c r="WFC84" s="4"/>
      <c r="WFD84" s="4"/>
      <c r="WFE84" s="4"/>
      <c r="WFF84" s="4"/>
      <c r="WFG84" s="4"/>
      <c r="WFH84" s="4"/>
      <c r="WFI84" s="4"/>
      <c r="WFJ84" s="4"/>
      <c r="WFK84" s="4"/>
      <c r="WFL84" s="4"/>
      <c r="WFM84" s="4"/>
      <c r="WFN84" s="4"/>
      <c r="WFO84" s="4"/>
      <c r="WFP84" s="4"/>
      <c r="WFQ84" s="4"/>
      <c r="WFR84" s="4"/>
      <c r="WFS84" s="4"/>
      <c r="WFT84" s="4"/>
      <c r="WFU84" s="4"/>
      <c r="WFV84" s="4"/>
      <c r="WFW84" s="4"/>
      <c r="WFX84" s="4"/>
      <c r="WFY84" s="4"/>
      <c r="WFZ84" s="4"/>
      <c r="WGA84" s="4"/>
      <c r="WGB84" s="4"/>
      <c r="WGC84" s="4"/>
      <c r="WGD84" s="4"/>
      <c r="WGE84" s="4"/>
      <c r="WGF84" s="4"/>
      <c r="WGG84" s="4"/>
      <c r="WGH84" s="4"/>
      <c r="WGI84" s="4"/>
      <c r="WGJ84" s="4"/>
      <c r="WGK84" s="4"/>
      <c r="WGL84" s="4"/>
      <c r="WGM84" s="4"/>
      <c r="WGN84" s="4"/>
      <c r="WGO84" s="4"/>
      <c r="WGP84" s="4"/>
      <c r="WGQ84" s="4"/>
      <c r="WGR84" s="4"/>
      <c r="WGS84" s="4"/>
      <c r="WGT84" s="4"/>
      <c r="WGU84" s="4"/>
      <c r="WGV84" s="4"/>
      <c r="WGW84" s="4"/>
      <c r="WGX84" s="4"/>
      <c r="WGY84" s="4"/>
      <c r="WGZ84" s="4"/>
      <c r="WHA84" s="4"/>
      <c r="WHB84" s="4"/>
      <c r="WHC84" s="4"/>
      <c r="WHD84" s="4"/>
      <c r="WHE84" s="4"/>
      <c r="WHF84" s="4"/>
      <c r="WHG84" s="4"/>
      <c r="WHH84" s="4"/>
      <c r="WHI84" s="4"/>
      <c r="WHJ84" s="4"/>
      <c r="WHK84" s="4"/>
      <c r="WHL84" s="4"/>
      <c r="WHM84" s="4"/>
      <c r="WHN84" s="4"/>
      <c r="WHO84" s="4"/>
      <c r="WHP84" s="4"/>
      <c r="WHQ84" s="4"/>
      <c r="WHR84" s="4"/>
      <c r="WHS84" s="4"/>
      <c r="WHT84" s="4"/>
      <c r="WHU84" s="4"/>
      <c r="WHV84" s="4"/>
      <c r="WHW84" s="4"/>
      <c r="WHX84" s="4"/>
      <c r="WHY84" s="4"/>
      <c r="WHZ84" s="4"/>
      <c r="WIA84" s="4"/>
      <c r="WIB84" s="4"/>
      <c r="WIC84" s="4"/>
      <c r="WID84" s="4"/>
      <c r="WIE84" s="4"/>
      <c r="WIF84" s="4"/>
      <c r="WIG84" s="4"/>
      <c r="WIH84" s="4"/>
      <c r="WII84" s="4"/>
      <c r="WIJ84" s="4"/>
      <c r="WIK84" s="4"/>
      <c r="WIL84" s="4"/>
      <c r="WIM84" s="4"/>
      <c r="WIN84" s="4"/>
      <c r="WIO84" s="4"/>
      <c r="WIP84" s="4"/>
      <c r="WIQ84" s="4"/>
      <c r="WIR84" s="4"/>
      <c r="WIS84" s="4"/>
      <c r="WIT84" s="4"/>
      <c r="WIU84" s="4"/>
      <c r="WIV84" s="4"/>
      <c r="WIW84" s="4"/>
      <c r="WIX84" s="4"/>
      <c r="WIY84" s="4"/>
      <c r="WIZ84" s="4"/>
      <c r="WJA84" s="4"/>
      <c r="WJB84" s="4"/>
      <c r="WJC84" s="4"/>
      <c r="WJD84" s="4"/>
      <c r="WJE84" s="4"/>
      <c r="WJF84" s="4"/>
      <c r="WJG84" s="4"/>
      <c r="WJH84" s="4"/>
      <c r="WJI84" s="4"/>
      <c r="WJJ84" s="4"/>
      <c r="WJK84" s="4"/>
      <c r="WJL84" s="4"/>
      <c r="WJM84" s="4"/>
      <c r="WJN84" s="4"/>
      <c r="WJO84" s="4"/>
      <c r="WJP84" s="4"/>
      <c r="WJQ84" s="4"/>
      <c r="WJR84" s="4"/>
      <c r="WJS84" s="4"/>
      <c r="WJT84" s="4"/>
      <c r="WJU84" s="4"/>
      <c r="WJV84" s="4"/>
      <c r="WJW84" s="4"/>
      <c r="WJX84" s="4"/>
      <c r="WJY84" s="4"/>
      <c r="WJZ84" s="4"/>
      <c r="WKA84" s="4"/>
      <c r="WKB84" s="4"/>
      <c r="WKC84" s="4"/>
      <c r="WKD84" s="4"/>
      <c r="WKE84" s="4"/>
      <c r="WKF84" s="4"/>
      <c r="WKG84" s="4"/>
      <c r="WKH84" s="4"/>
      <c r="WKI84" s="4"/>
      <c r="WKJ84" s="4"/>
      <c r="WKK84" s="4"/>
      <c r="WKL84" s="4"/>
      <c r="WKM84" s="4"/>
      <c r="WKN84" s="4"/>
      <c r="WKO84" s="4"/>
      <c r="WKP84" s="4"/>
      <c r="WKQ84" s="4"/>
      <c r="WKR84" s="4"/>
      <c r="WKS84" s="4"/>
      <c r="WKT84" s="4"/>
      <c r="WKU84" s="4"/>
      <c r="WKV84" s="4"/>
      <c r="WKW84" s="4"/>
      <c r="WKX84" s="4"/>
      <c r="WKY84" s="4"/>
      <c r="WKZ84" s="4"/>
      <c r="WLA84" s="4"/>
      <c r="WLB84" s="4"/>
      <c r="WLC84" s="4"/>
      <c r="WLD84" s="4"/>
      <c r="WLE84" s="4"/>
      <c r="WLF84" s="4"/>
      <c r="WLG84" s="4"/>
      <c r="WLH84" s="4"/>
      <c r="WLI84" s="4"/>
      <c r="WLJ84" s="4"/>
      <c r="WLK84" s="4"/>
      <c r="WLL84" s="4"/>
      <c r="WLM84" s="4"/>
      <c r="WLN84" s="4"/>
      <c r="WLO84" s="4"/>
      <c r="WLP84" s="4"/>
      <c r="WLQ84" s="4"/>
      <c r="WLR84" s="4"/>
      <c r="WLS84" s="4"/>
      <c r="WLT84" s="4"/>
      <c r="WLU84" s="4"/>
      <c r="WLV84" s="4"/>
      <c r="WLW84" s="4"/>
      <c r="WLX84" s="4"/>
      <c r="WLY84" s="4"/>
      <c r="WLZ84" s="4"/>
      <c r="WMA84" s="4"/>
      <c r="WMB84" s="4"/>
      <c r="WMC84" s="4"/>
      <c r="WMD84" s="4"/>
      <c r="WME84" s="4"/>
      <c r="WMF84" s="4"/>
      <c r="WMG84" s="4"/>
      <c r="WMH84" s="4"/>
      <c r="WMI84" s="4"/>
      <c r="WMJ84" s="4"/>
      <c r="WMK84" s="4"/>
      <c r="WML84" s="4"/>
      <c r="WMM84" s="4"/>
      <c r="WMN84" s="4"/>
      <c r="WMO84" s="4"/>
      <c r="WMP84" s="4"/>
      <c r="WMQ84" s="4"/>
      <c r="WMR84" s="4"/>
      <c r="WMS84" s="4"/>
      <c r="WMT84" s="4"/>
      <c r="WMU84" s="4"/>
      <c r="WMV84" s="4"/>
      <c r="WMW84" s="4"/>
      <c r="WMX84" s="4"/>
      <c r="WMY84" s="4"/>
      <c r="WMZ84" s="4"/>
      <c r="WNA84" s="4"/>
      <c r="WNB84" s="4"/>
      <c r="WNC84" s="4"/>
      <c r="WND84" s="4"/>
      <c r="WNE84" s="4"/>
      <c r="WNF84" s="4"/>
      <c r="WNG84" s="4"/>
      <c r="WNH84" s="4"/>
      <c r="WNI84" s="4"/>
      <c r="WNJ84" s="4"/>
      <c r="WNK84" s="4"/>
      <c r="WNL84" s="4"/>
      <c r="WNM84" s="4"/>
      <c r="WNN84" s="4"/>
      <c r="WNO84" s="4"/>
      <c r="WNP84" s="4"/>
      <c r="WNQ84" s="4"/>
      <c r="WNR84" s="4"/>
      <c r="WNS84" s="4"/>
      <c r="WNT84" s="4"/>
      <c r="WNU84" s="4"/>
      <c r="WNV84" s="4"/>
      <c r="WNW84" s="4"/>
      <c r="WNX84" s="4"/>
      <c r="WNY84" s="4"/>
      <c r="WNZ84" s="4"/>
      <c r="WOA84" s="4"/>
      <c r="WOB84" s="4"/>
      <c r="WOC84" s="4"/>
      <c r="WOD84" s="4"/>
      <c r="WOE84" s="4"/>
      <c r="WOF84" s="4"/>
      <c r="WOG84" s="4"/>
      <c r="WOH84" s="4"/>
      <c r="WOI84" s="4"/>
      <c r="WOJ84" s="4"/>
      <c r="WOK84" s="4"/>
      <c r="WOL84" s="4"/>
      <c r="WOM84" s="4"/>
      <c r="WON84" s="4"/>
      <c r="WOO84" s="4"/>
      <c r="WOP84" s="4"/>
      <c r="WOQ84" s="4"/>
      <c r="WOR84" s="4"/>
      <c r="WOS84" s="4"/>
      <c r="WOT84" s="4"/>
      <c r="WOU84" s="4"/>
      <c r="WOV84" s="4"/>
      <c r="WOW84" s="4"/>
      <c r="WOX84" s="4"/>
      <c r="WOY84" s="4"/>
      <c r="WOZ84" s="4"/>
      <c r="WPA84" s="4"/>
      <c r="WPB84" s="4"/>
      <c r="WPC84" s="4"/>
      <c r="WPD84" s="4"/>
      <c r="WPE84" s="4"/>
      <c r="WPF84" s="4"/>
      <c r="WPG84" s="4"/>
      <c r="WPH84" s="4"/>
      <c r="WPI84" s="4"/>
      <c r="WPJ84" s="4"/>
      <c r="WPK84" s="4"/>
      <c r="WPL84" s="4"/>
      <c r="WPM84" s="4"/>
      <c r="WPN84" s="4"/>
      <c r="WPO84" s="4"/>
      <c r="WPP84" s="4"/>
      <c r="WPQ84" s="4"/>
      <c r="WPR84" s="4"/>
      <c r="WPS84" s="4"/>
      <c r="WPT84" s="4"/>
      <c r="WPU84" s="4"/>
      <c r="WPV84" s="4"/>
      <c r="WPW84" s="4"/>
      <c r="WPX84" s="4"/>
      <c r="WPY84" s="4"/>
      <c r="WPZ84" s="4"/>
      <c r="WQA84" s="4"/>
      <c r="WQB84" s="4"/>
      <c r="WQC84" s="4"/>
      <c r="WQD84" s="4"/>
      <c r="WQE84" s="4"/>
      <c r="WQF84" s="4"/>
      <c r="WQG84" s="4"/>
      <c r="WQH84" s="4"/>
      <c r="WQI84" s="4"/>
      <c r="WQJ84" s="4"/>
      <c r="WQK84" s="4"/>
      <c r="WQL84" s="4"/>
      <c r="WQM84" s="4"/>
      <c r="WQN84" s="4"/>
      <c r="WQO84" s="4"/>
      <c r="WQP84" s="4"/>
      <c r="WQQ84" s="4"/>
      <c r="WQR84" s="4"/>
      <c r="WQS84" s="4"/>
      <c r="WQT84" s="4"/>
      <c r="WQU84" s="4"/>
      <c r="WQV84" s="4"/>
      <c r="WQW84" s="4"/>
      <c r="WQX84" s="4"/>
      <c r="WQY84" s="4"/>
      <c r="WQZ84" s="4"/>
      <c r="WRA84" s="4"/>
      <c r="WRB84" s="4"/>
      <c r="WRC84" s="4"/>
      <c r="WRD84" s="4"/>
      <c r="WRE84" s="4"/>
      <c r="WRF84" s="4"/>
      <c r="WRG84" s="4"/>
      <c r="WRH84" s="4"/>
      <c r="WRI84" s="4"/>
      <c r="WRJ84" s="4"/>
      <c r="WRK84" s="4"/>
      <c r="WRL84" s="4"/>
      <c r="WRM84" s="4"/>
      <c r="WRN84" s="4"/>
      <c r="WRO84" s="4"/>
      <c r="WRP84" s="4"/>
      <c r="WRQ84" s="4"/>
      <c r="WRR84" s="4"/>
      <c r="WRS84" s="4"/>
      <c r="WRT84" s="4"/>
      <c r="WRU84" s="4"/>
      <c r="WRV84" s="4"/>
      <c r="WRW84" s="4"/>
      <c r="WRX84" s="4"/>
      <c r="WRY84" s="4"/>
      <c r="WRZ84" s="4"/>
      <c r="WSA84" s="4"/>
      <c r="WSB84" s="4"/>
      <c r="WSC84" s="4"/>
      <c r="WSD84" s="4"/>
      <c r="WSE84" s="4"/>
      <c r="WSF84" s="4"/>
      <c r="WSG84" s="4"/>
      <c r="WSH84" s="4"/>
      <c r="WSI84" s="4"/>
      <c r="WSJ84" s="4"/>
      <c r="WSK84" s="4"/>
      <c r="WSL84" s="4"/>
      <c r="WSM84" s="4"/>
      <c r="WSN84" s="4"/>
      <c r="WSO84" s="4"/>
      <c r="WSP84" s="4"/>
      <c r="WSQ84" s="4"/>
      <c r="WSR84" s="4"/>
      <c r="WSS84" s="4"/>
      <c r="WST84" s="4"/>
      <c r="WSU84" s="4"/>
      <c r="WSV84" s="4"/>
      <c r="WSW84" s="4"/>
      <c r="WSX84" s="4"/>
      <c r="WSY84" s="4"/>
      <c r="WSZ84" s="4"/>
      <c r="WTA84" s="4"/>
      <c r="WTB84" s="4"/>
      <c r="WTC84" s="4"/>
      <c r="WTD84" s="4"/>
      <c r="WTE84" s="4"/>
      <c r="WTF84" s="4"/>
      <c r="WTG84" s="4"/>
      <c r="WTH84" s="4"/>
      <c r="WTI84" s="4"/>
      <c r="WTJ84" s="4"/>
      <c r="WTK84" s="4"/>
      <c r="WTL84" s="4"/>
      <c r="WTM84" s="4"/>
      <c r="WTN84" s="4"/>
      <c r="WTO84" s="4"/>
      <c r="WTP84" s="4"/>
      <c r="WTQ84" s="4"/>
      <c r="WTR84" s="4"/>
      <c r="WTS84" s="4"/>
      <c r="WTT84" s="4"/>
      <c r="WTU84" s="4"/>
      <c r="WTV84" s="4"/>
      <c r="WTW84" s="4"/>
      <c r="WTX84" s="4"/>
      <c r="WTY84" s="4"/>
      <c r="WTZ84" s="4"/>
      <c r="WUA84" s="4"/>
      <c r="WUB84" s="4"/>
      <c r="WUC84" s="4"/>
      <c r="WUD84" s="4"/>
      <c r="WUE84" s="4"/>
      <c r="WUF84" s="4"/>
      <c r="WUG84" s="4"/>
      <c r="WUH84" s="4"/>
      <c r="WUI84" s="4"/>
      <c r="WUJ84" s="4"/>
      <c r="WUK84" s="4"/>
      <c r="WUL84" s="4"/>
      <c r="WUM84" s="4"/>
      <c r="WUN84" s="4"/>
      <c r="WUO84" s="4"/>
      <c r="WUP84" s="4"/>
      <c r="WUQ84" s="4"/>
      <c r="WUR84" s="4"/>
      <c r="WUS84" s="4"/>
      <c r="WUT84" s="4"/>
      <c r="WUU84" s="4"/>
      <c r="WUV84" s="4"/>
      <c r="WUW84" s="4"/>
      <c r="WUX84" s="4"/>
      <c r="WUY84" s="4"/>
      <c r="WUZ84" s="4"/>
      <c r="WVA84" s="4"/>
      <c r="WVB84" s="4"/>
      <c r="WVC84" s="4"/>
      <c r="WVD84" s="4"/>
      <c r="WVE84" s="4"/>
      <c r="WVF84" s="4"/>
      <c r="WVG84" s="4"/>
      <c r="WVH84" s="4"/>
      <c r="WVI84" s="4"/>
      <c r="WVJ84" s="4"/>
      <c r="WVK84" s="4"/>
      <c r="WVL84" s="4"/>
      <c r="WVM84" s="4"/>
      <c r="WVN84" s="4"/>
      <c r="WVO84" s="4"/>
      <c r="WVP84" s="4"/>
      <c r="WVQ84" s="4"/>
      <c r="WVR84" s="4"/>
      <c r="WVS84" s="4"/>
      <c r="WVT84" s="4"/>
      <c r="WVU84" s="4"/>
      <c r="WVV84" s="4"/>
      <c r="WVW84" s="4"/>
      <c r="WVX84" s="4"/>
      <c r="WVY84" s="4"/>
      <c r="WVZ84" s="4"/>
      <c r="WWA84" s="4"/>
      <c r="WWB84" s="4"/>
      <c r="WWC84" s="4"/>
      <c r="WWD84" s="4"/>
      <c r="WWE84" s="4"/>
      <c r="WWF84" s="4"/>
      <c r="WWG84" s="4"/>
      <c r="WWH84" s="4"/>
      <c r="WWI84" s="4"/>
      <c r="WWJ84" s="4"/>
      <c r="WWK84" s="4"/>
      <c r="WWL84" s="4"/>
      <c r="WWM84" s="4"/>
      <c r="WWN84" s="4"/>
      <c r="WWO84" s="4"/>
      <c r="WWP84" s="4"/>
      <c r="WWQ84" s="4"/>
      <c r="WWR84" s="4"/>
      <c r="WWS84" s="4"/>
      <c r="WWT84" s="4"/>
      <c r="WWU84" s="4"/>
      <c r="WWV84" s="4"/>
      <c r="WWW84" s="4"/>
      <c r="WWX84" s="4"/>
      <c r="WWY84" s="4"/>
      <c r="WWZ84" s="4"/>
      <c r="WXA84" s="4"/>
      <c r="WXB84" s="4"/>
      <c r="WXC84" s="4"/>
      <c r="WXD84" s="4"/>
      <c r="WXE84" s="4"/>
      <c r="WXF84" s="4"/>
      <c r="WXG84" s="4"/>
      <c r="WXH84" s="4"/>
      <c r="WXI84" s="4"/>
      <c r="WXJ84" s="4"/>
      <c r="WXK84" s="4"/>
      <c r="WXL84" s="4"/>
      <c r="WXM84" s="4"/>
      <c r="WXN84" s="4"/>
      <c r="WXO84" s="4"/>
      <c r="WXP84" s="4"/>
      <c r="WXQ84" s="4"/>
      <c r="WXR84" s="4"/>
      <c r="WXS84" s="4"/>
      <c r="WXT84" s="4"/>
      <c r="WXU84" s="4"/>
      <c r="WXV84" s="4"/>
      <c r="WXW84" s="4"/>
      <c r="WXX84" s="4"/>
      <c r="WXY84" s="4"/>
      <c r="WXZ84" s="4"/>
      <c r="WYA84" s="4"/>
      <c r="WYB84" s="4"/>
      <c r="WYC84" s="4"/>
      <c r="WYD84" s="4"/>
      <c r="WYE84" s="4"/>
      <c r="WYF84" s="4"/>
      <c r="WYG84" s="4"/>
      <c r="WYH84" s="4"/>
      <c r="WYI84" s="4"/>
      <c r="WYJ84" s="4"/>
      <c r="WYK84" s="4"/>
      <c r="WYL84" s="4"/>
      <c r="WYM84" s="4"/>
      <c r="WYN84" s="4"/>
      <c r="WYO84" s="4"/>
      <c r="WYP84" s="4"/>
      <c r="WYQ84" s="4"/>
      <c r="WYR84" s="4"/>
      <c r="WYS84" s="4"/>
      <c r="WYT84" s="4"/>
      <c r="WYU84" s="4"/>
      <c r="WYV84" s="4"/>
      <c r="WYW84" s="4"/>
      <c r="WYX84" s="4"/>
      <c r="WYY84" s="4"/>
      <c r="WYZ84" s="4"/>
      <c r="WZA84" s="4"/>
      <c r="WZB84" s="4"/>
      <c r="WZC84" s="4"/>
      <c r="WZD84" s="4"/>
      <c r="WZE84" s="4"/>
      <c r="WZF84" s="4"/>
      <c r="WZG84" s="4"/>
      <c r="WZH84" s="4"/>
      <c r="WZI84" s="4"/>
      <c r="WZJ84" s="4"/>
      <c r="WZK84" s="4"/>
      <c r="WZL84" s="4"/>
      <c r="WZM84" s="4"/>
      <c r="WZN84" s="4"/>
      <c r="WZO84" s="4"/>
      <c r="WZP84" s="4"/>
      <c r="WZQ84" s="4"/>
      <c r="WZR84" s="4"/>
      <c r="WZS84" s="4"/>
      <c r="WZT84" s="4"/>
      <c r="WZU84" s="4"/>
      <c r="WZV84" s="4"/>
      <c r="WZW84" s="4"/>
      <c r="WZX84" s="4"/>
      <c r="WZY84" s="4"/>
      <c r="WZZ84" s="4"/>
      <c r="XAA84" s="4"/>
      <c r="XAB84" s="4"/>
      <c r="XAC84" s="4"/>
      <c r="XAD84" s="4"/>
      <c r="XAE84" s="4"/>
      <c r="XAF84" s="4"/>
      <c r="XAG84" s="4"/>
      <c r="XAH84" s="4"/>
      <c r="XAI84" s="4"/>
      <c r="XAJ84" s="4"/>
      <c r="XAK84" s="4"/>
      <c r="XAL84" s="4"/>
      <c r="XAM84" s="4"/>
      <c r="XAN84" s="4"/>
      <c r="XAO84" s="4"/>
      <c r="XAP84" s="4"/>
      <c r="XAQ84" s="4"/>
      <c r="XAR84" s="4"/>
      <c r="XAS84" s="4"/>
      <c r="XAT84" s="4"/>
      <c r="XAU84" s="4"/>
      <c r="XAV84" s="4"/>
      <c r="XAW84" s="4"/>
      <c r="XAX84" s="4"/>
      <c r="XAY84" s="4"/>
      <c r="XAZ84" s="4"/>
      <c r="XBA84" s="4"/>
      <c r="XBB84" s="4"/>
      <c r="XBC84" s="4"/>
      <c r="XBD84" s="4"/>
      <c r="XBE84" s="4"/>
      <c r="XBF84" s="4"/>
      <c r="XBG84" s="4"/>
      <c r="XBH84" s="4"/>
      <c r="XBI84" s="4"/>
      <c r="XBJ84" s="4"/>
    </row>
    <row r="85" spans="1:16286" x14ac:dyDescent="0.25">
      <c r="A85" s="43"/>
      <c r="B85" s="43"/>
      <c r="C85" s="43"/>
      <c r="D85" s="43"/>
      <c r="E85" s="61"/>
      <c r="F85" s="61"/>
      <c r="G85" s="43"/>
      <c r="H85" s="585"/>
      <c r="I85" s="585"/>
      <c r="J85" s="63"/>
      <c r="K85" s="63"/>
      <c r="L85" s="61"/>
      <c r="M85" s="63"/>
      <c r="N85" s="63"/>
      <c r="O85" s="63"/>
      <c r="P85" s="63"/>
      <c r="Q85" s="63"/>
      <c r="R85" s="61"/>
      <c r="S85" s="43"/>
      <c r="T85" s="578"/>
      <c r="U85" s="578"/>
      <c r="V85" s="578"/>
      <c r="W85" s="43"/>
      <c r="X85" s="43"/>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c r="XBJ85" s="4"/>
    </row>
    <row r="86" spans="1:16286" x14ac:dyDescent="0.25">
      <c r="A86" s="43"/>
      <c r="B86" s="43"/>
      <c r="C86" s="43"/>
      <c r="D86" s="43"/>
      <c r="E86" s="61"/>
      <c r="F86" s="61"/>
      <c r="G86" s="43"/>
      <c r="H86" s="585"/>
      <c r="I86" s="585"/>
      <c r="J86" s="63"/>
      <c r="K86" s="63"/>
      <c r="L86" s="61"/>
      <c r="M86" s="63"/>
      <c r="N86" s="63"/>
      <c r="O86" s="63"/>
      <c r="P86" s="63"/>
      <c r="Q86" s="63"/>
      <c r="R86" s="61"/>
      <c r="S86" s="43"/>
      <c r="T86" s="578"/>
      <c r="U86" s="578"/>
      <c r="V86" s="578"/>
      <c r="W86" s="43"/>
      <c r="X86" s="43"/>
    </row>
    <row r="87" spans="1:16286" x14ac:dyDescent="0.25">
      <c r="A87" s="43"/>
      <c r="B87" s="43"/>
      <c r="C87" s="43"/>
      <c r="D87" s="43"/>
      <c r="E87" s="61"/>
      <c r="F87" s="61"/>
      <c r="G87" s="43"/>
      <c r="H87" s="585"/>
      <c r="I87" s="585"/>
      <c r="J87" s="63"/>
      <c r="K87" s="63"/>
      <c r="L87" s="61"/>
      <c r="M87" s="63"/>
      <c r="N87" s="63"/>
      <c r="O87" s="63"/>
      <c r="P87" s="63"/>
      <c r="Q87" s="63"/>
      <c r="R87" s="61"/>
      <c r="S87" s="43"/>
      <c r="T87" s="578"/>
      <c r="U87" s="578"/>
      <c r="V87" s="578"/>
      <c r="W87" s="43"/>
      <c r="X87" s="43"/>
    </row>
    <row r="88" spans="1:16286" x14ac:dyDescent="0.25">
      <c r="A88" s="43"/>
      <c r="B88" s="43"/>
      <c r="C88" s="43"/>
      <c r="D88" s="43"/>
      <c r="E88" s="61"/>
      <c r="F88" s="61"/>
      <c r="G88" s="43"/>
      <c r="H88" s="585"/>
      <c r="I88" s="585"/>
      <c r="J88" s="63"/>
      <c r="K88" s="63"/>
      <c r="L88" s="61"/>
      <c r="M88" s="63"/>
      <c r="N88" s="63"/>
      <c r="O88" s="63"/>
      <c r="P88" s="63"/>
      <c r="Q88" s="63"/>
      <c r="R88" s="61"/>
      <c r="S88" s="43"/>
      <c r="T88" s="578"/>
      <c r="U88" s="578"/>
      <c r="V88" s="578"/>
      <c r="W88" s="43"/>
      <c r="X88" s="43"/>
    </row>
    <row r="89" spans="1:16286" x14ac:dyDescent="0.25">
      <c r="A89" s="43"/>
      <c r="B89" s="43"/>
      <c r="C89" s="43"/>
      <c r="D89" s="43"/>
      <c r="E89" s="61"/>
      <c r="F89" s="61"/>
      <c r="G89" s="43"/>
      <c r="H89" s="585"/>
      <c r="I89" s="585"/>
      <c r="J89" s="63"/>
      <c r="K89" s="63"/>
      <c r="L89" s="61"/>
      <c r="M89" s="63"/>
      <c r="N89" s="63"/>
      <c r="O89" s="63"/>
      <c r="P89" s="63"/>
      <c r="Q89" s="63"/>
      <c r="R89" s="61"/>
      <c r="S89" s="43"/>
      <c r="T89" s="578"/>
      <c r="U89" s="578"/>
      <c r="V89" s="578"/>
      <c r="W89" s="43"/>
      <c r="X89" s="43"/>
    </row>
    <row r="90" spans="1:16286" x14ac:dyDescent="0.25">
      <c r="A90" s="43"/>
      <c r="B90" s="43"/>
      <c r="C90" s="43"/>
      <c r="D90" s="43"/>
      <c r="E90" s="61"/>
      <c r="F90" s="61"/>
      <c r="G90" s="43"/>
      <c r="H90" s="585"/>
      <c r="I90" s="585"/>
      <c r="J90" s="63"/>
      <c r="K90" s="63"/>
      <c r="L90" s="61"/>
      <c r="M90" s="63"/>
      <c r="N90" s="63"/>
      <c r="O90" s="63"/>
      <c r="P90" s="63"/>
      <c r="Q90" s="63"/>
      <c r="R90" s="61"/>
      <c r="S90" s="43"/>
      <c r="T90" s="578"/>
      <c r="U90" s="578"/>
      <c r="V90" s="578"/>
      <c r="W90" s="43"/>
      <c r="X90" s="43"/>
    </row>
    <row r="91" spans="1:16286" x14ac:dyDescent="0.25">
      <c r="A91" s="43"/>
      <c r="B91" s="43"/>
      <c r="C91" s="43"/>
      <c r="D91" s="43"/>
      <c r="E91" s="61"/>
      <c r="F91" s="61"/>
      <c r="G91" s="43"/>
      <c r="H91" s="585"/>
      <c r="I91" s="585"/>
      <c r="J91" s="586"/>
      <c r="K91" s="586"/>
      <c r="L91" s="61"/>
      <c r="M91" s="586"/>
      <c r="N91" s="586"/>
      <c r="O91" s="586"/>
      <c r="P91" s="586"/>
      <c r="Q91" s="586"/>
      <c r="R91" s="61"/>
      <c r="S91" s="43"/>
      <c r="T91" s="587"/>
      <c r="U91" s="587"/>
      <c r="V91" s="587"/>
      <c r="W91" s="43"/>
      <c r="X91" s="43"/>
    </row>
    <row r="92" spans="1:16286" x14ac:dyDescent="0.25">
      <c r="A92" s="43"/>
      <c r="B92" s="43"/>
      <c r="C92" s="43"/>
      <c r="D92" s="43"/>
      <c r="E92" s="61"/>
      <c r="F92" s="61"/>
      <c r="G92" s="43"/>
      <c r="H92" s="585"/>
      <c r="I92" s="585"/>
      <c r="J92" s="63"/>
      <c r="K92" s="63"/>
      <c r="L92" s="61"/>
      <c r="M92" s="63"/>
      <c r="N92" s="63"/>
      <c r="O92" s="63"/>
      <c r="P92" s="63"/>
      <c r="Q92" s="63"/>
      <c r="R92" s="61"/>
      <c r="S92" s="43"/>
      <c r="T92" s="578"/>
      <c r="U92" s="578"/>
      <c r="V92" s="578"/>
      <c r="W92" s="43"/>
      <c r="X92" s="43"/>
    </row>
    <row r="93" spans="1:16286" x14ac:dyDescent="0.25">
      <c r="A93" s="43"/>
      <c r="B93" s="43"/>
      <c r="C93" s="43"/>
      <c r="D93" s="43"/>
      <c r="E93" s="61"/>
      <c r="F93" s="61"/>
      <c r="G93" s="43"/>
      <c r="H93" s="585"/>
      <c r="I93" s="585"/>
      <c r="J93" s="586"/>
      <c r="K93" s="586"/>
      <c r="L93" s="61"/>
      <c r="M93" s="586"/>
      <c r="N93" s="586"/>
      <c r="O93" s="586"/>
      <c r="P93" s="586"/>
      <c r="Q93" s="586"/>
      <c r="R93" s="61"/>
      <c r="S93" s="43"/>
      <c r="T93" s="587"/>
      <c r="U93" s="587"/>
      <c r="V93" s="587"/>
      <c r="W93" s="43"/>
      <c r="X93" s="43"/>
    </row>
    <row r="94" spans="1:16286" x14ac:dyDescent="0.25">
      <c r="A94" s="43"/>
      <c r="B94" s="43"/>
      <c r="C94" s="43"/>
      <c r="D94" s="43"/>
      <c r="E94" s="61"/>
      <c r="F94" s="61"/>
      <c r="G94" s="43"/>
      <c r="H94" s="585"/>
      <c r="I94" s="585"/>
      <c r="J94" s="586"/>
      <c r="K94" s="586"/>
      <c r="L94" s="61"/>
      <c r="M94" s="586"/>
      <c r="N94" s="586"/>
      <c r="O94" s="586"/>
      <c r="P94" s="586"/>
      <c r="Q94" s="586"/>
      <c r="R94" s="61"/>
      <c r="S94" s="43"/>
      <c r="T94" s="587"/>
      <c r="U94" s="587"/>
      <c r="V94" s="587"/>
      <c r="W94" s="43"/>
      <c r="X94" s="43"/>
    </row>
    <row r="95" spans="1:16286" x14ac:dyDescent="0.25">
      <c r="A95" s="43"/>
      <c r="B95" s="43"/>
      <c r="C95" s="43"/>
      <c r="D95" s="43"/>
      <c r="E95" s="61"/>
      <c r="F95" s="61"/>
      <c r="G95" s="43"/>
      <c r="H95" s="585"/>
      <c r="I95" s="585"/>
      <c r="J95" s="586"/>
      <c r="K95" s="586"/>
      <c r="L95" s="61"/>
      <c r="M95" s="586"/>
      <c r="N95" s="586"/>
      <c r="O95" s="586"/>
      <c r="P95" s="586"/>
      <c r="Q95" s="586"/>
      <c r="R95" s="61"/>
      <c r="S95" s="43"/>
      <c r="T95" s="587"/>
      <c r="U95" s="587"/>
      <c r="V95" s="587"/>
      <c r="W95" s="43"/>
      <c r="X95" s="43"/>
    </row>
    <row r="96" spans="1:16286" x14ac:dyDescent="0.25">
      <c r="A96" s="43"/>
      <c r="B96" s="43"/>
      <c r="C96" s="43"/>
      <c r="D96" s="43"/>
      <c r="E96" s="61"/>
      <c r="F96" s="61"/>
      <c r="G96" s="43"/>
      <c r="H96" s="585"/>
      <c r="I96" s="585"/>
      <c r="J96" s="586"/>
      <c r="K96" s="586"/>
      <c r="L96" s="61"/>
      <c r="M96" s="586"/>
      <c r="N96" s="586"/>
      <c r="O96" s="586"/>
      <c r="P96" s="586"/>
      <c r="Q96" s="586"/>
      <c r="R96" s="61"/>
      <c r="S96" s="43"/>
      <c r="T96" s="587"/>
      <c r="U96" s="587"/>
      <c r="V96" s="587"/>
      <c r="W96" s="43"/>
      <c r="X96" s="43"/>
    </row>
    <row r="97" spans="1:24" x14ac:dyDescent="0.25">
      <c r="A97" s="43"/>
      <c r="B97" s="43"/>
      <c r="C97" s="43"/>
      <c r="D97" s="43"/>
      <c r="E97" s="61"/>
      <c r="F97" s="61"/>
      <c r="G97" s="43"/>
      <c r="H97" s="585"/>
      <c r="I97" s="585"/>
      <c r="J97" s="63"/>
      <c r="K97" s="63"/>
      <c r="L97" s="61"/>
      <c r="M97" s="63"/>
      <c r="N97" s="63"/>
      <c r="O97" s="63"/>
      <c r="P97" s="63"/>
      <c r="Q97" s="63"/>
      <c r="R97" s="61"/>
      <c r="S97" s="43"/>
      <c r="T97" s="578"/>
      <c r="U97" s="578"/>
      <c r="V97" s="578"/>
      <c r="W97" s="43"/>
      <c r="X97" s="43"/>
    </row>
    <row r="98" spans="1:24" x14ac:dyDescent="0.25">
      <c r="A98" s="43"/>
      <c r="B98" s="43"/>
      <c r="C98" s="43"/>
      <c r="D98" s="43"/>
      <c r="E98" s="61"/>
      <c r="F98" s="61"/>
      <c r="G98" s="43"/>
      <c r="H98" s="585"/>
      <c r="I98" s="585"/>
      <c r="J98" s="63"/>
      <c r="K98" s="63"/>
      <c r="L98" s="61"/>
      <c r="M98" s="63"/>
      <c r="N98" s="63"/>
      <c r="O98" s="63"/>
      <c r="P98" s="63"/>
      <c r="Q98" s="63"/>
      <c r="R98" s="61"/>
      <c r="S98" s="43"/>
      <c r="T98" s="578"/>
      <c r="U98" s="578"/>
      <c r="V98" s="578"/>
      <c r="W98" s="43"/>
      <c r="X98" s="43"/>
    </row>
    <row r="99" spans="1:24" x14ac:dyDescent="0.25">
      <c r="A99" s="43"/>
      <c r="B99" s="43"/>
      <c r="C99" s="43"/>
      <c r="D99" s="43"/>
      <c r="E99" s="61"/>
      <c r="F99" s="61"/>
      <c r="G99" s="43"/>
      <c r="H99" s="585"/>
      <c r="I99" s="585"/>
      <c r="J99" s="63"/>
      <c r="K99" s="63"/>
      <c r="L99" s="61"/>
      <c r="M99" s="63"/>
      <c r="N99" s="63"/>
      <c r="O99" s="63"/>
      <c r="P99" s="63"/>
      <c r="Q99" s="63"/>
      <c r="R99" s="61"/>
      <c r="S99" s="43"/>
      <c r="T99" s="578"/>
      <c r="U99" s="578"/>
      <c r="V99" s="578"/>
      <c r="W99" s="43"/>
      <c r="X99" s="43"/>
    </row>
    <row r="100" spans="1:24" x14ac:dyDescent="0.25">
      <c r="A100" s="43"/>
      <c r="B100" s="43"/>
      <c r="C100" s="43"/>
      <c r="D100" s="43"/>
      <c r="E100" s="61"/>
      <c r="F100" s="61"/>
      <c r="G100" s="43"/>
      <c r="H100" s="585"/>
      <c r="I100" s="585"/>
      <c r="J100" s="63"/>
      <c r="K100" s="63"/>
      <c r="L100" s="61"/>
      <c r="M100" s="63"/>
      <c r="N100" s="63"/>
      <c r="O100" s="63"/>
      <c r="P100" s="63"/>
      <c r="Q100" s="63"/>
      <c r="R100" s="61"/>
      <c r="S100" s="43"/>
      <c r="T100" s="578"/>
      <c r="U100" s="578"/>
      <c r="V100" s="578"/>
      <c r="W100" s="43"/>
      <c r="X100" s="43"/>
    </row>
    <row r="101" spans="1:24" x14ac:dyDescent="0.25">
      <c r="A101" s="43"/>
      <c r="B101" s="43"/>
      <c r="C101" s="43"/>
      <c r="D101" s="43"/>
      <c r="E101" s="61"/>
      <c r="F101" s="61"/>
      <c r="G101" s="43"/>
      <c r="H101" s="585"/>
      <c r="I101" s="585"/>
      <c r="J101" s="63"/>
      <c r="K101" s="63"/>
      <c r="L101" s="61"/>
      <c r="M101" s="63"/>
      <c r="N101" s="63"/>
      <c r="O101" s="63"/>
      <c r="P101" s="63"/>
      <c r="Q101" s="63"/>
      <c r="R101" s="61"/>
      <c r="S101" s="43"/>
      <c r="T101" s="578"/>
      <c r="U101" s="578"/>
      <c r="V101" s="578"/>
      <c r="W101" s="43"/>
      <c r="X101" s="43"/>
    </row>
    <row r="102" spans="1:24" x14ac:dyDescent="0.25">
      <c r="A102" s="43"/>
      <c r="B102" s="43"/>
      <c r="C102" s="43"/>
      <c r="D102" s="43"/>
      <c r="E102" s="61"/>
      <c r="F102" s="61"/>
      <c r="G102" s="43"/>
      <c r="H102" s="585"/>
      <c r="I102" s="585"/>
      <c r="J102" s="586"/>
      <c r="K102" s="586"/>
      <c r="L102" s="61"/>
      <c r="M102" s="586"/>
      <c r="N102" s="586"/>
      <c r="O102" s="586"/>
      <c r="P102" s="586"/>
      <c r="Q102" s="586"/>
      <c r="R102" s="61"/>
      <c r="S102" s="43"/>
      <c r="T102" s="587"/>
      <c r="U102" s="587"/>
      <c r="V102" s="587"/>
      <c r="W102" s="43"/>
      <c r="X102" s="43"/>
    </row>
    <row r="103" spans="1:24" x14ac:dyDescent="0.25">
      <c r="A103" s="43"/>
      <c r="B103" s="43"/>
      <c r="C103" s="43"/>
      <c r="D103" s="43"/>
      <c r="E103" s="61"/>
      <c r="F103" s="61"/>
      <c r="G103" s="43"/>
      <c r="H103" s="585"/>
      <c r="I103" s="585"/>
      <c r="J103" s="63"/>
      <c r="K103" s="63"/>
      <c r="L103" s="61"/>
      <c r="M103" s="63"/>
      <c r="N103" s="63"/>
      <c r="O103" s="63"/>
      <c r="P103" s="63"/>
      <c r="Q103" s="63"/>
      <c r="R103" s="61"/>
      <c r="S103" s="43"/>
      <c r="T103" s="578"/>
      <c r="U103" s="578"/>
      <c r="V103" s="578"/>
      <c r="W103" s="43"/>
      <c r="X103" s="43"/>
    </row>
    <row r="104" spans="1:24" x14ac:dyDescent="0.25">
      <c r="A104" s="43"/>
      <c r="B104" s="43"/>
      <c r="C104" s="43"/>
      <c r="D104" s="43"/>
      <c r="E104" s="61"/>
      <c r="F104" s="61"/>
      <c r="G104" s="43"/>
      <c r="H104" s="585"/>
      <c r="I104" s="585"/>
      <c r="J104" s="586"/>
      <c r="K104" s="586"/>
      <c r="L104" s="61"/>
      <c r="M104" s="586"/>
      <c r="N104" s="586"/>
      <c r="O104" s="586"/>
      <c r="P104" s="586"/>
      <c r="Q104" s="586"/>
      <c r="R104" s="61"/>
      <c r="S104" s="43"/>
      <c r="T104" s="587"/>
      <c r="U104" s="587"/>
      <c r="V104" s="587"/>
      <c r="W104" s="43"/>
      <c r="X104" s="43"/>
    </row>
    <row r="105" spans="1:24" x14ac:dyDescent="0.25">
      <c r="A105" s="43"/>
      <c r="B105" s="43"/>
      <c r="C105" s="43"/>
      <c r="D105" s="43"/>
      <c r="E105" s="61"/>
      <c r="F105" s="61"/>
      <c r="G105" s="43"/>
      <c r="H105" s="585"/>
      <c r="I105" s="585"/>
      <c r="J105" s="586"/>
      <c r="K105" s="586"/>
      <c r="L105" s="61"/>
      <c r="M105" s="586"/>
      <c r="N105" s="586"/>
      <c r="O105" s="586"/>
      <c r="P105" s="586"/>
      <c r="Q105" s="586"/>
      <c r="R105" s="61"/>
      <c r="S105" s="43"/>
      <c r="T105" s="587"/>
      <c r="U105" s="587"/>
      <c r="V105" s="587"/>
      <c r="W105" s="43"/>
      <c r="X105" s="43"/>
    </row>
    <row r="106" spans="1:24" x14ac:dyDescent="0.25">
      <c r="A106" s="43"/>
      <c r="B106" s="43"/>
      <c r="C106" s="43"/>
      <c r="D106" s="43"/>
      <c r="E106" s="61"/>
      <c r="F106" s="61"/>
      <c r="G106" s="43"/>
      <c r="H106" s="585"/>
      <c r="I106" s="585"/>
      <c r="J106" s="586"/>
      <c r="K106" s="586"/>
      <c r="L106" s="61"/>
      <c r="M106" s="586"/>
      <c r="N106" s="586"/>
      <c r="O106" s="586"/>
      <c r="P106" s="586"/>
      <c r="Q106" s="586"/>
      <c r="R106" s="61"/>
      <c r="S106" s="43"/>
      <c r="T106" s="587"/>
      <c r="U106" s="587"/>
      <c r="V106" s="587"/>
      <c r="W106" s="43"/>
      <c r="X106" s="43"/>
    </row>
    <row r="107" spans="1:24" x14ac:dyDescent="0.25">
      <c r="A107" s="43"/>
      <c r="B107" s="43"/>
      <c r="C107" s="43"/>
      <c r="D107" s="43"/>
      <c r="E107" s="61"/>
      <c r="F107" s="61"/>
      <c r="G107" s="43"/>
      <c r="H107" s="585"/>
      <c r="I107" s="585"/>
      <c r="J107" s="63"/>
      <c r="K107" s="63"/>
      <c r="L107" s="61"/>
      <c r="M107" s="63"/>
      <c r="N107" s="63"/>
      <c r="O107" s="63"/>
      <c r="P107" s="63"/>
      <c r="Q107" s="63"/>
      <c r="R107" s="61"/>
      <c r="S107" s="43"/>
      <c r="T107" s="578"/>
      <c r="U107" s="578"/>
      <c r="V107" s="578"/>
      <c r="W107" s="43"/>
      <c r="X107" s="43"/>
    </row>
    <row r="108" spans="1:24" x14ac:dyDescent="0.25">
      <c r="A108" s="43"/>
      <c r="B108" s="43"/>
      <c r="C108" s="43"/>
      <c r="D108" s="43"/>
      <c r="E108" s="61"/>
      <c r="F108" s="61"/>
      <c r="G108" s="43"/>
      <c r="H108" s="585"/>
      <c r="I108" s="585"/>
      <c r="J108" s="63"/>
      <c r="K108" s="63"/>
      <c r="L108" s="61"/>
      <c r="M108" s="63"/>
      <c r="N108" s="63"/>
      <c r="O108" s="63"/>
      <c r="P108" s="63"/>
      <c r="Q108" s="63"/>
      <c r="R108" s="61"/>
      <c r="S108" s="43"/>
      <c r="T108" s="578"/>
      <c r="U108" s="578"/>
      <c r="V108" s="578"/>
      <c r="W108" s="43"/>
      <c r="X108" s="43"/>
    </row>
    <row r="109" spans="1:24" x14ac:dyDescent="0.25">
      <c r="A109" s="43"/>
      <c r="B109" s="43"/>
      <c r="C109" s="43"/>
      <c r="D109" s="43"/>
      <c r="E109" s="61"/>
      <c r="F109" s="61"/>
      <c r="G109" s="43"/>
      <c r="H109" s="585"/>
      <c r="I109" s="585"/>
      <c r="J109" s="63"/>
      <c r="K109" s="63"/>
      <c r="L109" s="61"/>
      <c r="M109" s="63"/>
      <c r="N109" s="63"/>
      <c r="O109" s="63"/>
      <c r="P109" s="63"/>
      <c r="Q109" s="63"/>
      <c r="R109" s="61"/>
      <c r="S109" s="43"/>
      <c r="T109" s="578"/>
      <c r="U109" s="578"/>
      <c r="V109" s="578"/>
      <c r="W109" s="47"/>
      <c r="X109" s="43"/>
    </row>
    <row r="110" spans="1:24" x14ac:dyDescent="0.25">
      <c r="A110" s="43"/>
      <c r="B110" s="43"/>
      <c r="C110" s="43"/>
      <c r="D110" s="43"/>
      <c r="E110" s="61"/>
      <c r="F110" s="61"/>
      <c r="G110" s="43"/>
      <c r="H110" s="585"/>
      <c r="I110" s="585"/>
      <c r="J110" s="63"/>
      <c r="K110" s="63"/>
      <c r="L110" s="61"/>
      <c r="M110" s="63"/>
      <c r="N110" s="63"/>
      <c r="O110" s="63"/>
      <c r="P110" s="63"/>
      <c r="Q110" s="63"/>
      <c r="R110" s="61"/>
      <c r="S110" s="43"/>
      <c r="T110" s="587"/>
      <c r="U110" s="587"/>
      <c r="V110" s="587"/>
      <c r="W110" s="43"/>
      <c r="X110" s="43"/>
    </row>
    <row r="111" spans="1:24" x14ac:dyDescent="0.25">
      <c r="A111" s="43"/>
      <c r="B111" s="43"/>
      <c r="C111" s="43"/>
      <c r="D111" s="43"/>
      <c r="E111" s="61"/>
      <c r="F111" s="61"/>
      <c r="G111" s="43"/>
      <c r="H111" s="585"/>
      <c r="I111" s="585"/>
      <c r="J111" s="63"/>
      <c r="K111" s="63"/>
      <c r="L111" s="61"/>
      <c r="M111" s="63"/>
      <c r="N111" s="63"/>
      <c r="O111" s="63"/>
      <c r="P111" s="63"/>
      <c r="Q111" s="63"/>
      <c r="R111" s="61"/>
      <c r="S111" s="43"/>
      <c r="T111" s="578"/>
      <c r="U111" s="578"/>
      <c r="V111" s="578"/>
      <c r="W111" s="43"/>
      <c r="X111" s="43"/>
    </row>
    <row r="112" spans="1:24" x14ac:dyDescent="0.25">
      <c r="A112" s="43"/>
      <c r="B112" s="43"/>
      <c r="C112" s="43"/>
      <c r="D112" s="43"/>
      <c r="E112" s="61"/>
      <c r="F112" s="61"/>
      <c r="G112" s="43"/>
      <c r="H112" s="585"/>
      <c r="I112" s="585"/>
      <c r="J112" s="63"/>
      <c r="K112" s="63"/>
      <c r="L112" s="61"/>
      <c r="M112" s="63"/>
      <c r="N112" s="63"/>
      <c r="O112" s="63"/>
      <c r="P112" s="63"/>
      <c r="Q112" s="63"/>
      <c r="R112" s="61"/>
      <c r="S112" s="43"/>
      <c r="T112" s="578"/>
      <c r="U112" s="578"/>
      <c r="V112" s="578"/>
      <c r="W112" s="43"/>
      <c r="X112" s="43"/>
    </row>
    <row r="113" spans="1:24" x14ac:dyDescent="0.25">
      <c r="A113" s="43"/>
      <c r="B113" s="43"/>
      <c r="C113" s="43"/>
      <c r="D113" s="43"/>
      <c r="E113" s="61"/>
      <c r="F113" s="61"/>
      <c r="G113" s="43"/>
      <c r="H113" s="585"/>
      <c r="I113" s="585"/>
      <c r="J113" s="63"/>
      <c r="K113" s="63"/>
      <c r="L113" s="61"/>
      <c r="M113" s="63"/>
      <c r="N113" s="63"/>
      <c r="O113" s="63"/>
      <c r="P113" s="63"/>
      <c r="Q113" s="63"/>
      <c r="R113" s="61"/>
      <c r="S113" s="43"/>
      <c r="T113" s="578"/>
      <c r="U113" s="578"/>
      <c r="V113" s="578"/>
      <c r="W113" s="43"/>
      <c r="X113" s="43"/>
    </row>
    <row r="114" spans="1:24" x14ac:dyDescent="0.25">
      <c r="A114" s="43"/>
      <c r="B114" s="43"/>
      <c r="C114" s="43"/>
      <c r="D114" s="43"/>
      <c r="E114" s="61"/>
      <c r="F114" s="61"/>
      <c r="G114" s="43"/>
      <c r="H114" s="585"/>
      <c r="I114" s="585"/>
      <c r="J114" s="586"/>
      <c r="K114" s="586"/>
      <c r="L114" s="61"/>
      <c r="M114" s="586"/>
      <c r="N114" s="586"/>
      <c r="O114" s="586"/>
      <c r="P114" s="586"/>
      <c r="Q114" s="586"/>
      <c r="R114" s="61"/>
      <c r="S114" s="43"/>
      <c r="T114" s="587"/>
      <c r="U114" s="587"/>
      <c r="V114" s="587"/>
      <c r="W114" s="43"/>
      <c r="X114" s="43"/>
    </row>
    <row r="115" spans="1:24" x14ac:dyDescent="0.25">
      <c r="A115" s="43"/>
      <c r="B115" s="43"/>
      <c r="C115" s="43"/>
      <c r="D115" s="43"/>
      <c r="E115" s="61"/>
      <c r="F115" s="61"/>
      <c r="G115" s="43"/>
      <c r="H115" s="585"/>
      <c r="I115" s="585"/>
      <c r="J115" s="63"/>
      <c r="K115" s="63"/>
      <c r="L115" s="61"/>
      <c r="M115" s="63"/>
      <c r="N115" s="63"/>
      <c r="O115" s="63"/>
      <c r="P115" s="63"/>
      <c r="Q115" s="63"/>
      <c r="R115" s="61"/>
      <c r="S115" s="43"/>
      <c r="T115" s="578"/>
      <c r="U115" s="578"/>
      <c r="V115" s="578"/>
      <c r="W115" s="43"/>
      <c r="X115" s="43"/>
    </row>
    <row r="116" spans="1:24" x14ac:dyDescent="0.25">
      <c r="A116" s="43"/>
      <c r="B116" s="43"/>
      <c r="C116" s="43"/>
      <c r="D116" s="43"/>
      <c r="E116" s="61"/>
      <c r="F116" s="61"/>
      <c r="G116" s="43"/>
      <c r="H116" s="585"/>
      <c r="I116" s="585"/>
      <c r="J116" s="63"/>
      <c r="K116" s="63"/>
      <c r="L116" s="61"/>
      <c r="M116" s="63"/>
      <c r="N116" s="63"/>
      <c r="O116" s="63"/>
      <c r="P116" s="63"/>
      <c r="Q116" s="63"/>
      <c r="R116" s="61"/>
      <c r="S116" s="43"/>
      <c r="T116" s="578"/>
      <c r="U116" s="578"/>
      <c r="V116" s="578"/>
      <c r="W116" s="43"/>
      <c r="X116" s="43"/>
    </row>
    <row r="117" spans="1:24" x14ac:dyDescent="0.25">
      <c r="A117" s="43"/>
      <c r="B117" s="43"/>
      <c r="C117" s="43"/>
      <c r="D117" s="43"/>
      <c r="E117" s="61"/>
      <c r="F117" s="61"/>
      <c r="G117" s="43"/>
      <c r="H117" s="585"/>
      <c r="I117" s="585"/>
      <c r="J117" s="63"/>
      <c r="K117" s="63"/>
      <c r="L117" s="61"/>
      <c r="M117" s="586"/>
      <c r="N117" s="586"/>
      <c r="O117" s="586"/>
      <c r="P117" s="586"/>
      <c r="Q117" s="586"/>
      <c r="R117" s="61"/>
      <c r="S117" s="43"/>
      <c r="T117" s="578"/>
      <c r="U117" s="578"/>
      <c r="V117" s="578"/>
      <c r="W117" s="43"/>
      <c r="X117" s="43"/>
    </row>
    <row r="118" spans="1:24" x14ac:dyDescent="0.25">
      <c r="A118" s="43"/>
      <c r="B118" s="43"/>
      <c r="C118" s="43"/>
      <c r="D118" s="43"/>
      <c r="E118" s="61"/>
      <c r="F118" s="61"/>
      <c r="G118" s="43"/>
      <c r="H118" s="585"/>
      <c r="I118" s="585"/>
      <c r="J118" s="63"/>
      <c r="K118" s="63"/>
      <c r="L118" s="61"/>
      <c r="M118" s="63"/>
      <c r="N118" s="63"/>
      <c r="O118" s="63"/>
      <c r="P118" s="63"/>
      <c r="Q118" s="63"/>
      <c r="R118" s="61"/>
      <c r="S118" s="43"/>
      <c r="T118" s="578"/>
      <c r="U118" s="578"/>
      <c r="V118" s="578"/>
      <c r="W118" s="43"/>
      <c r="X118" s="43"/>
    </row>
    <row r="119" spans="1:24" x14ac:dyDescent="0.25">
      <c r="A119" s="43"/>
      <c r="B119" s="43"/>
      <c r="C119" s="43"/>
      <c r="D119" s="43"/>
      <c r="E119" s="61"/>
      <c r="F119" s="61"/>
      <c r="G119" s="43"/>
      <c r="H119" s="585"/>
      <c r="I119" s="585"/>
      <c r="J119" s="63"/>
      <c r="K119" s="63"/>
      <c r="L119" s="61"/>
      <c r="M119" s="63"/>
      <c r="N119" s="63"/>
      <c r="O119" s="63"/>
      <c r="P119" s="63"/>
      <c r="Q119" s="63"/>
      <c r="R119" s="61"/>
      <c r="S119" s="43"/>
      <c r="T119" s="578"/>
      <c r="U119" s="578"/>
      <c r="V119" s="578"/>
      <c r="W119" s="43"/>
      <c r="X119" s="43"/>
    </row>
    <row r="120" spans="1:24" x14ac:dyDescent="0.25">
      <c r="A120" s="43"/>
      <c r="B120" s="43"/>
      <c r="C120" s="43"/>
      <c r="D120" s="43"/>
      <c r="E120" s="61"/>
      <c r="F120" s="61"/>
      <c r="G120" s="43"/>
      <c r="H120" s="585"/>
      <c r="I120" s="585"/>
      <c r="J120" s="63"/>
      <c r="K120" s="63"/>
      <c r="L120" s="61"/>
      <c r="M120" s="63"/>
      <c r="N120" s="63"/>
      <c r="O120" s="63"/>
      <c r="P120" s="63"/>
      <c r="Q120" s="63"/>
      <c r="R120" s="61"/>
      <c r="S120" s="43"/>
      <c r="T120" s="578"/>
      <c r="U120" s="578"/>
      <c r="V120" s="578"/>
      <c r="W120" s="43"/>
      <c r="X120" s="43"/>
    </row>
    <row r="121" spans="1:24" x14ac:dyDescent="0.25">
      <c r="A121" s="43"/>
      <c r="B121" s="43"/>
      <c r="C121" s="43"/>
      <c r="D121" s="43"/>
      <c r="E121" s="61"/>
      <c r="F121" s="61"/>
      <c r="G121" s="43"/>
      <c r="H121" s="585"/>
      <c r="I121" s="585"/>
      <c r="J121" s="63"/>
      <c r="K121" s="63"/>
      <c r="L121" s="61"/>
      <c r="M121" s="63"/>
      <c r="N121" s="63"/>
      <c r="O121" s="63"/>
      <c r="P121" s="63"/>
      <c r="Q121" s="63"/>
      <c r="R121" s="61"/>
      <c r="S121" s="43"/>
      <c r="T121" s="578"/>
      <c r="U121" s="578"/>
      <c r="V121" s="578"/>
      <c r="W121" s="43"/>
      <c r="X121" s="43"/>
    </row>
    <row r="122" spans="1:24" x14ac:dyDescent="0.25">
      <c r="A122" s="43"/>
      <c r="B122" s="43"/>
      <c r="C122" s="43"/>
      <c r="D122" s="43"/>
      <c r="E122" s="61"/>
      <c r="F122" s="61"/>
      <c r="G122" s="43"/>
      <c r="H122" s="585"/>
      <c r="I122" s="585"/>
      <c r="J122" s="63"/>
      <c r="K122" s="63"/>
      <c r="L122" s="61"/>
      <c r="M122" s="63"/>
      <c r="N122" s="63"/>
      <c r="O122" s="63"/>
      <c r="P122" s="63"/>
      <c r="Q122" s="63"/>
      <c r="R122" s="61"/>
      <c r="S122" s="43"/>
      <c r="T122" s="578"/>
      <c r="U122" s="578"/>
      <c r="V122" s="578"/>
      <c r="W122" s="43"/>
      <c r="X122" s="43"/>
    </row>
    <row r="123" spans="1:24" x14ac:dyDescent="0.25">
      <c r="A123" s="43"/>
      <c r="B123" s="43"/>
      <c r="C123" s="43"/>
      <c r="D123" s="43"/>
      <c r="E123" s="61"/>
      <c r="F123" s="61"/>
      <c r="G123" s="43"/>
      <c r="H123" s="585"/>
      <c r="I123" s="585"/>
      <c r="J123" s="63"/>
      <c r="K123" s="63"/>
      <c r="L123" s="61"/>
      <c r="M123" s="63"/>
      <c r="N123" s="63"/>
      <c r="O123" s="63"/>
      <c r="P123" s="63"/>
      <c r="Q123" s="63"/>
      <c r="R123" s="61"/>
      <c r="S123" s="43"/>
      <c r="T123" s="578"/>
      <c r="U123" s="578"/>
      <c r="V123" s="578"/>
      <c r="W123" s="43"/>
      <c r="X123" s="504"/>
    </row>
    <row r="124" spans="1:24" x14ac:dyDescent="0.25">
      <c r="A124" s="43"/>
      <c r="B124" s="43"/>
      <c r="C124" s="43"/>
      <c r="D124" s="43"/>
      <c r="E124" s="61"/>
      <c r="F124" s="61"/>
      <c r="G124" s="43"/>
      <c r="H124" s="585"/>
      <c r="I124" s="585"/>
      <c r="J124" s="63"/>
      <c r="K124" s="63"/>
      <c r="L124" s="61"/>
      <c r="M124" s="63"/>
      <c r="N124" s="63"/>
      <c r="O124" s="63"/>
      <c r="P124" s="63"/>
      <c r="Q124" s="63"/>
      <c r="R124" s="61"/>
      <c r="S124" s="43"/>
      <c r="T124" s="578"/>
      <c r="U124" s="578"/>
      <c r="V124" s="578"/>
      <c r="W124" s="43"/>
      <c r="X124" s="504"/>
    </row>
    <row r="125" spans="1:24" x14ac:dyDescent="0.25">
      <c r="A125" s="43"/>
      <c r="B125" s="43"/>
      <c r="C125" s="43"/>
      <c r="D125" s="43"/>
      <c r="E125" s="61"/>
      <c r="F125" s="61"/>
      <c r="G125" s="43"/>
      <c r="H125" s="585"/>
      <c r="I125" s="585"/>
      <c r="J125" s="63"/>
      <c r="K125" s="63"/>
      <c r="L125" s="61"/>
      <c r="M125" s="63"/>
      <c r="N125" s="63"/>
      <c r="O125" s="63"/>
      <c r="P125" s="63"/>
      <c r="Q125" s="63"/>
      <c r="R125" s="61"/>
      <c r="S125" s="43"/>
      <c r="T125" s="578"/>
      <c r="U125" s="578"/>
      <c r="V125" s="578"/>
      <c r="W125" s="43"/>
      <c r="X125" s="504"/>
    </row>
    <row r="126" spans="1:24" x14ac:dyDescent="0.25">
      <c r="A126" s="43"/>
      <c r="B126" s="43"/>
      <c r="C126" s="43"/>
      <c r="D126" s="43"/>
      <c r="E126" s="61"/>
      <c r="F126" s="61"/>
      <c r="G126" s="43"/>
      <c r="H126" s="585"/>
      <c r="I126" s="585"/>
      <c r="J126" s="43"/>
      <c r="K126" s="43"/>
      <c r="L126" s="43"/>
      <c r="M126" s="43"/>
      <c r="N126" s="43"/>
      <c r="O126" s="43"/>
      <c r="P126" s="43"/>
      <c r="Q126" s="43"/>
      <c r="R126" s="43"/>
      <c r="S126" s="43"/>
      <c r="T126" s="578"/>
      <c r="U126" s="578"/>
      <c r="V126" s="578"/>
      <c r="W126" s="43"/>
      <c r="X126" s="504"/>
    </row>
    <row r="127" spans="1:24" x14ac:dyDescent="0.25">
      <c r="A127" s="43"/>
      <c r="B127" s="43"/>
      <c r="C127" s="43"/>
      <c r="D127" s="43"/>
      <c r="E127" s="61"/>
      <c r="F127" s="61"/>
      <c r="G127" s="43"/>
      <c r="H127" s="585"/>
      <c r="I127" s="585"/>
      <c r="J127" s="43"/>
      <c r="K127" s="43"/>
      <c r="L127" s="43"/>
      <c r="M127" s="43"/>
      <c r="N127" s="43"/>
      <c r="O127" s="43"/>
      <c r="P127" s="43"/>
      <c r="Q127" s="43"/>
      <c r="R127" s="43"/>
      <c r="S127" s="43"/>
      <c r="T127" s="578"/>
      <c r="U127" s="578"/>
      <c r="V127" s="578"/>
      <c r="W127" s="43"/>
      <c r="X127" s="504"/>
    </row>
    <row r="128" spans="1:24" x14ac:dyDescent="0.25">
      <c r="A128" s="43"/>
      <c r="B128" s="43"/>
      <c r="C128" s="43"/>
      <c r="D128" s="43"/>
      <c r="E128" s="61"/>
      <c r="F128" s="61"/>
      <c r="G128" s="43"/>
      <c r="H128" s="585"/>
      <c r="I128" s="585"/>
      <c r="J128" s="43"/>
      <c r="K128" s="43"/>
      <c r="L128" s="43"/>
      <c r="M128" s="43"/>
      <c r="N128" s="43"/>
      <c r="O128" s="43"/>
      <c r="P128" s="43"/>
      <c r="Q128" s="43"/>
      <c r="R128" s="43"/>
      <c r="S128" s="43"/>
      <c r="T128" s="578"/>
      <c r="U128" s="578"/>
      <c r="V128" s="578"/>
      <c r="W128" s="43"/>
      <c r="X128" s="504"/>
    </row>
    <row r="129" spans="1:24" x14ac:dyDescent="0.25">
      <c r="A129" s="43"/>
      <c r="B129" s="43"/>
      <c r="C129" s="43"/>
      <c r="D129" s="43"/>
      <c r="E129" s="61"/>
      <c r="F129" s="61"/>
      <c r="G129" s="43"/>
      <c r="H129" s="585"/>
      <c r="I129" s="585"/>
      <c r="J129" s="43"/>
      <c r="K129" s="43"/>
      <c r="L129" s="43"/>
      <c r="M129" s="43"/>
      <c r="N129" s="43"/>
      <c r="O129" s="43"/>
      <c r="P129" s="43"/>
      <c r="Q129" s="43"/>
      <c r="R129" s="43"/>
      <c r="S129" s="43"/>
      <c r="T129" s="578"/>
      <c r="U129" s="578"/>
      <c r="V129" s="578"/>
      <c r="W129" s="43"/>
      <c r="X129" s="504"/>
    </row>
    <row r="130" spans="1:24" x14ac:dyDescent="0.25">
      <c r="A130" s="43"/>
      <c r="B130" s="43"/>
      <c r="C130" s="43"/>
      <c r="D130" s="43"/>
      <c r="E130" s="61"/>
      <c r="F130" s="61"/>
      <c r="G130" s="43"/>
      <c r="H130" s="585"/>
      <c r="I130" s="585"/>
      <c r="J130" s="43"/>
      <c r="K130" s="43"/>
      <c r="L130" s="43"/>
      <c r="M130" s="43"/>
      <c r="N130" s="43"/>
      <c r="O130" s="43"/>
      <c r="P130" s="43"/>
      <c r="Q130" s="43"/>
      <c r="R130" s="43"/>
      <c r="S130" s="43"/>
      <c r="T130" s="578"/>
      <c r="U130" s="578"/>
      <c r="V130" s="578"/>
      <c r="W130" s="43"/>
      <c r="X130" s="504"/>
    </row>
    <row r="131" spans="1:24" x14ac:dyDescent="0.25">
      <c r="A131" s="43"/>
      <c r="B131" s="43"/>
      <c r="C131" s="43"/>
      <c r="D131" s="43"/>
      <c r="E131" s="61"/>
      <c r="F131" s="61"/>
      <c r="G131" s="43"/>
      <c r="H131" s="585"/>
      <c r="I131" s="585"/>
      <c r="J131" s="63"/>
      <c r="K131" s="63"/>
      <c r="L131" s="61"/>
      <c r="M131" s="43"/>
      <c r="N131" s="43"/>
      <c r="O131" s="43"/>
      <c r="P131" s="43"/>
      <c r="Q131" s="43"/>
      <c r="R131" s="43"/>
      <c r="S131" s="43"/>
      <c r="T131" s="578"/>
      <c r="U131" s="578"/>
      <c r="V131" s="578"/>
      <c r="W131" s="43"/>
      <c r="X131" s="504"/>
    </row>
    <row r="132" spans="1:24" x14ac:dyDescent="0.25">
      <c r="A132" s="43"/>
      <c r="B132" s="43"/>
      <c r="C132" s="43"/>
      <c r="D132" s="43"/>
      <c r="E132" s="61"/>
      <c r="F132" s="61"/>
      <c r="G132" s="43"/>
      <c r="H132" s="585"/>
      <c r="I132" s="585"/>
      <c r="J132" s="63"/>
      <c r="K132" s="63"/>
      <c r="L132" s="61"/>
      <c r="M132" s="43"/>
      <c r="N132" s="43"/>
      <c r="O132" s="43"/>
      <c r="P132" s="43"/>
      <c r="Q132" s="43"/>
      <c r="R132" s="43"/>
      <c r="S132" s="43"/>
      <c r="T132" s="578"/>
      <c r="U132" s="578"/>
      <c r="V132" s="578"/>
      <c r="W132" s="43"/>
      <c r="X132" s="504"/>
    </row>
    <row r="133" spans="1:24" x14ac:dyDescent="0.25">
      <c r="A133" s="43"/>
      <c r="B133" s="43"/>
      <c r="C133" s="43"/>
      <c r="D133" s="43"/>
      <c r="E133" s="61"/>
      <c r="F133" s="61"/>
      <c r="G133" s="43"/>
      <c r="H133" s="585"/>
      <c r="I133" s="585"/>
      <c r="J133" s="63"/>
      <c r="K133" s="43"/>
      <c r="L133" s="43"/>
      <c r="M133" s="63"/>
      <c r="N133" s="43"/>
      <c r="O133" s="43"/>
      <c r="P133" s="43"/>
      <c r="Q133" s="43"/>
      <c r="R133" s="43"/>
      <c r="S133" s="43"/>
      <c r="T133" s="578"/>
      <c r="U133" s="578"/>
      <c r="V133" s="578"/>
      <c r="W133" s="43"/>
      <c r="X133" s="504"/>
    </row>
    <row r="134" spans="1:24" x14ac:dyDescent="0.25">
      <c r="A134" s="43"/>
      <c r="B134" s="43"/>
      <c r="C134" s="43"/>
      <c r="D134" s="43"/>
      <c r="E134" s="61"/>
      <c r="F134" s="61"/>
      <c r="G134" s="43"/>
      <c r="H134" s="585"/>
      <c r="I134" s="585"/>
      <c r="J134" s="43"/>
      <c r="K134" s="43"/>
      <c r="L134" s="43"/>
      <c r="M134" s="43"/>
      <c r="N134" s="43"/>
      <c r="O134" s="43"/>
      <c r="P134" s="43"/>
      <c r="Q134" s="43"/>
      <c r="R134" s="43"/>
      <c r="S134" s="43"/>
      <c r="T134" s="578"/>
      <c r="U134" s="578"/>
      <c r="V134" s="578"/>
      <c r="W134" s="43"/>
      <c r="X134" s="504"/>
    </row>
    <row r="135" spans="1:24" x14ac:dyDescent="0.25">
      <c r="A135" s="43"/>
      <c r="B135" s="43"/>
      <c r="C135" s="43"/>
      <c r="D135" s="43"/>
      <c r="E135" s="61"/>
      <c r="F135" s="61"/>
      <c r="G135" s="43"/>
      <c r="H135" s="585"/>
      <c r="I135" s="585"/>
      <c r="J135" s="43"/>
      <c r="K135" s="43"/>
      <c r="L135" s="43"/>
      <c r="M135" s="43"/>
      <c r="N135" s="43"/>
      <c r="O135" s="43"/>
      <c r="P135" s="43"/>
      <c r="Q135" s="43"/>
      <c r="R135" s="43"/>
      <c r="S135" s="43"/>
      <c r="T135" s="578"/>
      <c r="U135" s="578"/>
      <c r="V135" s="578"/>
      <c r="W135" s="43"/>
      <c r="X135" s="504"/>
    </row>
    <row r="136" spans="1:24" x14ac:dyDescent="0.25">
      <c r="A136" s="43"/>
      <c r="B136" s="43"/>
      <c r="C136" s="43"/>
      <c r="D136" s="43"/>
      <c r="E136" s="61"/>
      <c r="F136" s="61"/>
      <c r="G136" s="43"/>
      <c r="H136" s="585"/>
      <c r="I136" s="585"/>
      <c r="J136" s="43"/>
      <c r="K136" s="43"/>
      <c r="L136" s="43"/>
      <c r="M136" s="43"/>
      <c r="N136" s="43"/>
      <c r="O136" s="43"/>
      <c r="P136" s="43"/>
      <c r="Q136" s="43"/>
      <c r="R136" s="43"/>
      <c r="S136" s="43"/>
      <c r="T136" s="578"/>
      <c r="U136" s="578"/>
      <c r="V136" s="578"/>
      <c r="W136" s="43"/>
      <c r="X136" s="504"/>
    </row>
    <row r="137" spans="1:24" x14ac:dyDescent="0.25">
      <c r="A137" s="43"/>
      <c r="B137" s="43"/>
      <c r="C137" s="43"/>
      <c r="D137" s="43"/>
      <c r="E137" s="61"/>
      <c r="F137" s="61"/>
      <c r="G137" s="43"/>
      <c r="H137" s="585"/>
      <c r="I137" s="585"/>
      <c r="J137" s="63"/>
      <c r="K137" s="63"/>
      <c r="L137" s="61"/>
      <c r="M137" s="43"/>
      <c r="N137" s="43"/>
      <c r="O137" s="43"/>
      <c r="P137" s="43"/>
      <c r="Q137" s="43"/>
      <c r="R137" s="43"/>
      <c r="S137" s="43"/>
      <c r="T137" s="578"/>
      <c r="U137" s="578"/>
      <c r="V137" s="578"/>
      <c r="W137" s="43"/>
      <c r="X137" s="504"/>
    </row>
    <row r="138" spans="1:24" x14ac:dyDescent="0.25">
      <c r="A138" s="43"/>
      <c r="B138" s="43"/>
      <c r="C138" s="43"/>
      <c r="D138" s="43"/>
      <c r="E138" s="61"/>
      <c r="F138" s="61"/>
      <c r="G138" s="43"/>
      <c r="H138" s="585"/>
      <c r="I138" s="585"/>
      <c r="J138" s="63"/>
      <c r="K138" s="43"/>
      <c r="L138" s="43"/>
      <c r="M138" s="63"/>
      <c r="N138" s="43"/>
      <c r="O138" s="43"/>
      <c r="P138" s="43"/>
      <c r="Q138" s="43"/>
      <c r="R138" s="43"/>
      <c r="S138" s="43"/>
      <c r="T138" s="578"/>
      <c r="U138" s="578"/>
      <c r="V138" s="578"/>
      <c r="W138" s="43"/>
      <c r="X138" s="504"/>
    </row>
    <row r="139" spans="1:24" x14ac:dyDescent="0.25">
      <c r="A139" s="43"/>
      <c r="B139" s="43"/>
      <c r="C139" s="43"/>
      <c r="D139" s="43"/>
      <c r="E139" s="61"/>
      <c r="F139" s="61"/>
      <c r="G139" s="43"/>
      <c r="H139" s="585"/>
      <c r="I139" s="585"/>
      <c r="J139" s="43"/>
      <c r="K139" s="43"/>
      <c r="L139" s="43"/>
      <c r="M139" s="43"/>
      <c r="N139" s="43"/>
      <c r="O139" s="43"/>
      <c r="P139" s="43"/>
      <c r="Q139" s="43"/>
      <c r="R139" s="43"/>
      <c r="S139" s="43"/>
      <c r="T139" s="578"/>
      <c r="U139" s="578"/>
      <c r="V139" s="578"/>
      <c r="W139" s="43"/>
      <c r="X139" s="504"/>
    </row>
    <row r="140" spans="1:24" x14ac:dyDescent="0.25">
      <c r="A140" s="43"/>
      <c r="B140" s="43"/>
      <c r="C140" s="43"/>
      <c r="D140" s="43"/>
      <c r="E140" s="61"/>
      <c r="F140" s="61"/>
      <c r="G140" s="43"/>
      <c r="H140" s="585"/>
      <c r="I140" s="585"/>
      <c r="J140" s="43"/>
      <c r="K140" s="43"/>
      <c r="L140" s="43"/>
      <c r="M140" s="43"/>
      <c r="N140" s="43"/>
      <c r="O140" s="43"/>
      <c r="P140" s="43"/>
      <c r="Q140" s="43"/>
      <c r="R140" s="43"/>
      <c r="S140" s="43"/>
      <c r="T140" s="578"/>
      <c r="U140" s="578"/>
      <c r="V140" s="578"/>
      <c r="W140" s="43"/>
      <c r="X140" s="504"/>
    </row>
    <row r="141" spans="1:24" x14ac:dyDescent="0.25">
      <c r="A141" s="43"/>
      <c r="B141" s="43"/>
      <c r="C141" s="43"/>
      <c r="D141" s="43"/>
      <c r="E141" s="61"/>
      <c r="F141" s="61"/>
      <c r="G141" s="43"/>
      <c r="H141" s="43"/>
      <c r="I141" s="43"/>
      <c r="J141" s="43"/>
      <c r="K141" s="43"/>
      <c r="L141" s="43"/>
      <c r="M141" s="43"/>
      <c r="N141" s="43"/>
      <c r="O141" s="43"/>
      <c r="P141" s="43"/>
      <c r="Q141" s="43"/>
      <c r="R141" s="43"/>
      <c r="S141" s="43"/>
      <c r="T141" s="578"/>
      <c r="U141" s="578"/>
      <c r="V141" s="578"/>
      <c r="W141" s="43"/>
      <c r="X141" s="504"/>
    </row>
    <row r="142" spans="1:24" x14ac:dyDescent="0.25">
      <c r="A142" s="43"/>
      <c r="B142" s="43"/>
      <c r="C142" s="43"/>
      <c r="D142" s="43"/>
      <c r="E142" s="61"/>
      <c r="F142" s="61"/>
      <c r="G142" s="43"/>
      <c r="H142" s="43"/>
      <c r="I142" s="43"/>
      <c r="J142" s="43"/>
      <c r="K142" s="43"/>
      <c r="L142" s="43"/>
      <c r="M142" s="43"/>
      <c r="N142" s="43"/>
      <c r="O142" s="43"/>
      <c r="P142" s="43"/>
      <c r="Q142" s="43"/>
      <c r="R142" s="43"/>
      <c r="S142" s="43"/>
      <c r="T142" s="578"/>
      <c r="U142" s="578"/>
      <c r="V142" s="578"/>
      <c r="W142" s="43"/>
      <c r="X142" s="504"/>
    </row>
    <row r="143" spans="1:24" x14ac:dyDescent="0.25">
      <c r="A143" s="43"/>
      <c r="B143" s="43"/>
      <c r="C143" s="43"/>
      <c r="D143" s="43"/>
      <c r="E143" s="61"/>
      <c r="F143" s="61"/>
      <c r="G143" s="43"/>
      <c r="H143" s="43"/>
      <c r="I143" s="43"/>
      <c r="J143" s="43"/>
      <c r="K143" s="43"/>
      <c r="L143" s="43"/>
      <c r="M143" s="43"/>
      <c r="N143" s="43"/>
      <c r="O143" s="43"/>
      <c r="P143" s="43"/>
      <c r="Q143" s="43"/>
      <c r="R143" s="43"/>
      <c r="S143" s="43"/>
      <c r="T143" s="578"/>
      <c r="U143" s="578"/>
      <c r="V143" s="578"/>
      <c r="W143" s="43"/>
      <c r="X143" s="504"/>
    </row>
    <row r="144" spans="1:24" x14ac:dyDescent="0.25">
      <c r="A144" s="43"/>
      <c r="B144" s="43"/>
      <c r="C144" s="43"/>
      <c r="D144" s="43"/>
      <c r="E144" s="61"/>
      <c r="F144" s="61"/>
      <c r="G144" s="43"/>
      <c r="H144" s="585"/>
      <c r="I144" s="585"/>
      <c r="J144" s="43"/>
      <c r="K144" s="43"/>
      <c r="L144" s="43"/>
      <c r="M144" s="43"/>
      <c r="N144" s="43"/>
      <c r="O144" s="43"/>
      <c r="P144" s="43"/>
      <c r="Q144" s="43"/>
      <c r="R144" s="43"/>
      <c r="S144" s="43"/>
      <c r="T144" s="578"/>
      <c r="U144" s="578"/>
      <c r="V144" s="578"/>
      <c r="W144" s="43"/>
      <c r="X144" s="504"/>
    </row>
    <row r="145" spans="1:24" x14ac:dyDescent="0.25">
      <c r="A145" s="43"/>
      <c r="B145" s="43"/>
      <c r="C145" s="43"/>
      <c r="D145" s="43"/>
      <c r="E145" s="61"/>
      <c r="F145" s="61"/>
      <c r="G145" s="43"/>
      <c r="H145" s="585"/>
      <c r="I145" s="585"/>
      <c r="J145" s="43"/>
      <c r="K145" s="43"/>
      <c r="L145" s="43"/>
      <c r="M145" s="43"/>
      <c r="N145" s="43"/>
      <c r="O145" s="43"/>
      <c r="P145" s="43"/>
      <c r="Q145" s="43"/>
      <c r="R145" s="43"/>
      <c r="S145" s="43"/>
      <c r="T145" s="578"/>
      <c r="U145" s="578"/>
      <c r="V145" s="578"/>
      <c r="W145" s="43"/>
      <c r="X145" s="504"/>
    </row>
    <row r="146" spans="1:24" x14ac:dyDescent="0.25">
      <c r="A146" s="43"/>
      <c r="B146" s="43"/>
      <c r="C146" s="43"/>
      <c r="D146" s="43"/>
      <c r="E146" s="61"/>
      <c r="F146" s="61"/>
      <c r="G146" s="43"/>
      <c r="H146" s="43"/>
      <c r="I146" s="43"/>
      <c r="J146" s="43"/>
      <c r="K146" s="43"/>
      <c r="L146" s="43"/>
      <c r="M146" s="43"/>
      <c r="N146" s="43"/>
      <c r="O146" s="43"/>
      <c r="P146" s="43"/>
      <c r="Q146" s="43"/>
      <c r="R146" s="43"/>
      <c r="S146" s="43"/>
      <c r="T146" s="578"/>
      <c r="U146" s="578"/>
      <c r="V146" s="578"/>
      <c r="W146" s="43"/>
      <c r="X146" s="504"/>
    </row>
    <row r="147" spans="1:24" x14ac:dyDescent="0.25">
      <c r="A147" s="43"/>
      <c r="B147" s="43"/>
      <c r="C147" s="43"/>
      <c r="D147" s="43"/>
      <c r="E147" s="61"/>
      <c r="F147" s="61"/>
      <c r="G147" s="43"/>
      <c r="H147" s="43"/>
      <c r="I147" s="43"/>
      <c r="J147" s="43"/>
      <c r="K147" s="43"/>
      <c r="L147" s="43"/>
      <c r="M147" s="43"/>
      <c r="N147" s="43"/>
      <c r="O147" s="43"/>
      <c r="P147" s="43"/>
      <c r="Q147" s="43"/>
      <c r="R147" s="43"/>
      <c r="S147" s="43"/>
      <c r="T147" s="578"/>
      <c r="U147" s="578"/>
      <c r="V147" s="578"/>
      <c r="W147" s="43"/>
      <c r="X147" s="504"/>
    </row>
    <row r="148" spans="1:24" x14ac:dyDescent="0.25">
      <c r="A148" s="43"/>
      <c r="B148" s="43"/>
      <c r="C148" s="43"/>
      <c r="D148" s="43"/>
      <c r="E148" s="61"/>
      <c r="F148" s="61"/>
      <c r="G148" s="43"/>
      <c r="H148" s="43"/>
      <c r="I148" s="43"/>
      <c r="J148" s="43"/>
      <c r="K148" s="43"/>
      <c r="L148" s="43"/>
      <c r="M148" s="43"/>
      <c r="N148" s="43"/>
      <c r="O148" s="43"/>
      <c r="P148" s="43"/>
      <c r="Q148" s="43"/>
      <c r="R148" s="43"/>
      <c r="S148" s="43"/>
      <c r="T148" s="578"/>
      <c r="U148" s="578"/>
      <c r="V148" s="578"/>
      <c r="W148" s="43"/>
      <c r="X148" s="504"/>
    </row>
    <row r="149" spans="1:24" x14ac:dyDescent="0.25">
      <c r="A149" s="43"/>
      <c r="B149" s="43"/>
      <c r="C149" s="43"/>
      <c r="D149" s="43"/>
      <c r="E149" s="61"/>
      <c r="F149" s="61"/>
      <c r="G149" s="43"/>
      <c r="H149" s="43"/>
      <c r="I149" s="43"/>
      <c r="J149" s="43"/>
      <c r="K149" s="43"/>
      <c r="L149" s="43"/>
      <c r="M149" s="43"/>
      <c r="N149" s="43"/>
      <c r="O149" s="43"/>
      <c r="P149" s="43"/>
      <c r="Q149" s="43"/>
      <c r="R149" s="43"/>
      <c r="S149" s="43"/>
      <c r="T149" s="578"/>
      <c r="U149" s="578"/>
      <c r="V149" s="578"/>
      <c r="W149" s="43"/>
      <c r="X149" s="504"/>
    </row>
    <row r="150" spans="1:24" x14ac:dyDescent="0.25">
      <c r="A150" s="43"/>
      <c r="B150" s="43"/>
      <c r="C150" s="43"/>
      <c r="D150" s="43"/>
      <c r="E150" s="61"/>
      <c r="F150" s="61"/>
      <c r="G150" s="43"/>
      <c r="H150" s="43"/>
      <c r="I150" s="43"/>
      <c r="J150" s="43"/>
      <c r="K150" s="43"/>
      <c r="L150" s="43"/>
      <c r="M150" s="43"/>
      <c r="N150" s="43"/>
      <c r="O150" s="43"/>
      <c r="P150" s="43"/>
      <c r="Q150" s="43"/>
      <c r="R150" s="43"/>
      <c r="S150" s="43"/>
      <c r="T150" s="578"/>
      <c r="U150" s="578"/>
      <c r="V150" s="578"/>
      <c r="W150" s="43"/>
      <c r="X150" s="504"/>
    </row>
    <row r="151" spans="1:24" x14ac:dyDescent="0.25">
      <c r="A151" s="43"/>
      <c r="B151" s="43"/>
      <c r="C151" s="43"/>
      <c r="D151" s="43"/>
      <c r="E151" s="61"/>
      <c r="F151" s="61"/>
      <c r="G151" s="43"/>
      <c r="H151" s="43"/>
      <c r="I151" s="43"/>
      <c r="J151" s="43"/>
      <c r="K151" s="43"/>
      <c r="L151" s="43"/>
      <c r="M151" s="43"/>
      <c r="N151" s="43"/>
      <c r="O151" s="43"/>
      <c r="P151" s="43"/>
      <c r="Q151" s="43"/>
      <c r="R151" s="43"/>
      <c r="S151" s="43"/>
      <c r="T151" s="578"/>
      <c r="U151" s="578"/>
      <c r="V151" s="578"/>
      <c r="W151" s="43"/>
      <c r="X151" s="504"/>
    </row>
    <row r="152" spans="1:24" x14ac:dyDescent="0.25">
      <c r="A152" s="43"/>
      <c r="B152" s="43"/>
      <c r="C152" s="43"/>
      <c r="D152" s="43"/>
      <c r="E152" s="61"/>
      <c r="F152" s="61"/>
      <c r="G152" s="43"/>
      <c r="H152" s="43"/>
      <c r="I152" s="43"/>
      <c r="J152" s="43"/>
      <c r="K152" s="43"/>
      <c r="L152" s="43"/>
      <c r="M152" s="43"/>
      <c r="N152" s="43"/>
      <c r="O152" s="43"/>
      <c r="P152" s="43"/>
      <c r="Q152" s="43"/>
      <c r="R152" s="43"/>
      <c r="S152" s="43"/>
      <c r="T152" s="578"/>
      <c r="U152" s="578"/>
      <c r="V152" s="578"/>
      <c r="W152" s="43"/>
      <c r="X152" s="504"/>
    </row>
    <row r="153" spans="1:24" x14ac:dyDescent="0.25">
      <c r="A153" s="43"/>
      <c r="B153" s="43"/>
      <c r="C153" s="43"/>
      <c r="D153" s="43"/>
      <c r="E153" s="61"/>
      <c r="F153" s="61"/>
      <c r="G153" s="43"/>
      <c r="H153" s="43"/>
      <c r="I153" s="43"/>
      <c r="J153" s="43"/>
      <c r="K153" s="43"/>
      <c r="L153" s="43"/>
      <c r="M153" s="43"/>
      <c r="N153" s="43"/>
      <c r="O153" s="43"/>
      <c r="P153" s="43"/>
      <c r="Q153" s="43"/>
      <c r="R153" s="43"/>
      <c r="S153" s="43"/>
      <c r="T153" s="578"/>
      <c r="U153" s="578"/>
      <c r="V153" s="578"/>
      <c r="W153" s="43"/>
      <c r="X153" s="504"/>
    </row>
    <row r="154" spans="1:24" x14ac:dyDescent="0.25">
      <c r="A154" s="43"/>
      <c r="B154" s="43"/>
      <c r="C154" s="43"/>
      <c r="D154" s="43"/>
      <c r="E154" s="61"/>
      <c r="F154" s="61"/>
      <c r="G154" s="43"/>
      <c r="H154" s="43"/>
      <c r="I154" s="43"/>
      <c r="J154" s="43"/>
      <c r="K154" s="43"/>
      <c r="L154" s="43"/>
      <c r="M154" s="43"/>
      <c r="N154" s="43"/>
      <c r="O154" s="43"/>
      <c r="P154" s="43"/>
      <c r="Q154" s="43"/>
      <c r="R154" s="43"/>
      <c r="S154" s="43"/>
      <c r="T154" s="578"/>
      <c r="U154" s="578"/>
      <c r="V154" s="578"/>
      <c r="W154" s="43"/>
      <c r="X154" s="504"/>
    </row>
    <row r="155" spans="1:24" x14ac:dyDescent="0.25">
      <c r="A155" s="43"/>
      <c r="B155" s="43"/>
      <c r="C155" s="43"/>
      <c r="D155" s="43"/>
      <c r="E155" s="61"/>
      <c r="F155" s="61"/>
      <c r="G155" s="43"/>
      <c r="H155" s="43"/>
      <c r="I155" s="43"/>
      <c r="J155" s="43"/>
      <c r="K155" s="43"/>
      <c r="L155" s="43"/>
      <c r="M155" s="43"/>
      <c r="N155" s="43"/>
      <c r="O155" s="43"/>
      <c r="P155" s="43"/>
      <c r="Q155" s="43"/>
      <c r="R155" s="43"/>
      <c r="S155" s="43"/>
      <c r="T155" s="578"/>
      <c r="U155" s="578"/>
      <c r="V155" s="578"/>
      <c r="W155" s="43"/>
      <c r="X155" s="504"/>
    </row>
    <row r="156" spans="1:24" x14ac:dyDescent="0.25">
      <c r="A156" s="43"/>
      <c r="B156" s="43"/>
      <c r="C156" s="43"/>
      <c r="D156" s="43"/>
      <c r="E156" s="61"/>
      <c r="F156" s="61"/>
      <c r="G156" s="43"/>
      <c r="H156" s="43"/>
      <c r="I156" s="43"/>
      <c r="J156" s="43"/>
      <c r="K156" s="43"/>
      <c r="L156" s="43"/>
      <c r="M156" s="43"/>
      <c r="N156" s="43"/>
      <c r="O156" s="43"/>
      <c r="P156" s="43"/>
      <c r="Q156" s="43"/>
      <c r="R156" s="43"/>
      <c r="S156" s="43"/>
      <c r="T156" s="578"/>
      <c r="U156" s="578"/>
      <c r="V156" s="578"/>
      <c r="W156" s="43"/>
      <c r="X156" s="504"/>
    </row>
    <row r="157" spans="1:24" x14ac:dyDescent="0.25">
      <c r="A157" s="43"/>
      <c r="B157" s="43"/>
      <c r="C157" s="43"/>
      <c r="D157" s="43"/>
      <c r="E157" s="61"/>
      <c r="F157" s="61"/>
      <c r="G157" s="43"/>
      <c r="H157" s="43"/>
      <c r="I157" s="43"/>
      <c r="J157" s="43"/>
      <c r="K157" s="43"/>
      <c r="L157" s="43"/>
      <c r="M157" s="43"/>
      <c r="N157" s="43"/>
      <c r="O157" s="43"/>
      <c r="P157" s="43"/>
      <c r="Q157" s="43"/>
      <c r="R157" s="43"/>
      <c r="S157" s="43"/>
      <c r="T157" s="578"/>
      <c r="U157" s="578"/>
      <c r="V157" s="578"/>
      <c r="W157" s="43"/>
      <c r="X157" s="504"/>
    </row>
    <row r="158" spans="1:24" x14ac:dyDescent="0.25">
      <c r="A158" s="43"/>
      <c r="B158" s="43"/>
      <c r="C158" s="43"/>
      <c r="D158" s="43"/>
      <c r="E158" s="61"/>
      <c r="F158" s="61"/>
      <c r="G158" s="43"/>
      <c r="H158" s="585"/>
      <c r="I158" s="585"/>
      <c r="J158" s="43"/>
      <c r="K158" s="43"/>
      <c r="L158" s="43"/>
      <c r="M158" s="43"/>
      <c r="N158" s="43"/>
      <c r="O158" s="43"/>
      <c r="P158" s="43"/>
      <c r="Q158" s="43"/>
      <c r="R158" s="43"/>
      <c r="S158" s="43"/>
      <c r="T158" s="578"/>
      <c r="U158" s="578"/>
      <c r="V158" s="578"/>
      <c r="W158" s="43"/>
      <c r="X158" s="504"/>
    </row>
    <row r="159" spans="1:24" x14ac:dyDescent="0.25">
      <c r="A159" s="43"/>
      <c r="B159" s="43"/>
      <c r="C159" s="43"/>
      <c r="D159" s="43"/>
      <c r="E159" s="61"/>
      <c r="F159" s="61"/>
      <c r="G159" s="43"/>
      <c r="H159" s="43"/>
      <c r="I159" s="43"/>
      <c r="J159" s="43"/>
      <c r="K159" s="43"/>
      <c r="L159" s="43"/>
      <c r="M159" s="43"/>
      <c r="N159" s="43"/>
      <c r="O159" s="43"/>
      <c r="P159" s="43"/>
      <c r="Q159" s="43"/>
      <c r="R159" s="43"/>
      <c r="S159" s="43"/>
      <c r="T159" s="578"/>
      <c r="U159" s="578"/>
      <c r="V159" s="578"/>
      <c r="W159" s="43"/>
      <c r="X159" s="504"/>
    </row>
    <row r="160" spans="1:24" x14ac:dyDescent="0.25">
      <c r="A160" s="43"/>
      <c r="B160" s="43"/>
      <c r="C160" s="43"/>
      <c r="D160" s="43"/>
      <c r="E160" s="61"/>
      <c r="F160" s="61"/>
      <c r="G160" s="43"/>
      <c r="H160" s="43"/>
      <c r="I160" s="43"/>
      <c r="J160" s="43"/>
      <c r="K160" s="43"/>
      <c r="L160" s="43"/>
      <c r="M160" s="43"/>
      <c r="N160" s="43"/>
      <c r="O160" s="43"/>
      <c r="P160" s="43"/>
      <c r="Q160" s="43"/>
      <c r="R160" s="43"/>
      <c r="S160" s="43"/>
      <c r="T160" s="578"/>
      <c r="U160" s="578"/>
      <c r="V160" s="578"/>
      <c r="W160" s="43"/>
      <c r="X160" s="504"/>
    </row>
    <row r="161" spans="1:24" x14ac:dyDescent="0.25">
      <c r="A161" s="43"/>
      <c r="B161" s="43"/>
      <c r="C161" s="43"/>
      <c r="D161" s="43"/>
      <c r="E161" s="61"/>
      <c r="F161" s="61"/>
      <c r="G161" s="43"/>
      <c r="H161" s="43"/>
      <c r="I161" s="43"/>
      <c r="J161" s="43"/>
      <c r="K161" s="43"/>
      <c r="L161" s="43"/>
      <c r="M161" s="43"/>
      <c r="N161" s="43"/>
      <c r="O161" s="43"/>
      <c r="P161" s="43"/>
      <c r="Q161" s="43"/>
      <c r="R161" s="43"/>
      <c r="S161" s="43"/>
      <c r="T161" s="578"/>
      <c r="U161" s="578"/>
      <c r="V161" s="578"/>
      <c r="W161" s="43"/>
      <c r="X161" s="504"/>
    </row>
    <row r="162" spans="1:24" x14ac:dyDescent="0.25">
      <c r="A162" s="43"/>
      <c r="B162" s="43"/>
      <c r="C162" s="43"/>
      <c r="D162" s="43"/>
      <c r="E162" s="61"/>
      <c r="F162" s="61"/>
      <c r="G162" s="43"/>
      <c r="H162" s="585"/>
      <c r="I162" s="585"/>
      <c r="J162" s="43"/>
      <c r="K162" s="43"/>
      <c r="L162" s="43"/>
      <c r="M162" s="43"/>
      <c r="N162" s="43"/>
      <c r="O162" s="43"/>
      <c r="P162" s="43"/>
      <c r="Q162" s="43"/>
      <c r="R162" s="43"/>
      <c r="S162" s="43"/>
      <c r="T162" s="578"/>
      <c r="U162" s="578"/>
      <c r="V162" s="578"/>
      <c r="W162" s="43"/>
      <c r="X162" s="504"/>
    </row>
    <row r="163" spans="1:24" x14ac:dyDescent="0.25">
      <c r="A163" s="43"/>
      <c r="B163" s="43"/>
      <c r="C163" s="43"/>
      <c r="D163" s="43"/>
      <c r="E163" s="61"/>
      <c r="F163" s="61"/>
      <c r="G163" s="43"/>
      <c r="H163" s="43"/>
      <c r="I163" s="43"/>
      <c r="J163" s="43"/>
      <c r="K163" s="43"/>
      <c r="L163" s="43"/>
      <c r="M163" s="43"/>
      <c r="N163" s="43"/>
      <c r="O163" s="43"/>
      <c r="P163" s="43"/>
      <c r="Q163" s="43"/>
      <c r="R163" s="43"/>
      <c r="S163" s="43"/>
      <c r="T163" s="578"/>
      <c r="U163" s="578"/>
      <c r="V163" s="578"/>
      <c r="W163" s="43"/>
      <c r="X163" s="504"/>
    </row>
    <row r="164" spans="1:24" x14ac:dyDescent="0.25">
      <c r="A164" s="43"/>
      <c r="B164" s="43"/>
      <c r="C164" s="43"/>
      <c r="D164" s="43"/>
      <c r="E164" s="61"/>
      <c r="F164" s="61"/>
      <c r="G164" s="43"/>
      <c r="H164" s="585"/>
      <c r="I164" s="585"/>
      <c r="J164" s="43"/>
      <c r="K164" s="43"/>
      <c r="L164" s="43"/>
      <c r="M164" s="43"/>
      <c r="N164" s="43"/>
      <c r="O164" s="43"/>
      <c r="P164" s="43"/>
      <c r="Q164" s="43"/>
      <c r="R164" s="43"/>
      <c r="S164" s="43"/>
      <c r="T164" s="578"/>
      <c r="U164" s="578"/>
      <c r="V164" s="578"/>
      <c r="W164" s="43"/>
      <c r="X164" s="504"/>
    </row>
    <row r="165" spans="1:24" x14ac:dyDescent="0.25">
      <c r="A165" s="43"/>
      <c r="B165" s="43"/>
      <c r="C165" s="43"/>
      <c r="D165" s="43"/>
      <c r="E165" s="61"/>
      <c r="F165" s="61"/>
      <c r="G165" s="43"/>
      <c r="H165" s="585"/>
      <c r="I165" s="585"/>
      <c r="J165" s="43"/>
      <c r="K165" s="43"/>
      <c r="L165" s="43"/>
      <c r="M165" s="43"/>
      <c r="N165" s="43"/>
      <c r="O165" s="43"/>
      <c r="P165" s="43"/>
      <c r="Q165" s="43"/>
      <c r="R165" s="43"/>
      <c r="S165" s="43"/>
      <c r="T165" s="578"/>
      <c r="U165" s="578"/>
      <c r="V165" s="578"/>
      <c r="W165" s="43"/>
      <c r="X165" s="504"/>
    </row>
    <row r="166" spans="1:24" x14ac:dyDescent="0.25">
      <c r="A166" s="43"/>
      <c r="B166" s="43"/>
      <c r="C166" s="43"/>
      <c r="D166" s="43"/>
      <c r="E166" s="61"/>
      <c r="F166" s="61"/>
      <c r="G166" s="43"/>
      <c r="H166" s="585"/>
      <c r="I166" s="585"/>
      <c r="J166" s="43"/>
      <c r="K166" s="43"/>
      <c r="L166" s="43"/>
      <c r="M166" s="43"/>
      <c r="N166" s="43"/>
      <c r="O166" s="43"/>
      <c r="P166" s="43"/>
      <c r="Q166" s="43"/>
      <c r="R166" s="43"/>
      <c r="S166" s="43"/>
      <c r="T166" s="578"/>
      <c r="U166" s="578"/>
      <c r="V166" s="578"/>
      <c r="W166" s="43"/>
      <c r="X166" s="504"/>
    </row>
    <row r="167" spans="1:24" x14ac:dyDescent="0.25">
      <c r="A167" s="43"/>
      <c r="B167" s="43"/>
      <c r="C167" s="43"/>
      <c r="D167" s="43"/>
      <c r="E167" s="61"/>
      <c r="F167" s="61"/>
      <c r="G167" s="43"/>
      <c r="H167" s="43"/>
      <c r="I167" s="43"/>
      <c r="J167" s="43"/>
      <c r="K167" s="43"/>
      <c r="L167" s="43"/>
      <c r="M167" s="43"/>
      <c r="N167" s="43"/>
      <c r="O167" s="43"/>
      <c r="P167" s="43"/>
      <c r="Q167" s="43"/>
      <c r="R167" s="43"/>
      <c r="S167" s="43"/>
      <c r="T167" s="578"/>
      <c r="U167" s="578"/>
      <c r="V167" s="578"/>
      <c r="W167" s="43"/>
      <c r="X167" s="504"/>
    </row>
    <row r="168" spans="1:24" x14ac:dyDescent="0.25">
      <c r="A168" s="43"/>
      <c r="B168" s="43"/>
      <c r="C168" s="43"/>
      <c r="D168" s="43"/>
      <c r="E168" s="61"/>
      <c r="F168" s="61"/>
      <c r="G168" s="43"/>
      <c r="H168" s="43"/>
      <c r="I168" s="43"/>
      <c r="J168" s="43"/>
      <c r="K168" s="43"/>
      <c r="L168" s="43"/>
      <c r="M168" s="43"/>
      <c r="N168" s="43"/>
      <c r="O168" s="43"/>
      <c r="P168" s="43"/>
      <c r="Q168" s="43"/>
      <c r="R168" s="43"/>
      <c r="S168" s="43"/>
      <c r="T168" s="578"/>
      <c r="U168" s="578"/>
      <c r="V168" s="578"/>
      <c r="W168" s="43"/>
      <c r="X168" s="504"/>
    </row>
    <row r="169" spans="1:24" x14ac:dyDescent="0.25">
      <c r="A169" s="43"/>
      <c r="B169" s="43"/>
      <c r="C169" s="43"/>
      <c r="D169" s="43"/>
      <c r="E169" s="61"/>
      <c r="F169" s="61"/>
      <c r="G169" s="43"/>
      <c r="H169" s="43"/>
      <c r="I169" s="43"/>
      <c r="J169" s="43"/>
      <c r="K169" s="43"/>
      <c r="L169" s="43"/>
      <c r="M169" s="43"/>
      <c r="N169" s="43"/>
      <c r="O169" s="43"/>
      <c r="P169" s="43"/>
      <c r="Q169" s="43"/>
      <c r="R169" s="43"/>
      <c r="S169" s="43"/>
      <c r="T169" s="578"/>
      <c r="U169" s="578"/>
      <c r="V169" s="578"/>
      <c r="W169" s="43"/>
      <c r="X169" s="504"/>
    </row>
    <row r="170" spans="1:24" x14ac:dyDescent="0.25">
      <c r="A170" s="43"/>
      <c r="B170" s="43"/>
      <c r="C170" s="43"/>
      <c r="D170" s="43"/>
      <c r="E170" s="61"/>
      <c r="F170" s="61"/>
      <c r="G170" s="43"/>
      <c r="H170" s="43"/>
      <c r="I170" s="43"/>
      <c r="J170" s="43"/>
      <c r="K170" s="43"/>
      <c r="L170" s="43"/>
      <c r="M170" s="43"/>
      <c r="N170" s="43"/>
      <c r="O170" s="43"/>
      <c r="P170" s="43"/>
      <c r="Q170" s="43"/>
      <c r="R170" s="43"/>
      <c r="S170" s="43"/>
      <c r="T170" s="578"/>
      <c r="U170" s="578"/>
      <c r="V170" s="578"/>
      <c r="W170" s="43"/>
      <c r="X170" s="504"/>
    </row>
    <row r="171" spans="1:24" x14ac:dyDescent="0.25">
      <c r="A171" s="43"/>
      <c r="B171" s="43"/>
      <c r="C171" s="43"/>
      <c r="D171" s="43"/>
      <c r="E171" s="61"/>
      <c r="F171" s="61"/>
      <c r="G171" s="43"/>
      <c r="H171" s="43"/>
      <c r="I171" s="43"/>
      <c r="J171" s="43"/>
      <c r="K171" s="43"/>
      <c r="L171" s="43"/>
      <c r="M171" s="43"/>
      <c r="N171" s="43"/>
      <c r="O171" s="43"/>
      <c r="P171" s="43"/>
      <c r="Q171" s="43"/>
      <c r="R171" s="43"/>
      <c r="S171" s="43"/>
      <c r="T171" s="578"/>
      <c r="U171" s="578"/>
      <c r="V171" s="578"/>
      <c r="W171" s="43"/>
      <c r="X171" s="504"/>
    </row>
    <row r="172" spans="1:24" x14ac:dyDescent="0.25">
      <c r="A172" s="43"/>
      <c r="B172" s="43"/>
      <c r="C172" s="43"/>
      <c r="D172" s="43"/>
      <c r="E172" s="61"/>
      <c r="F172" s="61"/>
      <c r="G172" s="43"/>
      <c r="H172" s="43"/>
      <c r="I172" s="43"/>
      <c r="J172" s="43"/>
      <c r="K172" s="43"/>
      <c r="L172" s="43"/>
      <c r="M172" s="43"/>
      <c r="N172" s="43"/>
      <c r="O172" s="43"/>
      <c r="P172" s="43"/>
      <c r="Q172" s="43"/>
      <c r="R172" s="43"/>
      <c r="S172" s="43"/>
      <c r="T172" s="578"/>
      <c r="U172" s="578"/>
      <c r="V172" s="578"/>
      <c r="W172" s="43"/>
      <c r="X172" s="504"/>
    </row>
    <row r="173" spans="1:24" x14ac:dyDescent="0.25">
      <c r="A173" s="43"/>
      <c r="B173" s="43"/>
      <c r="C173" s="43"/>
      <c r="D173" s="43"/>
      <c r="E173" s="61"/>
      <c r="F173" s="61"/>
      <c r="G173" s="43"/>
      <c r="H173" s="43"/>
      <c r="I173" s="43"/>
      <c r="J173" s="43"/>
      <c r="K173" s="43"/>
      <c r="L173" s="43"/>
      <c r="M173" s="43"/>
      <c r="N173" s="43"/>
      <c r="O173" s="43"/>
      <c r="P173" s="43"/>
      <c r="Q173" s="43"/>
      <c r="R173" s="43"/>
      <c r="S173" s="43"/>
      <c r="T173" s="578"/>
      <c r="U173" s="578"/>
      <c r="V173" s="578"/>
      <c r="W173" s="43"/>
      <c r="X173" s="504"/>
    </row>
    <row r="174" spans="1:24" x14ac:dyDescent="0.25">
      <c r="A174" s="43"/>
      <c r="B174" s="43"/>
      <c r="C174" s="43"/>
      <c r="D174" s="43"/>
      <c r="E174" s="61"/>
      <c r="F174" s="61"/>
      <c r="G174" s="43"/>
      <c r="H174" s="43"/>
      <c r="I174" s="43"/>
      <c r="J174" s="43"/>
      <c r="K174" s="43"/>
      <c r="L174" s="43"/>
      <c r="M174" s="43"/>
      <c r="N174" s="43"/>
      <c r="O174" s="43"/>
      <c r="P174" s="43"/>
      <c r="Q174" s="43"/>
      <c r="R174" s="43"/>
      <c r="S174" s="43"/>
      <c r="T174" s="578"/>
      <c r="U174" s="578"/>
      <c r="V174" s="578"/>
      <c r="W174" s="43"/>
      <c r="X174" s="504"/>
    </row>
    <row r="175" spans="1:24" x14ac:dyDescent="0.25">
      <c r="A175" s="43"/>
      <c r="B175" s="43"/>
      <c r="C175" s="43"/>
      <c r="D175" s="43"/>
      <c r="E175" s="61"/>
      <c r="F175" s="61"/>
      <c r="G175" s="43"/>
      <c r="H175" s="585"/>
      <c r="I175" s="585"/>
      <c r="J175" s="43"/>
      <c r="K175" s="43"/>
      <c r="L175" s="43"/>
      <c r="M175" s="43"/>
      <c r="N175" s="43"/>
      <c r="O175" s="43"/>
      <c r="P175" s="43"/>
      <c r="Q175" s="43"/>
      <c r="R175" s="43"/>
      <c r="S175" s="43"/>
      <c r="T175" s="578"/>
      <c r="U175" s="578"/>
      <c r="V175" s="578"/>
      <c r="W175" s="43"/>
      <c r="X175" s="504"/>
    </row>
    <row r="176" spans="1:24" x14ac:dyDescent="0.25">
      <c r="A176" s="43"/>
      <c r="B176" s="43"/>
      <c r="C176" s="43"/>
      <c r="D176" s="43"/>
      <c r="E176" s="61"/>
      <c r="F176" s="61"/>
      <c r="G176" s="43"/>
      <c r="H176" s="585"/>
      <c r="I176" s="585"/>
      <c r="J176" s="43"/>
      <c r="K176" s="43"/>
      <c r="L176" s="43"/>
      <c r="M176" s="43"/>
      <c r="N176" s="43"/>
      <c r="O176" s="43"/>
      <c r="P176" s="43"/>
      <c r="Q176" s="43"/>
      <c r="R176" s="43"/>
      <c r="S176" s="43"/>
      <c r="T176" s="578"/>
      <c r="U176" s="578"/>
      <c r="V176" s="578"/>
      <c r="W176" s="43"/>
      <c r="X176" s="504"/>
    </row>
    <row r="177" spans="1:24" x14ac:dyDescent="0.25">
      <c r="A177" s="43"/>
      <c r="B177" s="43"/>
      <c r="C177" s="43"/>
      <c r="D177" s="43"/>
      <c r="E177" s="61"/>
      <c r="F177" s="61"/>
      <c r="G177" s="43"/>
      <c r="H177" s="585"/>
      <c r="I177" s="585"/>
      <c r="J177" s="43"/>
      <c r="K177" s="43"/>
      <c r="L177" s="43"/>
      <c r="M177" s="43"/>
      <c r="N177" s="43"/>
      <c r="O177" s="43"/>
      <c r="P177" s="43"/>
      <c r="Q177" s="43"/>
      <c r="R177" s="43"/>
      <c r="S177" s="43"/>
      <c r="T177" s="578"/>
      <c r="U177" s="578"/>
      <c r="V177" s="578"/>
      <c r="W177" s="43"/>
      <c r="X177" s="504"/>
    </row>
    <row r="178" spans="1:24" x14ac:dyDescent="0.25">
      <c r="A178" s="43"/>
      <c r="B178" s="43"/>
      <c r="C178" s="43"/>
      <c r="D178" s="43"/>
      <c r="E178" s="61"/>
      <c r="F178" s="61"/>
      <c r="G178" s="43"/>
      <c r="H178" s="43"/>
      <c r="I178" s="43"/>
      <c r="J178" s="43"/>
      <c r="K178" s="43"/>
      <c r="L178" s="43"/>
      <c r="M178" s="43"/>
      <c r="N178" s="43"/>
      <c r="O178" s="43"/>
      <c r="P178" s="43"/>
      <c r="Q178" s="43"/>
      <c r="R178" s="43"/>
      <c r="S178" s="43"/>
      <c r="T178" s="578"/>
      <c r="U178" s="578"/>
      <c r="V178" s="578"/>
      <c r="W178" s="43"/>
      <c r="X178" s="504"/>
    </row>
    <row r="179" spans="1:24" x14ac:dyDescent="0.25">
      <c r="A179" s="43"/>
      <c r="B179" s="43"/>
      <c r="C179" s="43"/>
      <c r="D179" s="43"/>
      <c r="E179" s="61"/>
      <c r="F179" s="61"/>
      <c r="G179" s="43"/>
      <c r="H179" s="43"/>
      <c r="I179" s="43"/>
      <c r="J179" s="43"/>
      <c r="K179" s="43"/>
      <c r="L179" s="43"/>
      <c r="M179" s="43"/>
      <c r="N179" s="43"/>
      <c r="O179" s="43"/>
      <c r="P179" s="43"/>
      <c r="Q179" s="43"/>
      <c r="R179" s="43"/>
      <c r="S179" s="43"/>
      <c r="T179" s="578"/>
      <c r="U179" s="578"/>
      <c r="V179" s="578"/>
      <c r="W179" s="43"/>
      <c r="X179" s="504"/>
    </row>
    <row r="180" spans="1:24" x14ac:dyDescent="0.25">
      <c r="A180" s="43"/>
      <c r="B180" s="43"/>
      <c r="C180" s="43"/>
      <c r="D180" s="43"/>
      <c r="E180" s="61"/>
      <c r="F180" s="61"/>
      <c r="G180" s="43"/>
      <c r="H180" s="43"/>
      <c r="I180" s="43"/>
      <c r="J180" s="43"/>
      <c r="K180" s="43"/>
      <c r="L180" s="43"/>
      <c r="M180" s="43"/>
      <c r="N180" s="43"/>
      <c r="O180" s="43"/>
      <c r="P180" s="43"/>
      <c r="Q180" s="43"/>
      <c r="R180" s="43"/>
      <c r="S180" s="43"/>
      <c r="T180" s="578"/>
      <c r="U180" s="578"/>
      <c r="V180" s="578"/>
      <c r="W180" s="43"/>
      <c r="X180" s="504"/>
    </row>
    <row r="181" spans="1:24" x14ac:dyDescent="0.25">
      <c r="A181" s="43"/>
      <c r="B181" s="43"/>
      <c r="C181" s="43"/>
      <c r="D181" s="43"/>
      <c r="E181" s="61"/>
      <c r="F181" s="61"/>
      <c r="G181" s="43"/>
      <c r="H181" s="43"/>
      <c r="I181" s="43"/>
      <c r="J181" s="43"/>
      <c r="K181" s="43"/>
      <c r="L181" s="43"/>
      <c r="M181" s="43"/>
      <c r="N181" s="43"/>
      <c r="O181" s="43"/>
      <c r="P181" s="43"/>
      <c r="Q181" s="43"/>
      <c r="R181" s="43"/>
      <c r="S181" s="43"/>
      <c r="T181" s="578"/>
      <c r="U181" s="578"/>
      <c r="V181" s="578"/>
      <c r="W181" s="43"/>
      <c r="X181" s="504"/>
    </row>
    <row r="182" spans="1:24" x14ac:dyDescent="0.25">
      <c r="A182" s="43"/>
      <c r="B182" s="43"/>
      <c r="C182" s="43"/>
      <c r="D182" s="43"/>
      <c r="E182" s="61"/>
      <c r="F182" s="61"/>
      <c r="G182" s="43"/>
      <c r="H182" s="43"/>
      <c r="I182" s="43"/>
      <c r="J182" s="43"/>
      <c r="K182" s="43"/>
      <c r="L182" s="43"/>
      <c r="M182" s="43"/>
      <c r="N182" s="43"/>
      <c r="O182" s="43"/>
      <c r="P182" s="43"/>
      <c r="Q182" s="43"/>
      <c r="R182" s="43"/>
      <c r="S182" s="43"/>
      <c r="T182" s="578"/>
      <c r="U182" s="578"/>
      <c r="V182" s="578"/>
      <c r="W182" s="43"/>
      <c r="X182" s="504"/>
    </row>
    <row r="183" spans="1:24" x14ac:dyDescent="0.25">
      <c r="A183" s="43"/>
      <c r="B183" s="43"/>
      <c r="C183" s="43"/>
      <c r="D183" s="43"/>
      <c r="E183" s="61"/>
      <c r="F183" s="61"/>
      <c r="G183" s="43"/>
      <c r="H183" s="43"/>
      <c r="I183" s="43"/>
      <c r="J183" s="43"/>
      <c r="K183" s="43"/>
      <c r="L183" s="43"/>
      <c r="M183" s="43"/>
      <c r="N183" s="43"/>
      <c r="O183" s="43"/>
      <c r="P183" s="43"/>
      <c r="Q183" s="43"/>
      <c r="R183" s="43"/>
      <c r="S183" s="43"/>
      <c r="T183" s="578"/>
      <c r="U183" s="578"/>
      <c r="V183" s="578"/>
      <c r="W183" s="43"/>
      <c r="X183" s="504"/>
    </row>
    <row r="184" spans="1:24" x14ac:dyDescent="0.25">
      <c r="A184" s="43"/>
      <c r="B184" s="43"/>
      <c r="C184" s="43"/>
      <c r="D184" s="43"/>
      <c r="E184" s="61"/>
      <c r="F184" s="61"/>
      <c r="G184" s="43"/>
      <c r="H184" s="43"/>
      <c r="I184" s="43"/>
      <c r="J184" s="43"/>
      <c r="K184" s="43"/>
      <c r="L184" s="43"/>
      <c r="M184" s="43"/>
      <c r="N184" s="43"/>
      <c r="O184" s="43"/>
      <c r="P184" s="43"/>
      <c r="Q184" s="43"/>
      <c r="R184" s="43"/>
      <c r="S184" s="43"/>
      <c r="T184" s="578"/>
      <c r="U184" s="578"/>
      <c r="V184" s="578"/>
      <c r="W184" s="43"/>
      <c r="X184" s="504"/>
    </row>
    <row r="185" spans="1:24" x14ac:dyDescent="0.25">
      <c r="A185" s="43"/>
      <c r="B185" s="43"/>
      <c r="C185" s="43"/>
      <c r="D185" s="43"/>
      <c r="E185" s="61"/>
      <c r="F185" s="61"/>
      <c r="G185" s="43"/>
      <c r="H185" s="43"/>
      <c r="I185" s="43"/>
      <c r="J185" s="43"/>
      <c r="K185" s="43"/>
      <c r="L185" s="43"/>
      <c r="M185" s="43"/>
      <c r="N185" s="43"/>
      <c r="O185" s="43"/>
      <c r="P185" s="43"/>
      <c r="Q185" s="43"/>
      <c r="R185" s="43"/>
      <c r="S185" s="43"/>
      <c r="T185" s="578"/>
      <c r="U185" s="578"/>
      <c r="V185" s="578"/>
      <c r="W185" s="43"/>
      <c r="X185" s="504"/>
    </row>
    <row r="186" spans="1:24" x14ac:dyDescent="0.25">
      <c r="A186" s="43"/>
      <c r="B186" s="43"/>
      <c r="C186" s="43"/>
      <c r="D186" s="43"/>
      <c r="E186" s="61"/>
      <c r="F186" s="61"/>
      <c r="G186" s="43"/>
      <c r="H186" s="43"/>
      <c r="I186" s="43"/>
      <c r="J186" s="43"/>
      <c r="K186" s="43"/>
      <c r="L186" s="43"/>
      <c r="M186" s="43"/>
      <c r="N186" s="43"/>
      <c r="O186" s="43"/>
      <c r="P186" s="43"/>
      <c r="Q186" s="43"/>
      <c r="R186" s="43"/>
      <c r="S186" s="43"/>
      <c r="T186" s="578"/>
      <c r="U186" s="578"/>
      <c r="V186" s="578"/>
      <c r="W186" s="43"/>
      <c r="X186" s="504"/>
    </row>
    <row r="187" spans="1:24" x14ac:dyDescent="0.25">
      <c r="A187" s="43"/>
      <c r="B187" s="43"/>
      <c r="C187" s="43"/>
      <c r="D187" s="43"/>
      <c r="E187" s="61"/>
      <c r="F187" s="61"/>
      <c r="G187" s="43"/>
      <c r="H187" s="43"/>
      <c r="I187" s="43"/>
      <c r="J187" s="43"/>
      <c r="K187" s="43"/>
      <c r="L187" s="43"/>
      <c r="M187" s="43"/>
      <c r="N187" s="43"/>
      <c r="O187" s="43"/>
      <c r="P187" s="43"/>
      <c r="Q187" s="43"/>
      <c r="R187" s="43"/>
      <c r="S187" s="43"/>
      <c r="T187" s="578"/>
      <c r="U187" s="578"/>
      <c r="V187" s="578"/>
      <c r="W187" s="43"/>
      <c r="X187" s="504"/>
    </row>
    <row r="188" spans="1:24" x14ac:dyDescent="0.25">
      <c r="A188" s="43"/>
      <c r="B188" s="43"/>
      <c r="C188" s="43"/>
      <c r="D188" s="43"/>
      <c r="E188" s="61"/>
      <c r="F188" s="61"/>
      <c r="G188" s="43"/>
      <c r="H188" s="43"/>
      <c r="I188" s="43"/>
      <c r="J188" s="43"/>
      <c r="K188" s="43"/>
      <c r="L188" s="43"/>
      <c r="M188" s="43"/>
      <c r="N188" s="43"/>
      <c r="O188" s="43"/>
      <c r="P188" s="43"/>
      <c r="Q188" s="43"/>
      <c r="R188" s="43"/>
      <c r="S188" s="43"/>
      <c r="T188" s="578"/>
      <c r="U188" s="578"/>
      <c r="V188" s="578"/>
      <c r="W188" s="43"/>
      <c r="X188" s="504"/>
    </row>
    <row r="189" spans="1:24" x14ac:dyDescent="0.25">
      <c r="A189" s="43"/>
      <c r="B189" s="43"/>
      <c r="C189" s="43"/>
      <c r="D189" s="43"/>
      <c r="E189" s="61"/>
      <c r="F189" s="61"/>
      <c r="G189" s="43"/>
      <c r="H189" s="43"/>
      <c r="I189" s="43"/>
      <c r="J189" s="43"/>
      <c r="K189" s="43"/>
      <c r="L189" s="43"/>
      <c r="M189" s="43"/>
      <c r="N189" s="43"/>
      <c r="O189" s="43"/>
      <c r="P189" s="43"/>
      <c r="Q189" s="43"/>
      <c r="R189" s="43"/>
      <c r="S189" s="43"/>
      <c r="T189" s="578"/>
      <c r="U189" s="578"/>
      <c r="V189" s="578"/>
      <c r="W189" s="43"/>
      <c r="X189" s="504"/>
    </row>
    <row r="190" spans="1:24" x14ac:dyDescent="0.25">
      <c r="A190" s="43"/>
      <c r="B190" s="43"/>
      <c r="C190" s="43"/>
      <c r="D190" s="43"/>
      <c r="E190" s="61"/>
      <c r="F190" s="61"/>
      <c r="G190" s="43"/>
      <c r="H190" s="43"/>
      <c r="I190" s="43"/>
      <c r="J190" s="43"/>
      <c r="K190" s="43"/>
      <c r="L190" s="43"/>
      <c r="M190" s="43"/>
      <c r="N190" s="43"/>
      <c r="O190" s="43"/>
      <c r="P190" s="43"/>
      <c r="Q190" s="43"/>
      <c r="R190" s="43"/>
      <c r="S190" s="43"/>
      <c r="T190" s="578"/>
      <c r="U190" s="578"/>
      <c r="V190" s="578"/>
      <c r="W190" s="43"/>
      <c r="X190" s="504"/>
    </row>
    <row r="191" spans="1:24" x14ac:dyDescent="0.25">
      <c r="A191" s="43"/>
      <c r="B191" s="43"/>
      <c r="C191" s="43"/>
      <c r="D191" s="43"/>
      <c r="E191" s="61"/>
      <c r="F191" s="61"/>
      <c r="G191" s="43"/>
      <c r="H191" s="43"/>
      <c r="I191" s="43"/>
      <c r="J191" s="43"/>
      <c r="K191" s="43"/>
      <c r="L191" s="43"/>
      <c r="M191" s="43"/>
      <c r="N191" s="43"/>
      <c r="O191" s="43"/>
      <c r="P191" s="43"/>
      <c r="Q191" s="43"/>
      <c r="R191" s="43"/>
      <c r="S191" s="43"/>
      <c r="T191" s="578"/>
      <c r="U191" s="578"/>
      <c r="V191" s="578"/>
      <c r="W191" s="43"/>
      <c r="X191" s="504"/>
    </row>
    <row r="192" spans="1:24" x14ac:dyDescent="0.25">
      <c r="A192" s="43"/>
      <c r="B192" s="43"/>
      <c r="C192" s="43"/>
      <c r="D192" s="43"/>
      <c r="E192" s="61"/>
      <c r="F192" s="61"/>
      <c r="G192" s="43"/>
      <c r="H192" s="43"/>
      <c r="I192" s="43"/>
      <c r="J192" s="43"/>
      <c r="K192" s="43"/>
      <c r="L192" s="43"/>
      <c r="M192" s="43"/>
      <c r="N192" s="43"/>
      <c r="O192" s="43"/>
      <c r="P192" s="43"/>
      <c r="Q192" s="43"/>
      <c r="R192" s="43"/>
      <c r="S192" s="43"/>
      <c r="T192" s="578"/>
      <c r="U192" s="578"/>
      <c r="V192" s="578"/>
      <c r="W192" s="43"/>
      <c r="X192" s="504"/>
    </row>
    <row r="193" spans="1:24" x14ac:dyDescent="0.25">
      <c r="A193" s="43"/>
      <c r="B193" s="43"/>
      <c r="C193" s="43"/>
      <c r="D193" s="43"/>
      <c r="E193" s="61"/>
      <c r="F193" s="61"/>
      <c r="G193" s="43"/>
      <c r="H193" s="43"/>
      <c r="I193" s="43"/>
      <c r="J193" s="43"/>
      <c r="K193" s="43"/>
      <c r="L193" s="43"/>
      <c r="M193" s="43"/>
      <c r="N193" s="43"/>
      <c r="O193" s="43"/>
      <c r="P193" s="43"/>
      <c r="Q193" s="43"/>
      <c r="R193" s="43"/>
      <c r="S193" s="43"/>
      <c r="T193" s="578"/>
      <c r="U193" s="578"/>
      <c r="V193" s="578"/>
      <c r="W193" s="43"/>
      <c r="X193" s="504"/>
    </row>
    <row r="194" spans="1:24" x14ac:dyDescent="0.25">
      <c r="A194" s="43"/>
      <c r="B194" s="43"/>
      <c r="C194" s="43"/>
      <c r="D194" s="43"/>
      <c r="E194" s="61"/>
      <c r="F194" s="61"/>
      <c r="G194" s="43"/>
      <c r="H194" s="43"/>
      <c r="I194" s="43"/>
      <c r="J194" s="43"/>
      <c r="K194" s="43"/>
      <c r="L194" s="43"/>
      <c r="M194" s="43"/>
      <c r="N194" s="43"/>
      <c r="O194" s="43"/>
      <c r="P194" s="43"/>
      <c r="Q194" s="43"/>
      <c r="R194" s="43"/>
      <c r="S194" s="43"/>
      <c r="T194" s="578"/>
      <c r="U194" s="578"/>
      <c r="V194" s="578"/>
      <c r="W194" s="43"/>
      <c r="X194" s="504"/>
    </row>
    <row r="195" spans="1:24" x14ac:dyDescent="0.25">
      <c r="A195" s="43"/>
      <c r="B195" s="43"/>
      <c r="C195" s="43"/>
      <c r="D195" s="43"/>
      <c r="E195" s="61"/>
      <c r="F195" s="61"/>
      <c r="G195" s="43"/>
      <c r="H195" s="43"/>
      <c r="I195" s="43"/>
      <c r="J195" s="43"/>
      <c r="K195" s="43"/>
      <c r="L195" s="43"/>
      <c r="M195" s="43"/>
      <c r="N195" s="43"/>
      <c r="O195" s="43"/>
      <c r="P195" s="43"/>
      <c r="Q195" s="43"/>
      <c r="R195" s="43"/>
      <c r="S195" s="43"/>
      <c r="T195" s="578"/>
      <c r="U195" s="578"/>
      <c r="V195" s="578"/>
      <c r="W195" s="43"/>
      <c r="X195" s="504"/>
    </row>
    <row r="196" spans="1:24" x14ac:dyDescent="0.25">
      <c r="A196" s="43"/>
      <c r="B196" s="43"/>
      <c r="C196" s="43"/>
      <c r="D196" s="43"/>
      <c r="E196" s="61"/>
      <c r="F196" s="61"/>
      <c r="G196" s="43"/>
      <c r="H196" s="43"/>
      <c r="I196" s="43"/>
      <c r="J196" s="43"/>
      <c r="K196" s="43"/>
      <c r="L196" s="43"/>
      <c r="M196" s="43"/>
      <c r="N196" s="43"/>
      <c r="O196" s="43"/>
      <c r="P196" s="43"/>
      <c r="Q196" s="43"/>
      <c r="R196" s="43"/>
      <c r="S196" s="43"/>
      <c r="T196" s="578"/>
      <c r="U196" s="578"/>
      <c r="V196" s="578"/>
      <c r="W196" s="43"/>
      <c r="X196" s="504"/>
    </row>
    <row r="197" spans="1:24" x14ac:dyDescent="0.25">
      <c r="A197" s="43"/>
      <c r="B197" s="43"/>
      <c r="C197" s="43"/>
      <c r="D197" s="43"/>
      <c r="E197" s="61"/>
      <c r="F197" s="61"/>
      <c r="G197" s="43"/>
      <c r="H197" s="43"/>
      <c r="I197" s="43"/>
      <c r="J197" s="43"/>
      <c r="K197" s="43"/>
      <c r="L197" s="43"/>
      <c r="M197" s="43"/>
      <c r="N197" s="43"/>
      <c r="O197" s="43"/>
      <c r="P197" s="43"/>
      <c r="Q197" s="43"/>
      <c r="R197" s="43"/>
      <c r="S197" s="43"/>
      <c r="T197" s="578"/>
      <c r="U197" s="578"/>
      <c r="V197" s="578"/>
      <c r="W197" s="43"/>
      <c r="X197" s="504"/>
    </row>
    <row r="198" spans="1:24" x14ac:dyDescent="0.25">
      <c r="A198" s="43"/>
      <c r="B198" s="43"/>
      <c r="C198" s="43"/>
      <c r="D198" s="43"/>
      <c r="E198" s="61"/>
      <c r="F198" s="61"/>
      <c r="G198" s="43"/>
      <c r="H198" s="43"/>
      <c r="I198" s="43"/>
      <c r="J198" s="43"/>
      <c r="K198" s="43"/>
      <c r="L198" s="43"/>
      <c r="M198" s="43"/>
      <c r="N198" s="43"/>
      <c r="O198" s="43"/>
      <c r="P198" s="43"/>
      <c r="Q198" s="43"/>
      <c r="R198" s="43"/>
      <c r="S198" s="43"/>
      <c r="T198" s="578"/>
      <c r="U198" s="578"/>
      <c r="V198" s="578"/>
      <c r="W198" s="43"/>
      <c r="X198" s="504"/>
    </row>
    <row r="199" spans="1:24" x14ac:dyDescent="0.25">
      <c r="A199" s="43"/>
      <c r="B199" s="43"/>
      <c r="C199" s="43"/>
      <c r="D199" s="43"/>
      <c r="E199" s="61"/>
      <c r="F199" s="61"/>
      <c r="G199" s="43"/>
      <c r="H199" s="43"/>
      <c r="I199" s="43"/>
      <c r="J199" s="43"/>
      <c r="K199" s="43"/>
      <c r="L199" s="43"/>
      <c r="M199" s="43"/>
      <c r="N199" s="43"/>
      <c r="O199" s="43"/>
      <c r="P199" s="43"/>
      <c r="Q199" s="43"/>
      <c r="R199" s="43"/>
      <c r="S199" s="43"/>
      <c r="T199" s="578"/>
      <c r="U199" s="578"/>
      <c r="V199" s="578"/>
      <c r="W199" s="43"/>
      <c r="X199" s="504"/>
    </row>
    <row r="200" spans="1:24" x14ac:dyDescent="0.25">
      <c r="A200" s="43"/>
      <c r="B200" s="43"/>
      <c r="C200" s="43"/>
      <c r="D200" s="43"/>
      <c r="E200" s="61"/>
      <c r="F200" s="61"/>
      <c r="G200" s="43"/>
      <c r="H200" s="43"/>
      <c r="I200" s="43"/>
      <c r="J200" s="43"/>
      <c r="K200" s="43"/>
      <c r="L200" s="43"/>
      <c r="M200" s="43"/>
      <c r="N200" s="43"/>
      <c r="O200" s="43"/>
      <c r="P200" s="43"/>
      <c r="Q200" s="43"/>
      <c r="R200" s="43"/>
      <c r="S200" s="43"/>
      <c r="T200" s="578"/>
      <c r="U200" s="578"/>
      <c r="V200" s="578"/>
      <c r="W200" s="43"/>
      <c r="X200" s="504"/>
    </row>
    <row r="201" spans="1:24" x14ac:dyDescent="0.25">
      <c r="A201" s="43"/>
      <c r="B201" s="43"/>
      <c r="C201" s="43"/>
      <c r="D201" s="43"/>
      <c r="E201" s="61"/>
      <c r="F201" s="61"/>
      <c r="G201" s="43"/>
      <c r="H201" s="43"/>
      <c r="I201" s="43"/>
      <c r="J201" s="43"/>
      <c r="K201" s="43"/>
      <c r="L201" s="43"/>
      <c r="M201" s="43"/>
      <c r="N201" s="43"/>
      <c r="O201" s="43"/>
      <c r="P201" s="43"/>
      <c r="Q201" s="43"/>
      <c r="R201" s="43"/>
      <c r="S201" s="43"/>
      <c r="T201" s="578"/>
      <c r="U201" s="578"/>
      <c r="V201" s="578"/>
      <c r="W201" s="43"/>
      <c r="X201" s="504"/>
    </row>
    <row r="202" spans="1:24" x14ac:dyDescent="0.25">
      <c r="A202" s="43"/>
      <c r="B202" s="43"/>
      <c r="C202" s="43"/>
      <c r="D202" s="43"/>
      <c r="E202" s="61"/>
      <c r="F202" s="61"/>
      <c r="G202" s="43"/>
      <c r="H202" s="43"/>
      <c r="I202" s="43"/>
      <c r="J202" s="43"/>
      <c r="K202" s="43"/>
      <c r="L202" s="43"/>
      <c r="M202" s="43"/>
      <c r="N202" s="43"/>
      <c r="O202" s="43"/>
      <c r="P202" s="43"/>
      <c r="Q202" s="43"/>
      <c r="R202" s="43"/>
      <c r="S202" s="43"/>
      <c r="T202" s="578"/>
      <c r="U202" s="578"/>
      <c r="V202" s="578"/>
      <c r="W202" s="43"/>
      <c r="X202" s="504"/>
    </row>
    <row r="203" spans="1:24" x14ac:dyDescent="0.25">
      <c r="A203" s="43"/>
      <c r="B203" s="43"/>
      <c r="C203" s="43"/>
      <c r="D203" s="43"/>
      <c r="E203" s="61"/>
      <c r="F203" s="61"/>
      <c r="G203" s="43"/>
      <c r="H203" s="43"/>
      <c r="I203" s="43"/>
      <c r="J203" s="43"/>
      <c r="K203" s="43"/>
      <c r="L203" s="43"/>
      <c r="M203" s="43"/>
      <c r="N203" s="43"/>
      <c r="O203" s="43"/>
      <c r="P203" s="43"/>
      <c r="Q203" s="43"/>
      <c r="R203" s="43"/>
      <c r="S203" s="43"/>
      <c r="T203" s="578"/>
      <c r="U203" s="578"/>
      <c r="V203" s="578"/>
      <c r="W203" s="43"/>
      <c r="X203" s="504"/>
    </row>
    <row r="204" spans="1:24" x14ac:dyDescent="0.25">
      <c r="A204" s="43"/>
      <c r="B204" s="43"/>
      <c r="C204" s="43"/>
      <c r="D204" s="43"/>
      <c r="E204" s="61"/>
      <c r="F204" s="61"/>
      <c r="G204" s="43"/>
      <c r="H204" s="43"/>
      <c r="I204" s="43"/>
      <c r="J204" s="43"/>
      <c r="K204" s="43"/>
      <c r="L204" s="43"/>
      <c r="M204" s="43"/>
      <c r="N204" s="43"/>
      <c r="O204" s="43"/>
      <c r="P204" s="43"/>
      <c r="Q204" s="43"/>
      <c r="R204" s="43"/>
      <c r="S204" s="43"/>
      <c r="T204" s="578"/>
      <c r="U204" s="578"/>
      <c r="V204" s="578"/>
      <c r="W204" s="43"/>
      <c r="X204" s="504"/>
    </row>
    <row r="205" spans="1:24" x14ac:dyDescent="0.25">
      <c r="A205" s="43"/>
      <c r="B205" s="43"/>
      <c r="C205" s="43"/>
      <c r="D205" s="43"/>
      <c r="E205" s="61"/>
      <c r="F205" s="61"/>
      <c r="G205" s="43"/>
      <c r="H205" s="43"/>
      <c r="I205" s="43"/>
      <c r="J205" s="43"/>
      <c r="K205" s="43"/>
      <c r="L205" s="43"/>
      <c r="M205" s="43"/>
      <c r="N205" s="43"/>
      <c r="O205" s="43"/>
      <c r="P205" s="43"/>
      <c r="Q205" s="43"/>
      <c r="R205" s="43"/>
      <c r="S205" s="43"/>
      <c r="T205" s="578"/>
      <c r="U205" s="578"/>
      <c r="V205" s="578"/>
      <c r="W205" s="43"/>
      <c r="X205" s="504"/>
    </row>
    <row r="206" spans="1:24" x14ac:dyDescent="0.25">
      <c r="A206" s="43"/>
      <c r="B206" s="43"/>
      <c r="C206" s="43"/>
      <c r="D206" s="43"/>
      <c r="E206" s="61"/>
      <c r="F206" s="61"/>
      <c r="G206" s="43"/>
      <c r="H206" s="585"/>
      <c r="I206" s="585"/>
      <c r="J206" s="43"/>
      <c r="K206" s="43"/>
      <c r="L206" s="43"/>
      <c r="M206" s="43"/>
      <c r="N206" s="43"/>
      <c r="O206" s="43"/>
      <c r="P206" s="43"/>
      <c r="Q206" s="43"/>
      <c r="R206" s="43"/>
      <c r="S206" s="43"/>
      <c r="T206" s="578"/>
      <c r="U206" s="578"/>
      <c r="V206" s="578"/>
      <c r="W206" s="43"/>
      <c r="X206" s="504"/>
    </row>
    <row r="207" spans="1:24" x14ac:dyDescent="0.25">
      <c r="A207" s="43"/>
      <c r="B207" s="43"/>
      <c r="C207" s="43"/>
      <c r="D207" s="43"/>
      <c r="E207" s="61"/>
      <c r="F207" s="61"/>
      <c r="G207" s="43"/>
      <c r="H207" s="43"/>
      <c r="I207" s="43"/>
      <c r="J207" s="43"/>
      <c r="K207" s="43"/>
      <c r="L207" s="43"/>
      <c r="M207" s="43"/>
      <c r="N207" s="43"/>
      <c r="O207" s="43"/>
      <c r="P207" s="43"/>
      <c r="Q207" s="43"/>
      <c r="R207" s="43"/>
      <c r="S207" s="43"/>
      <c r="T207" s="578"/>
      <c r="U207" s="578"/>
      <c r="V207" s="578"/>
      <c r="W207" s="43"/>
      <c r="X207" s="504"/>
    </row>
    <row r="208" spans="1:24" x14ac:dyDescent="0.25">
      <c r="A208" s="43"/>
      <c r="B208" s="43"/>
      <c r="C208" s="43"/>
      <c r="D208" s="43"/>
      <c r="E208" s="61"/>
      <c r="F208" s="61"/>
      <c r="G208" s="43"/>
      <c r="H208" s="43"/>
      <c r="I208" s="43"/>
      <c r="J208" s="43"/>
      <c r="K208" s="43"/>
      <c r="L208" s="43"/>
      <c r="M208" s="43"/>
      <c r="N208" s="43"/>
      <c r="O208" s="43"/>
      <c r="P208" s="43"/>
      <c r="Q208" s="43"/>
      <c r="R208" s="43"/>
      <c r="S208" s="43"/>
      <c r="T208" s="578"/>
      <c r="U208" s="578"/>
      <c r="V208" s="578"/>
      <c r="W208" s="43"/>
      <c r="X208" s="504"/>
    </row>
    <row r="209" spans="1:24" x14ac:dyDescent="0.25">
      <c r="A209" s="43"/>
      <c r="B209" s="43"/>
      <c r="C209" s="43"/>
      <c r="D209" s="43"/>
      <c r="E209" s="61"/>
      <c r="F209" s="61"/>
      <c r="G209" s="43"/>
      <c r="H209" s="43"/>
      <c r="I209" s="43"/>
      <c r="J209" s="43"/>
      <c r="K209" s="43"/>
      <c r="L209" s="43"/>
      <c r="M209" s="43"/>
      <c r="N209" s="43"/>
      <c r="O209" s="43"/>
      <c r="P209" s="43"/>
      <c r="Q209" s="43"/>
      <c r="R209" s="43"/>
      <c r="S209" s="43"/>
      <c r="T209" s="578"/>
      <c r="U209" s="578"/>
      <c r="V209" s="578"/>
      <c r="W209" s="43"/>
      <c r="X209" s="504"/>
    </row>
    <row r="210" spans="1:24" x14ac:dyDescent="0.25">
      <c r="A210" s="43"/>
      <c r="B210" s="43"/>
      <c r="C210" s="43"/>
      <c r="D210" s="43"/>
      <c r="E210" s="61"/>
      <c r="F210" s="61"/>
      <c r="G210" s="43"/>
      <c r="H210" s="43"/>
      <c r="I210" s="43"/>
      <c r="J210" s="43"/>
      <c r="K210" s="43"/>
      <c r="L210" s="43"/>
      <c r="M210" s="43"/>
      <c r="N210" s="43"/>
      <c r="O210" s="43"/>
      <c r="P210" s="43"/>
      <c r="Q210" s="43"/>
      <c r="R210" s="43"/>
      <c r="S210" s="43"/>
      <c r="T210" s="578"/>
      <c r="U210" s="578"/>
      <c r="V210" s="578"/>
      <c r="W210" s="43"/>
      <c r="X210" s="504"/>
    </row>
    <row r="211" spans="1:24" x14ac:dyDescent="0.25">
      <c r="A211" s="43"/>
      <c r="B211" s="43"/>
      <c r="C211" s="43"/>
      <c r="D211" s="43"/>
      <c r="E211" s="61"/>
      <c r="F211" s="61"/>
      <c r="G211" s="43"/>
      <c r="H211" s="43"/>
      <c r="I211" s="43"/>
      <c r="J211" s="43"/>
      <c r="K211" s="43"/>
      <c r="L211" s="43"/>
      <c r="M211" s="43"/>
      <c r="N211" s="43"/>
      <c r="O211" s="43"/>
      <c r="P211" s="43"/>
      <c r="Q211" s="43"/>
      <c r="R211" s="43"/>
      <c r="S211" s="43"/>
      <c r="T211" s="578"/>
      <c r="U211" s="578"/>
      <c r="V211" s="578"/>
      <c r="W211" s="43"/>
      <c r="X211" s="504"/>
    </row>
    <row r="212" spans="1:24" x14ac:dyDescent="0.25">
      <c r="A212" s="43"/>
      <c r="B212" s="43"/>
      <c r="C212" s="43"/>
      <c r="D212" s="43"/>
      <c r="E212" s="61"/>
      <c r="F212" s="61"/>
      <c r="G212" s="43"/>
      <c r="H212" s="43"/>
      <c r="I212" s="43"/>
      <c r="J212" s="43"/>
      <c r="K212" s="43"/>
      <c r="L212" s="43"/>
      <c r="M212" s="43"/>
      <c r="N212" s="43"/>
      <c r="O212" s="43"/>
      <c r="P212" s="43"/>
      <c r="Q212" s="43"/>
      <c r="R212" s="43"/>
      <c r="S212" s="43"/>
      <c r="T212" s="578"/>
      <c r="U212" s="578"/>
      <c r="V212" s="578"/>
      <c r="W212" s="43"/>
      <c r="X212" s="504"/>
    </row>
    <row r="213" spans="1:24" x14ac:dyDescent="0.25">
      <c r="A213" s="43"/>
      <c r="B213" s="43"/>
      <c r="C213" s="43"/>
      <c r="D213" s="43"/>
      <c r="E213" s="61"/>
      <c r="F213" s="61"/>
      <c r="G213" s="43"/>
      <c r="H213" s="43"/>
      <c r="I213" s="43"/>
      <c r="J213" s="43"/>
      <c r="K213" s="43"/>
      <c r="L213" s="43"/>
      <c r="M213" s="43"/>
      <c r="N213" s="43"/>
      <c r="O213" s="43"/>
      <c r="P213" s="43"/>
      <c r="Q213" s="43"/>
      <c r="R213" s="43"/>
      <c r="S213" s="43"/>
      <c r="T213" s="578"/>
      <c r="U213" s="578"/>
      <c r="V213" s="578"/>
      <c r="W213" s="43"/>
      <c r="X213" s="504"/>
    </row>
    <row r="214" spans="1:24" x14ac:dyDescent="0.25">
      <c r="A214" s="43"/>
      <c r="B214" s="43"/>
      <c r="C214" s="43"/>
      <c r="D214" s="43"/>
      <c r="E214" s="61"/>
      <c r="F214" s="61"/>
      <c r="G214" s="43"/>
      <c r="H214" s="43"/>
      <c r="I214" s="43"/>
      <c r="J214" s="43"/>
      <c r="K214" s="43"/>
      <c r="L214" s="43"/>
      <c r="M214" s="43"/>
      <c r="N214" s="43"/>
      <c r="O214" s="43"/>
      <c r="P214" s="43"/>
      <c r="Q214" s="43"/>
      <c r="R214" s="43"/>
      <c r="S214" s="43"/>
      <c r="T214" s="578"/>
      <c r="U214" s="578"/>
      <c r="V214" s="578"/>
      <c r="W214" s="43"/>
      <c r="X214" s="504"/>
    </row>
    <row r="215" spans="1:24" x14ac:dyDescent="0.25">
      <c r="A215" s="43"/>
      <c r="B215" s="43"/>
      <c r="C215" s="43"/>
      <c r="D215" s="43"/>
      <c r="E215" s="61"/>
      <c r="F215" s="61"/>
      <c r="G215" s="43"/>
      <c r="H215" s="43"/>
      <c r="I215" s="43"/>
      <c r="J215" s="43"/>
      <c r="K215" s="43"/>
      <c r="L215" s="43"/>
      <c r="M215" s="43"/>
      <c r="N215" s="43"/>
      <c r="O215" s="43"/>
      <c r="P215" s="43"/>
      <c r="Q215" s="43"/>
      <c r="R215" s="43"/>
      <c r="S215" s="43"/>
      <c r="T215" s="578"/>
      <c r="U215" s="578"/>
      <c r="V215" s="578"/>
      <c r="W215" s="43"/>
      <c r="X215" s="504"/>
    </row>
    <row r="216" spans="1:24" x14ac:dyDescent="0.25">
      <c r="A216" s="43"/>
      <c r="B216" s="43"/>
      <c r="C216" s="43"/>
      <c r="D216" s="43"/>
      <c r="E216" s="61"/>
      <c r="F216" s="61"/>
      <c r="G216" s="43"/>
      <c r="H216" s="585"/>
      <c r="I216" s="585"/>
      <c r="J216" s="43"/>
      <c r="K216" s="43"/>
      <c r="L216" s="43"/>
      <c r="M216" s="43"/>
      <c r="N216" s="43"/>
      <c r="O216" s="43"/>
      <c r="P216" s="43"/>
      <c r="Q216" s="43"/>
      <c r="R216" s="43"/>
      <c r="S216" s="43"/>
      <c r="T216" s="578"/>
      <c r="U216" s="578"/>
      <c r="V216" s="578"/>
      <c r="W216" s="43"/>
      <c r="X216" s="504"/>
    </row>
    <row r="217" spans="1:24" x14ac:dyDescent="0.25">
      <c r="A217" s="43"/>
      <c r="B217" s="43"/>
      <c r="C217" s="43"/>
      <c r="D217" s="43"/>
      <c r="E217" s="61"/>
      <c r="F217" s="61"/>
      <c r="G217" s="43"/>
      <c r="H217" s="43"/>
      <c r="I217" s="43"/>
      <c r="J217" s="43"/>
      <c r="K217" s="43"/>
      <c r="L217" s="43"/>
      <c r="M217" s="43"/>
      <c r="N217" s="43"/>
      <c r="O217" s="43"/>
      <c r="P217" s="43"/>
      <c r="Q217" s="43"/>
      <c r="R217" s="43"/>
      <c r="S217" s="43"/>
      <c r="T217" s="578"/>
      <c r="U217" s="578"/>
      <c r="V217" s="578"/>
      <c r="W217" s="43"/>
      <c r="X217" s="504"/>
    </row>
    <row r="218" spans="1:24" x14ac:dyDescent="0.25">
      <c r="A218" s="43"/>
      <c r="B218" s="43"/>
      <c r="C218" s="43"/>
      <c r="D218" s="43"/>
      <c r="E218" s="61"/>
      <c r="F218" s="61"/>
      <c r="G218" s="43"/>
      <c r="H218" s="43"/>
      <c r="I218" s="43"/>
      <c r="J218" s="43"/>
      <c r="K218" s="43"/>
      <c r="L218" s="43"/>
      <c r="M218" s="43"/>
      <c r="N218" s="43"/>
      <c r="O218" s="43"/>
      <c r="P218" s="43"/>
      <c r="Q218" s="43"/>
      <c r="R218" s="43"/>
      <c r="S218" s="43"/>
      <c r="T218" s="578"/>
      <c r="U218" s="578"/>
      <c r="V218" s="578"/>
      <c r="W218" s="43"/>
      <c r="X218" s="504"/>
    </row>
    <row r="219" spans="1:24" x14ac:dyDescent="0.25">
      <c r="A219" s="43"/>
      <c r="B219" s="43"/>
      <c r="C219" s="43"/>
      <c r="D219" s="43"/>
      <c r="E219" s="61"/>
      <c r="F219" s="61"/>
      <c r="G219" s="43"/>
      <c r="H219" s="43"/>
      <c r="I219" s="43"/>
      <c r="J219" s="43"/>
      <c r="K219" s="43"/>
      <c r="L219" s="43"/>
      <c r="M219" s="43"/>
      <c r="N219" s="43"/>
      <c r="O219" s="43"/>
      <c r="P219" s="43"/>
      <c r="Q219" s="43"/>
      <c r="R219" s="43"/>
      <c r="S219" s="43"/>
      <c r="T219" s="578"/>
      <c r="U219" s="578"/>
      <c r="V219" s="578"/>
      <c r="W219" s="43"/>
      <c r="X219" s="504"/>
    </row>
    <row r="220" spans="1:24" x14ac:dyDescent="0.25">
      <c r="A220" s="43"/>
      <c r="B220" s="43"/>
      <c r="C220" s="43"/>
      <c r="D220" s="43"/>
      <c r="E220" s="61"/>
      <c r="F220" s="61"/>
      <c r="G220" s="43"/>
      <c r="H220" s="43"/>
      <c r="I220" s="43"/>
      <c r="J220" s="43"/>
      <c r="K220" s="43"/>
      <c r="L220" s="43"/>
      <c r="M220" s="43"/>
      <c r="N220" s="43"/>
      <c r="O220" s="43"/>
      <c r="P220" s="43"/>
      <c r="Q220" s="43"/>
      <c r="R220" s="43"/>
      <c r="S220" s="43"/>
      <c r="T220" s="578"/>
      <c r="U220" s="578"/>
      <c r="V220" s="578"/>
      <c r="W220" s="43"/>
      <c r="X220" s="504"/>
    </row>
    <row r="221" spans="1:24" x14ac:dyDescent="0.25">
      <c r="A221" s="43"/>
      <c r="B221" s="43"/>
      <c r="C221" s="43"/>
      <c r="D221" s="43"/>
      <c r="E221" s="61"/>
      <c r="F221" s="61"/>
      <c r="G221" s="43"/>
      <c r="H221" s="43"/>
      <c r="I221" s="43"/>
      <c r="J221" s="43"/>
      <c r="K221" s="43"/>
      <c r="L221" s="43"/>
      <c r="M221" s="43"/>
      <c r="N221" s="43"/>
      <c r="O221" s="43"/>
      <c r="P221" s="43"/>
      <c r="Q221" s="43"/>
      <c r="R221" s="43"/>
      <c r="S221" s="43"/>
      <c r="T221" s="578"/>
      <c r="U221" s="578"/>
      <c r="V221" s="578"/>
      <c r="W221" s="43"/>
      <c r="X221" s="504"/>
    </row>
    <row r="222" spans="1:24" x14ac:dyDescent="0.25">
      <c r="A222" s="43"/>
      <c r="B222" s="43"/>
      <c r="C222" s="43"/>
      <c r="D222" s="43"/>
      <c r="E222" s="61"/>
      <c r="F222" s="61"/>
      <c r="G222" s="43"/>
      <c r="H222" s="43"/>
      <c r="I222" s="43"/>
      <c r="J222" s="43"/>
      <c r="K222" s="43"/>
      <c r="L222" s="43"/>
      <c r="M222" s="43"/>
      <c r="N222" s="43"/>
      <c r="O222" s="43"/>
      <c r="P222" s="43"/>
      <c r="Q222" s="43"/>
      <c r="R222" s="43"/>
      <c r="S222" s="43"/>
      <c r="T222" s="578"/>
      <c r="U222" s="578"/>
      <c r="V222" s="578"/>
      <c r="W222" s="43"/>
      <c r="X222" s="504"/>
    </row>
    <row r="223" spans="1:24" x14ac:dyDescent="0.25">
      <c r="A223" s="43"/>
      <c r="B223" s="43"/>
      <c r="C223" s="43"/>
      <c r="D223" s="43"/>
      <c r="E223" s="61"/>
      <c r="F223" s="61"/>
      <c r="G223" s="43"/>
      <c r="H223" s="585"/>
      <c r="I223" s="585"/>
      <c r="J223" s="43"/>
      <c r="K223" s="43"/>
      <c r="L223" s="43"/>
      <c r="M223" s="43"/>
      <c r="N223" s="43"/>
      <c r="O223" s="43"/>
      <c r="P223" s="43"/>
      <c r="Q223" s="43"/>
      <c r="R223" s="43"/>
      <c r="S223" s="43"/>
      <c r="T223" s="578"/>
      <c r="U223" s="578"/>
      <c r="V223" s="578"/>
      <c r="W223" s="43"/>
      <c r="X223" s="504"/>
    </row>
    <row r="224" spans="1:24" x14ac:dyDescent="0.25">
      <c r="A224" s="43"/>
      <c r="B224" s="43"/>
      <c r="C224" s="43"/>
      <c r="D224" s="43"/>
      <c r="E224" s="61"/>
      <c r="F224" s="61"/>
      <c r="G224" s="43"/>
      <c r="H224" s="585"/>
      <c r="I224" s="585"/>
      <c r="J224" s="43"/>
      <c r="K224" s="43"/>
      <c r="L224" s="43"/>
      <c r="M224" s="43"/>
      <c r="N224" s="43"/>
      <c r="O224" s="43"/>
      <c r="P224" s="43"/>
      <c r="Q224" s="43"/>
      <c r="R224" s="43"/>
      <c r="S224" s="43"/>
      <c r="T224" s="578"/>
      <c r="U224" s="578"/>
      <c r="V224" s="578"/>
      <c r="W224" s="43"/>
      <c r="X224" s="504"/>
    </row>
    <row r="225" spans="1:24" x14ac:dyDescent="0.25">
      <c r="A225" s="43"/>
      <c r="B225" s="43"/>
      <c r="C225" s="43"/>
      <c r="D225" s="43"/>
      <c r="E225" s="61"/>
      <c r="F225" s="61"/>
      <c r="G225" s="43"/>
      <c r="H225" s="585"/>
      <c r="I225" s="585"/>
      <c r="J225" s="43"/>
      <c r="K225" s="43"/>
      <c r="L225" s="43"/>
      <c r="M225" s="43"/>
      <c r="N225" s="43"/>
      <c r="O225" s="43"/>
      <c r="P225" s="43"/>
      <c r="Q225" s="43"/>
      <c r="R225" s="43"/>
      <c r="S225" s="43"/>
      <c r="T225" s="578"/>
      <c r="U225" s="578"/>
      <c r="V225" s="578"/>
      <c r="W225" s="43"/>
      <c r="X225" s="504"/>
    </row>
    <row r="226" spans="1:24" x14ac:dyDescent="0.25">
      <c r="A226" s="43"/>
      <c r="B226" s="43"/>
      <c r="C226" s="43"/>
      <c r="D226" s="43"/>
      <c r="E226" s="61"/>
      <c r="F226" s="61"/>
      <c r="G226" s="43"/>
      <c r="H226" s="585"/>
      <c r="I226" s="585"/>
      <c r="J226" s="43"/>
      <c r="K226" s="43"/>
      <c r="L226" s="43"/>
      <c r="M226" s="43"/>
      <c r="N226" s="43"/>
      <c r="O226" s="43"/>
      <c r="P226" s="43"/>
      <c r="Q226" s="43"/>
      <c r="R226" s="43"/>
      <c r="S226" s="43"/>
      <c r="T226" s="578"/>
      <c r="U226" s="578"/>
      <c r="V226" s="578"/>
      <c r="W226" s="43"/>
      <c r="X226" s="504"/>
    </row>
    <row r="227" spans="1:24" x14ac:dyDescent="0.25">
      <c r="A227" s="43"/>
      <c r="B227" s="43"/>
      <c r="C227" s="43"/>
      <c r="D227" s="43"/>
      <c r="E227" s="61"/>
      <c r="F227" s="61"/>
      <c r="G227" s="43"/>
      <c r="H227" s="43"/>
      <c r="I227" s="43"/>
      <c r="J227" s="43"/>
      <c r="K227" s="43"/>
      <c r="L227" s="43"/>
      <c r="M227" s="43"/>
      <c r="N227" s="43"/>
      <c r="O227" s="43"/>
      <c r="P227" s="43"/>
      <c r="Q227" s="43"/>
      <c r="R227" s="43"/>
      <c r="S227" s="43"/>
      <c r="T227" s="578"/>
      <c r="U227" s="578"/>
      <c r="V227" s="578"/>
      <c r="W227" s="43"/>
      <c r="X227" s="504"/>
    </row>
    <row r="228" spans="1:24" x14ac:dyDescent="0.25">
      <c r="A228" s="43"/>
      <c r="B228" s="43"/>
      <c r="C228" s="43"/>
      <c r="D228" s="43"/>
      <c r="E228" s="61"/>
      <c r="F228" s="61"/>
      <c r="G228" s="43"/>
      <c r="H228" s="43"/>
      <c r="I228" s="43"/>
      <c r="J228" s="43"/>
      <c r="K228" s="43"/>
      <c r="L228" s="43"/>
      <c r="M228" s="43"/>
      <c r="N228" s="43"/>
      <c r="O228" s="43"/>
      <c r="P228" s="43"/>
      <c r="Q228" s="43"/>
      <c r="R228" s="43"/>
      <c r="S228" s="43"/>
      <c r="T228" s="578"/>
      <c r="U228" s="578"/>
      <c r="V228" s="578"/>
      <c r="W228" s="43"/>
      <c r="X228" s="504"/>
    </row>
    <row r="229" spans="1:24" x14ac:dyDescent="0.25">
      <c r="A229" s="43"/>
      <c r="B229" s="43"/>
      <c r="C229" s="43"/>
      <c r="D229" s="43"/>
      <c r="E229" s="61"/>
      <c r="F229" s="61"/>
      <c r="G229" s="43"/>
      <c r="H229" s="585"/>
      <c r="I229" s="585"/>
      <c r="J229" s="43"/>
      <c r="K229" s="43"/>
      <c r="L229" s="43"/>
      <c r="M229" s="43"/>
      <c r="N229" s="43"/>
      <c r="O229" s="43"/>
      <c r="P229" s="43"/>
      <c r="Q229" s="43"/>
      <c r="R229" s="43"/>
      <c r="S229" s="43"/>
      <c r="T229" s="578"/>
      <c r="U229" s="578"/>
      <c r="V229" s="578"/>
      <c r="W229" s="43"/>
      <c r="X229" s="504"/>
    </row>
    <row r="230" spans="1:24" x14ac:dyDescent="0.25">
      <c r="A230" s="43"/>
      <c r="B230" s="43"/>
      <c r="C230" s="43"/>
      <c r="D230" s="43"/>
      <c r="E230" s="61"/>
      <c r="F230" s="61"/>
      <c r="G230" s="43"/>
      <c r="H230" s="585"/>
      <c r="I230" s="585"/>
      <c r="J230" s="43"/>
      <c r="K230" s="43"/>
      <c r="L230" s="43"/>
      <c r="M230" s="43"/>
      <c r="N230" s="43"/>
      <c r="O230" s="43"/>
      <c r="P230" s="43"/>
      <c r="Q230" s="43"/>
      <c r="R230" s="43"/>
      <c r="S230" s="43"/>
      <c r="T230" s="578"/>
      <c r="U230" s="578"/>
      <c r="V230" s="578"/>
      <c r="W230" s="43"/>
      <c r="X230" s="504"/>
    </row>
    <row r="231" spans="1:24" x14ac:dyDescent="0.25">
      <c r="A231" s="43"/>
      <c r="B231" s="43"/>
      <c r="C231" s="43"/>
      <c r="D231" s="43"/>
      <c r="E231" s="61"/>
      <c r="F231" s="61"/>
      <c r="G231" s="43"/>
      <c r="H231" s="585"/>
      <c r="I231" s="585"/>
      <c r="J231" s="43"/>
      <c r="K231" s="43"/>
      <c r="L231" s="43"/>
      <c r="M231" s="43"/>
      <c r="N231" s="43"/>
      <c r="O231" s="43"/>
      <c r="P231" s="43"/>
      <c r="Q231" s="43"/>
      <c r="R231" s="43"/>
      <c r="S231" s="43"/>
      <c r="T231" s="578"/>
      <c r="U231" s="578"/>
      <c r="V231" s="578"/>
      <c r="W231" s="43"/>
      <c r="X231" s="504"/>
    </row>
    <row r="232" spans="1:24" x14ac:dyDescent="0.25">
      <c r="A232" s="43"/>
      <c r="B232" s="43"/>
      <c r="C232" s="43"/>
      <c r="D232" s="43"/>
      <c r="E232" s="61"/>
      <c r="F232" s="61"/>
      <c r="G232" s="43"/>
      <c r="H232" s="585"/>
      <c r="I232" s="585"/>
      <c r="J232" s="43"/>
      <c r="K232" s="43"/>
      <c r="L232" s="43"/>
      <c r="M232" s="43"/>
      <c r="N232" s="43"/>
      <c r="O232" s="43"/>
      <c r="P232" s="43"/>
      <c r="Q232" s="43"/>
      <c r="R232" s="43"/>
      <c r="S232" s="43"/>
      <c r="T232" s="578"/>
      <c r="U232" s="578"/>
      <c r="V232" s="578"/>
      <c r="W232" s="43"/>
      <c r="X232" s="504"/>
    </row>
    <row r="233" spans="1:24" x14ac:dyDescent="0.25">
      <c r="A233" s="43"/>
      <c r="B233" s="43"/>
      <c r="C233" s="43"/>
      <c r="D233" s="43"/>
      <c r="E233" s="61"/>
      <c r="F233" s="61"/>
      <c r="G233" s="43"/>
      <c r="H233" s="585"/>
      <c r="I233" s="585"/>
      <c r="J233" s="43"/>
      <c r="K233" s="43"/>
      <c r="L233" s="43"/>
      <c r="M233" s="43"/>
      <c r="N233" s="43"/>
      <c r="O233" s="43"/>
      <c r="P233" s="43"/>
      <c r="Q233" s="43"/>
      <c r="R233" s="43"/>
      <c r="S233" s="43"/>
      <c r="T233" s="578"/>
      <c r="U233" s="578"/>
      <c r="V233" s="578"/>
      <c r="W233" s="43"/>
      <c r="X233" s="504"/>
    </row>
    <row r="234" spans="1:24" x14ac:dyDescent="0.25">
      <c r="A234" s="43"/>
      <c r="B234" s="43"/>
      <c r="C234" s="43"/>
      <c r="D234" s="43"/>
      <c r="E234" s="43"/>
      <c r="F234" s="43"/>
      <c r="G234" s="43"/>
      <c r="H234" s="43"/>
      <c r="I234" s="43"/>
      <c r="J234" s="43"/>
      <c r="K234" s="43"/>
      <c r="L234" s="43"/>
      <c r="M234" s="43"/>
      <c r="N234" s="43"/>
      <c r="O234" s="43"/>
      <c r="P234" s="43"/>
      <c r="Q234" s="43"/>
      <c r="R234" s="43"/>
      <c r="S234" s="43"/>
      <c r="T234" s="578"/>
      <c r="U234" s="578"/>
      <c r="V234" s="578"/>
      <c r="W234" s="43"/>
      <c r="X234" s="504"/>
    </row>
    <row r="235" spans="1:24" x14ac:dyDescent="0.25">
      <c r="A235" s="579"/>
      <c r="B235" s="579"/>
      <c r="C235" s="579"/>
      <c r="D235" s="579" t="s">
        <v>290</v>
      </c>
      <c r="E235" s="580">
        <f>SUM(E5:E233)/1000</f>
        <v>36.965000000000003</v>
      </c>
      <c r="F235" s="580"/>
      <c r="G235" s="581"/>
      <c r="H235" s="582"/>
      <c r="I235" s="582"/>
      <c r="J235" s="581"/>
      <c r="K235" s="581"/>
      <c r="L235" s="581"/>
      <c r="M235" s="581"/>
      <c r="N235" s="581"/>
      <c r="O235" s="581"/>
      <c r="P235" s="581"/>
      <c r="Q235" s="581"/>
      <c r="R235" s="600">
        <f>SUM(R5:R234)/1000</f>
        <v>25.213000000000001</v>
      </c>
      <c r="S235" s="581"/>
      <c r="T235" s="583"/>
      <c r="U235" s="583"/>
      <c r="V235" s="583"/>
      <c r="W235" s="581"/>
      <c r="X235" s="592"/>
    </row>
  </sheetData>
  <conditionalFormatting sqref="B25">
    <cfRule type="duplicateValues" dxfId="2404" priority="10"/>
  </conditionalFormatting>
  <conditionalFormatting sqref="B27">
    <cfRule type="duplicateValues" dxfId="2403" priority="8"/>
  </conditionalFormatting>
  <conditionalFormatting sqref="B29">
    <cfRule type="duplicateValues" dxfId="2402" priority="6"/>
  </conditionalFormatting>
  <conditionalFormatting sqref="B236:B1048576 B2:B3">
    <cfRule type="duplicateValues" dxfId="2401" priority="38"/>
  </conditionalFormatting>
  <conditionalFormatting sqref="C4:C5">
    <cfRule type="duplicateValues" dxfId="2400" priority="42"/>
  </conditionalFormatting>
  <conditionalFormatting sqref="C22">
    <cfRule type="duplicateValues" dxfId="2399" priority="12"/>
  </conditionalFormatting>
  <conditionalFormatting sqref="C25">
    <cfRule type="duplicateValues" dxfId="2398" priority="9"/>
  </conditionalFormatting>
  <conditionalFormatting sqref="C26 C6:C21 C23:C24 C28 C30:C118">
    <cfRule type="duplicateValues" dxfId="2397" priority="13"/>
  </conditionalFormatting>
  <conditionalFormatting sqref="C27">
    <cfRule type="duplicateValues" dxfId="2396" priority="7"/>
  </conditionalFormatting>
  <conditionalFormatting sqref="C29">
    <cfRule type="duplicateValues" dxfId="2395" priority="5"/>
  </conditionalFormatting>
  <conditionalFormatting sqref="C37">
    <cfRule type="duplicateValues" dxfId="2394" priority="14"/>
  </conditionalFormatting>
  <conditionalFormatting sqref="C44">
    <cfRule type="duplicateValues" dxfId="2393" priority="15"/>
  </conditionalFormatting>
  <conditionalFormatting sqref="C119:C120">
    <cfRule type="duplicateValues" dxfId="2392" priority="16"/>
  </conditionalFormatting>
  <conditionalFormatting sqref="C121:C138 C141:C233">
    <cfRule type="duplicateValues" dxfId="2391" priority="17"/>
  </conditionalFormatting>
  <conditionalFormatting sqref="C139:C140">
    <cfRule type="duplicateValues" dxfId="2390" priority="18"/>
  </conditionalFormatting>
  <conditionalFormatting sqref="C234:C235">
    <cfRule type="duplicateValues" dxfId="2389" priority="43"/>
  </conditionalFormatting>
  <conditionalFormatting sqref="D30">
    <cfRule type="duplicateValues" dxfId="2388" priority="4"/>
  </conditionalFormatting>
  <conditionalFormatting sqref="D38:D68 D71:D118 D4:D29 D31:D36">
    <cfRule type="duplicateValues" dxfId="2387" priority="37"/>
  </conditionalFormatting>
  <conditionalFormatting sqref="D69">
    <cfRule type="duplicateValues" dxfId="2386" priority="35"/>
  </conditionalFormatting>
  <conditionalFormatting sqref="D70">
    <cfRule type="duplicateValues" dxfId="2385" priority="36"/>
  </conditionalFormatting>
  <conditionalFormatting sqref="D119:D120">
    <cfRule type="duplicateValues" dxfId="2384" priority="39"/>
  </conditionalFormatting>
  <conditionalFormatting sqref="D121:D138 D141:D233">
    <cfRule type="duplicateValues" dxfId="2383" priority="41"/>
  </conditionalFormatting>
  <conditionalFormatting sqref="D139:D140">
    <cfRule type="duplicateValues" dxfId="2382" priority="19"/>
  </conditionalFormatting>
  <conditionalFormatting sqref="D234:D235">
    <cfRule type="duplicateValues" dxfId="2381" priority="32"/>
  </conditionalFormatting>
  <conditionalFormatting sqref="F25">
    <cfRule type="duplicateValues" dxfId="2380" priority="1"/>
  </conditionalFormatting>
  <conditionalFormatting sqref="F29">
    <cfRule type="duplicateValues" dxfId="2379" priority="3"/>
  </conditionalFormatting>
  <conditionalFormatting sqref="F31">
    <cfRule type="duplicateValues" dxfId="2378" priority="2"/>
  </conditionalFormatting>
  <conditionalFormatting sqref="T118:V118">
    <cfRule type="duplicateValues" dxfId="2377" priority="33"/>
  </conditionalFormatting>
  <conditionalFormatting sqref="T119:V119">
    <cfRule type="duplicateValues" dxfId="2376" priority="34"/>
  </conditionalFormatting>
  <conditionalFormatting sqref="T121:V121">
    <cfRule type="duplicateValues" dxfId="2375" priority="27"/>
  </conditionalFormatting>
  <conditionalFormatting sqref="T122:V122">
    <cfRule type="duplicateValues" dxfId="2374" priority="26"/>
  </conditionalFormatting>
  <conditionalFormatting sqref="T124:V124">
    <cfRule type="duplicateValues" dxfId="2373" priority="29"/>
  </conditionalFormatting>
  <conditionalFormatting sqref="T125:V125">
    <cfRule type="duplicateValues" dxfId="2372" priority="28"/>
  </conditionalFormatting>
  <conditionalFormatting sqref="T127:V127">
    <cfRule type="duplicateValues" dxfId="2371" priority="31"/>
  </conditionalFormatting>
  <conditionalFormatting sqref="T128:V129">
    <cfRule type="duplicateValues" dxfId="2370" priority="30"/>
  </conditionalFormatting>
  <conditionalFormatting sqref="T130:V130">
    <cfRule type="duplicateValues" dxfId="2369" priority="20"/>
  </conditionalFormatting>
  <conditionalFormatting sqref="T131:V131 T123:V123">
    <cfRule type="duplicateValues" dxfId="2368" priority="40"/>
  </conditionalFormatting>
  <conditionalFormatting sqref="T132:V132">
    <cfRule type="duplicateValues" dxfId="2367" priority="25"/>
  </conditionalFormatting>
  <conditionalFormatting sqref="T133:V133">
    <cfRule type="duplicateValues" dxfId="2366" priority="23"/>
  </conditionalFormatting>
  <conditionalFormatting sqref="T134:V134">
    <cfRule type="duplicateValues" dxfId="2365" priority="21"/>
  </conditionalFormatting>
  <conditionalFormatting sqref="T135:V135">
    <cfRule type="duplicateValues" dxfId="2364" priority="24"/>
  </conditionalFormatting>
  <conditionalFormatting sqref="T136:V136">
    <cfRule type="duplicateValues" dxfId="2363" priority="22"/>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52" zoomScale="67" zoomScaleNormal="67" zoomScaleSheetLayoutView="62" workbookViewId="0">
      <selection activeCell="AC334" sqref="AC334:AF334"/>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6" width="6.5703125" style="236" customWidth="1"/>
    <col min="37" max="37" width="8.85546875" style="236" customWidth="1"/>
    <col min="38" max="38" width="6.7109375" style="236" customWidth="1"/>
    <col min="39" max="39" width="9.140625" style="236" customWidth="1"/>
    <col min="40" max="16384" width="9.140625" style="236"/>
  </cols>
  <sheetData>
    <row r="1" spans="1:38"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3"/>
      <c r="AL1" s="215"/>
    </row>
    <row r="2" spans="1:38" s="216" customFormat="1" ht="18" customHeight="1" x14ac:dyDescent="0.25">
      <c r="A2" s="213"/>
      <c r="B2" s="217"/>
      <c r="C2" s="218"/>
      <c r="D2" s="218"/>
      <c r="E2" s="219"/>
      <c r="F2" s="218"/>
      <c r="G2" s="218"/>
      <c r="H2" s="218"/>
      <c r="I2" s="218"/>
      <c r="J2" s="218"/>
      <c r="K2" s="218"/>
      <c r="L2" s="218"/>
      <c r="M2" s="833" t="s">
        <v>600</v>
      </c>
      <c r="N2" s="833"/>
      <c r="O2" s="833"/>
      <c r="P2" s="833"/>
      <c r="Q2" s="833"/>
      <c r="R2" s="833"/>
      <c r="S2" s="218"/>
      <c r="T2" s="218"/>
      <c r="U2" s="834"/>
      <c r="V2" s="836"/>
      <c r="W2" s="834"/>
      <c r="X2" s="834"/>
      <c r="Y2" s="834"/>
      <c r="Z2" s="834"/>
      <c r="AA2" s="834"/>
      <c r="AB2" s="834"/>
      <c r="AC2" s="834"/>
      <c r="AD2" s="834"/>
      <c r="AE2" s="834"/>
      <c r="AF2" s="834"/>
      <c r="AG2" s="834"/>
      <c r="AH2" s="834"/>
      <c r="AI2" s="834"/>
      <c r="AJ2" s="834"/>
      <c r="AK2" s="838"/>
      <c r="AL2" s="215"/>
    </row>
    <row r="3" spans="1:38" s="216" customFormat="1" ht="18.75" x14ac:dyDescent="0.25">
      <c r="A3" s="213"/>
      <c r="B3" s="220"/>
      <c r="C3" s="392"/>
      <c r="D3" s="392"/>
      <c r="E3" s="392"/>
      <c r="F3" s="392"/>
      <c r="G3" s="392"/>
      <c r="H3" s="392"/>
      <c r="I3" s="392"/>
      <c r="J3" s="392"/>
      <c r="K3" s="392"/>
      <c r="L3" s="392"/>
      <c r="M3" s="392"/>
      <c r="N3" s="392"/>
      <c r="O3" s="392"/>
      <c r="P3" s="392"/>
      <c r="Q3" s="393"/>
      <c r="R3" s="392"/>
      <c r="S3" s="392"/>
      <c r="T3" s="392"/>
      <c r="U3" s="835"/>
      <c r="V3" s="837"/>
      <c r="W3" s="835"/>
      <c r="X3" s="835"/>
      <c r="Y3" s="835"/>
      <c r="Z3" s="835"/>
      <c r="AA3" s="835"/>
      <c r="AB3" s="835"/>
      <c r="AC3" s="835"/>
      <c r="AD3" s="835"/>
      <c r="AE3" s="835"/>
      <c r="AF3" s="835"/>
      <c r="AG3" s="835"/>
      <c r="AH3" s="835"/>
      <c r="AI3" s="835"/>
      <c r="AJ3" s="835"/>
      <c r="AK3" s="839"/>
      <c r="AL3" s="215"/>
    </row>
    <row r="4" spans="1:38" s="216" customFormat="1" ht="18.75" x14ac:dyDescent="0.25">
      <c r="A4" s="213"/>
      <c r="B4" s="220"/>
      <c r="C4" s="392"/>
      <c r="D4" s="392"/>
      <c r="E4" s="392"/>
      <c r="F4" s="392"/>
      <c r="G4" s="392"/>
      <c r="H4" s="392"/>
      <c r="I4" s="392"/>
      <c r="J4" s="392"/>
      <c r="K4" s="392"/>
      <c r="L4" s="392"/>
      <c r="M4" s="394"/>
      <c r="N4" s="392"/>
      <c r="O4" s="392"/>
      <c r="P4" s="392"/>
      <c r="Q4" s="393"/>
      <c r="R4" s="392"/>
      <c r="S4" s="392"/>
      <c r="T4" s="392"/>
      <c r="U4" s="835"/>
      <c r="V4" s="395"/>
      <c r="W4" s="392"/>
      <c r="X4" s="392"/>
      <c r="Y4" s="392"/>
      <c r="Z4" s="392"/>
      <c r="AA4" s="392"/>
      <c r="AB4" s="392"/>
      <c r="AC4" s="392"/>
      <c r="AD4" s="392"/>
      <c r="AE4" s="392"/>
      <c r="AF4" s="392"/>
      <c r="AG4" s="392"/>
      <c r="AH4" s="392"/>
      <c r="AI4" s="392"/>
      <c r="AJ4" s="392"/>
      <c r="AK4" s="221"/>
      <c r="AL4" s="215"/>
    </row>
    <row r="5" spans="1:38" s="216" customFormat="1" ht="18.75" x14ac:dyDescent="0.25">
      <c r="A5" s="213"/>
      <c r="B5" s="222" t="s">
        <v>601</v>
      </c>
      <c r="C5" s="396"/>
      <c r="D5" s="840">
        <v>46189</v>
      </c>
      <c r="E5" s="840"/>
      <c r="F5" s="840"/>
      <c r="G5" s="840"/>
      <c r="H5" s="840"/>
      <c r="I5" s="840"/>
      <c r="J5" s="397"/>
      <c r="K5" s="397"/>
      <c r="L5" s="397"/>
      <c r="M5" s="397"/>
      <c r="N5" s="397"/>
      <c r="O5" s="397"/>
      <c r="P5" s="397"/>
      <c r="Q5" s="398"/>
      <c r="R5" s="397"/>
      <c r="S5" s="397"/>
      <c r="T5" s="397"/>
      <c r="U5" s="841"/>
      <c r="V5" s="841"/>
      <c r="W5" s="392"/>
      <c r="X5" s="392"/>
      <c r="Y5" s="392"/>
      <c r="Z5" s="392"/>
      <c r="AA5" s="392"/>
      <c r="AB5" s="392"/>
      <c r="AC5" s="392"/>
      <c r="AD5" s="392"/>
      <c r="AE5" s="392"/>
      <c r="AF5" s="392"/>
      <c r="AG5" s="392"/>
      <c r="AH5" s="392"/>
      <c r="AI5" s="392"/>
      <c r="AJ5" s="392"/>
      <c r="AK5" s="223"/>
      <c r="AL5" s="215"/>
    </row>
    <row r="6" spans="1:38" s="216" customFormat="1" ht="18.75" x14ac:dyDescent="0.25">
      <c r="A6" s="213"/>
      <c r="B6" s="222" t="s">
        <v>602</v>
      </c>
      <c r="C6" s="396"/>
      <c r="D6" s="213"/>
      <c r="E6" s="396" t="s">
        <v>603</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396"/>
      <c r="AK6" s="224"/>
      <c r="AL6" s="215"/>
    </row>
    <row r="7" spans="1:38" s="216" customFormat="1" ht="15.75" x14ac:dyDescent="0.25">
      <c r="A7" s="213"/>
      <c r="B7" s="222" t="s">
        <v>604</v>
      </c>
      <c r="C7" s="396"/>
      <c r="D7" s="396"/>
      <c r="E7" s="213"/>
      <c r="F7" s="817" t="s">
        <v>605</v>
      </c>
      <c r="G7" s="817"/>
      <c r="H7" s="817"/>
      <c r="I7" s="817"/>
      <c r="J7" s="817"/>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396"/>
      <c r="AK7" s="224"/>
      <c r="AL7" s="215"/>
    </row>
    <row r="8" spans="1:38" s="216" customFormat="1" ht="15.75" thickBot="1" x14ac:dyDescent="0.3">
      <c r="A8" s="213"/>
      <c r="B8" s="225" t="s">
        <v>606</v>
      </c>
      <c r="C8" s="226"/>
      <c r="D8" s="226"/>
      <c r="E8" s="227"/>
      <c r="F8" s="226" t="s">
        <v>607</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396"/>
      <c r="AK8" s="229"/>
      <c r="AL8" s="215"/>
    </row>
    <row r="9" spans="1:38"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818" t="s">
        <v>608</v>
      </c>
      <c r="AH9" s="820" t="s">
        <v>609</v>
      </c>
      <c r="AI9" s="820" t="s">
        <v>610</v>
      </c>
      <c r="AJ9" s="820" t="s">
        <v>844</v>
      </c>
      <c r="AK9" s="822" t="s">
        <v>611</v>
      </c>
      <c r="AL9" s="215"/>
    </row>
    <row r="10" spans="1:38"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612</v>
      </c>
      <c r="W10" s="396"/>
      <c r="X10" s="396"/>
      <c r="Y10" s="396"/>
      <c r="Z10" s="396"/>
      <c r="AA10" s="396"/>
      <c r="AB10" s="393"/>
      <c r="AC10" s="396"/>
      <c r="AD10" s="396"/>
      <c r="AE10" s="396"/>
      <c r="AF10" s="396"/>
      <c r="AG10" s="819"/>
      <c r="AH10" s="821"/>
      <c r="AI10" s="821"/>
      <c r="AJ10" s="842"/>
      <c r="AK10" s="823"/>
      <c r="AL10" s="215"/>
    </row>
    <row r="11" spans="1:38"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613</v>
      </c>
      <c r="W11" s="400"/>
      <c r="X11" s="400" t="s">
        <v>614</v>
      </c>
      <c r="Y11" s="400"/>
      <c r="Z11" s="400" t="s">
        <v>615</v>
      </c>
      <c r="AA11" s="400"/>
      <c r="AB11" s="400" t="s">
        <v>616</v>
      </c>
      <c r="AC11" s="400"/>
      <c r="AD11" s="400" t="s">
        <v>617</v>
      </c>
      <c r="AE11" s="396"/>
      <c r="AF11" s="396"/>
      <c r="AG11" s="230">
        <v>4</v>
      </c>
      <c r="AH11" s="231">
        <v>0</v>
      </c>
      <c r="AI11" s="231">
        <v>4</v>
      </c>
      <c r="AJ11" s="565"/>
      <c r="AK11" s="232"/>
      <c r="AL11" s="215"/>
    </row>
    <row r="12" spans="1:38"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396"/>
      <c r="AK12" s="229"/>
      <c r="AL12" s="215"/>
    </row>
    <row r="13" spans="1:38"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396"/>
      <c r="AK13" s="229"/>
      <c r="AL13" s="215"/>
    </row>
    <row r="14" spans="1:38" s="216" customFormat="1" x14ac:dyDescent="0.25">
      <c r="A14" s="213"/>
      <c r="B14" s="222"/>
      <c r="C14" s="396"/>
      <c r="D14" s="396"/>
      <c r="E14" s="213"/>
      <c r="F14" s="396"/>
      <c r="G14" s="396"/>
      <c r="H14" s="396"/>
      <c r="I14" s="213"/>
      <c r="J14" s="213"/>
      <c r="K14" s="213"/>
      <c r="L14" s="213"/>
      <c r="M14" s="213"/>
      <c r="N14" s="213"/>
      <c r="O14" s="213"/>
      <c r="P14" s="213"/>
      <c r="Q14" s="213"/>
      <c r="R14" s="213"/>
      <c r="S14" s="570" t="s">
        <v>618</v>
      </c>
      <c r="U14" s="401">
        <v>0</v>
      </c>
      <c r="V14" s="824" t="s">
        <v>804</v>
      </c>
      <c r="W14" s="246">
        <v>360</v>
      </c>
      <c r="X14" s="826" t="s">
        <v>907</v>
      </c>
      <c r="Y14" s="403">
        <v>420</v>
      </c>
      <c r="Z14" s="826" t="s">
        <v>907</v>
      </c>
      <c r="AA14" s="403">
        <v>410</v>
      </c>
      <c r="AB14" s="826" t="s">
        <v>907</v>
      </c>
      <c r="AC14" s="403">
        <v>382</v>
      </c>
      <c r="AD14" s="826" t="s">
        <v>907</v>
      </c>
      <c r="AE14" s="396"/>
      <c r="AF14" s="396"/>
      <c r="AG14" s="222"/>
      <c r="AH14" s="396"/>
      <c r="AI14" s="396"/>
      <c r="AJ14" s="396"/>
      <c r="AK14" s="229"/>
      <c r="AL14" s="215"/>
    </row>
    <row r="15" spans="1:38"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825"/>
      <c r="W15" s="390"/>
      <c r="X15" s="827"/>
      <c r="Y15" s="390"/>
      <c r="Z15" s="827"/>
      <c r="AA15" s="390"/>
      <c r="AB15" s="827"/>
      <c r="AC15" s="390"/>
      <c r="AD15" s="827"/>
      <c r="AE15" s="396"/>
      <c r="AF15" s="396"/>
      <c r="AG15" s="222"/>
      <c r="AH15" s="396"/>
      <c r="AI15" s="396"/>
      <c r="AJ15" s="396"/>
      <c r="AK15" s="229"/>
      <c r="AL15" s="215"/>
    </row>
    <row r="16" spans="1:38" s="216" customFormat="1" ht="6.95" customHeight="1" x14ac:dyDescent="0.25">
      <c r="A16" s="213"/>
      <c r="B16" s="222"/>
      <c r="C16" s="396"/>
      <c r="D16" s="396"/>
      <c r="E16" s="213"/>
      <c r="F16" s="396"/>
      <c r="G16" s="396"/>
      <c r="H16" s="396"/>
      <c r="I16" s="213"/>
      <c r="J16" s="213"/>
      <c r="K16" s="213"/>
      <c r="L16" s="213"/>
      <c r="M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396"/>
      <c r="AK16" s="229"/>
      <c r="AL16" s="215"/>
    </row>
    <row r="17" spans="1:38"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396"/>
      <c r="AK17" s="229"/>
      <c r="AL17" s="215"/>
    </row>
    <row r="18" spans="1:38"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396"/>
      <c r="AK18" s="229"/>
      <c r="AL18" s="215"/>
    </row>
    <row r="19" spans="1:38"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830" t="s">
        <v>619</v>
      </c>
      <c r="V19" s="831"/>
      <c r="W19" s="831"/>
      <c r="X19" s="831"/>
      <c r="Y19" s="831"/>
      <c r="Z19" s="831"/>
      <c r="AA19" s="831"/>
      <c r="AB19" s="831"/>
      <c r="AC19" s="831"/>
      <c r="AD19" s="831"/>
      <c r="AE19" s="832"/>
      <c r="AF19" s="396"/>
      <c r="AG19" s="222"/>
      <c r="AH19" s="396"/>
      <c r="AI19" s="396"/>
      <c r="AJ19" s="396"/>
      <c r="AK19" s="229"/>
      <c r="AL19" s="215"/>
    </row>
    <row r="20" spans="1:38"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13"/>
      <c r="AK20" s="235"/>
      <c r="AL20" s="215"/>
    </row>
    <row r="21" spans="1:38"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8"/>
      <c r="AK21" s="239"/>
      <c r="AL21" s="4"/>
    </row>
    <row r="22" spans="1:38" x14ac:dyDescent="0.25">
      <c r="A22" s="390"/>
      <c r="B22" s="304"/>
      <c r="C22" s="400" t="s">
        <v>620</v>
      </c>
      <c r="D22" s="400"/>
      <c r="E22" s="400" t="s">
        <v>621</v>
      </c>
      <c r="F22" s="400"/>
      <c r="G22" s="400" t="s">
        <v>622</v>
      </c>
      <c r="H22" s="400"/>
      <c r="I22" s="400" t="s">
        <v>623</v>
      </c>
      <c r="J22" s="400"/>
      <c r="K22" s="400" t="s">
        <v>624</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390"/>
      <c r="AK22" s="410"/>
      <c r="AL22" s="4"/>
    </row>
    <row r="23" spans="1:38"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3"/>
      <c r="AK23" s="410"/>
      <c r="AL23" s="4"/>
    </row>
    <row r="24" spans="1:38"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415"/>
      <c r="AK24" s="306"/>
      <c r="AL24" s="4"/>
    </row>
    <row r="25" spans="1:38" ht="15.75" thickBot="1" x14ac:dyDescent="0.3">
      <c r="A25" s="389"/>
      <c r="B25" s="348">
        <v>338</v>
      </c>
      <c r="C25" s="826" t="s">
        <v>907</v>
      </c>
      <c r="D25" s="403">
        <v>370</v>
      </c>
      <c r="E25" s="826" t="s">
        <v>907</v>
      </c>
      <c r="F25" s="403">
        <v>380</v>
      </c>
      <c r="G25" s="826" t="s">
        <v>907</v>
      </c>
      <c r="H25" s="403">
        <v>400</v>
      </c>
      <c r="I25" s="826" t="s">
        <v>907</v>
      </c>
      <c r="J25" s="403">
        <v>418</v>
      </c>
      <c r="K25" s="826" t="s">
        <v>907</v>
      </c>
      <c r="L25" s="403">
        <v>418.57900000000001</v>
      </c>
      <c r="M25" s="828" t="s">
        <v>907</v>
      </c>
      <c r="N25" s="403">
        <v>425</v>
      </c>
      <c r="O25" s="828" t="s">
        <v>907</v>
      </c>
      <c r="P25" s="403">
        <v>312</v>
      </c>
      <c r="Q25" s="828" t="s">
        <v>907</v>
      </c>
      <c r="R25" s="403">
        <v>381</v>
      </c>
      <c r="S25" s="828" t="s">
        <v>907</v>
      </c>
      <c r="T25" s="403">
        <v>455</v>
      </c>
      <c r="U25" s="828" t="s">
        <v>907</v>
      </c>
      <c r="V25" s="403">
        <v>376</v>
      </c>
      <c r="W25" s="828" t="s">
        <v>907</v>
      </c>
      <c r="X25" s="403">
        <v>401</v>
      </c>
      <c r="Y25" s="828" t="s">
        <v>907</v>
      </c>
      <c r="Z25" s="403">
        <v>428</v>
      </c>
      <c r="AA25" s="828" t="s">
        <v>907</v>
      </c>
      <c r="AB25" s="403">
        <v>357</v>
      </c>
      <c r="AC25" s="828" t="s">
        <v>907</v>
      </c>
      <c r="AD25" s="403">
        <v>335.15800000000002</v>
      </c>
      <c r="AE25" s="828" t="s">
        <v>907</v>
      </c>
      <c r="AF25" s="390"/>
      <c r="AG25" s="244">
        <v>15</v>
      </c>
      <c r="AH25" s="231">
        <v>11</v>
      </c>
      <c r="AI25" s="231">
        <v>15</v>
      </c>
      <c r="AJ25" s="565">
        <v>11</v>
      </c>
      <c r="AK25" s="232" t="e">
        <f>(L25+AK21L25+N25+P25+R25+T25+V25+X25+Z25+AB25+AD25)</f>
        <v>#NAME?</v>
      </c>
      <c r="AL25" s="4"/>
    </row>
    <row r="26" spans="1:38" x14ac:dyDescent="0.25">
      <c r="A26" s="389"/>
      <c r="B26" s="253"/>
      <c r="C26" s="827"/>
      <c r="D26" s="390"/>
      <c r="E26" s="827"/>
      <c r="F26" s="390"/>
      <c r="G26" s="827"/>
      <c r="H26" s="390"/>
      <c r="I26" s="827"/>
      <c r="J26" s="390"/>
      <c r="K26" s="827"/>
      <c r="L26" s="390"/>
      <c r="M26" s="829"/>
      <c r="N26" s="390"/>
      <c r="O26" s="829"/>
      <c r="P26" s="390"/>
      <c r="Q26" s="829"/>
      <c r="R26" s="415"/>
      <c r="S26" s="829"/>
      <c r="T26" s="390"/>
      <c r="U26" s="829"/>
      <c r="V26" s="390"/>
      <c r="W26" s="829"/>
      <c r="X26" s="390"/>
      <c r="Y26" s="829"/>
      <c r="Z26" s="390"/>
      <c r="AA26" s="829"/>
      <c r="AB26" s="390"/>
      <c r="AC26" s="829"/>
      <c r="AD26" s="390"/>
      <c r="AE26" s="829"/>
      <c r="AF26" s="390"/>
      <c r="AG26" s="245"/>
      <c r="AH26" s="416"/>
      <c r="AI26" s="416"/>
      <c r="AJ26" s="416"/>
      <c r="AK26" s="255"/>
      <c r="AL26" s="4"/>
    </row>
    <row r="27" spans="1:38" ht="6" customHeight="1" x14ac:dyDescent="0.25">
      <c r="A27" s="389"/>
      <c r="B27" s="258"/>
      <c r="C27" s="233">
        <v>0</v>
      </c>
      <c r="D27" s="389"/>
      <c r="E27" s="233">
        <v>0</v>
      </c>
      <c r="F27" s="389"/>
      <c r="G27" s="233">
        <v>0</v>
      </c>
      <c r="H27" s="389"/>
      <c r="I27" s="233">
        <v>0</v>
      </c>
      <c r="J27" s="389"/>
      <c r="K27" s="501"/>
      <c r="L27" s="389"/>
      <c r="M27" s="597">
        <v>0</v>
      </c>
      <c r="N27" s="389"/>
      <c r="O27" s="597" t="s">
        <v>12</v>
      </c>
      <c r="P27" s="389"/>
      <c r="Q27" s="501" t="s">
        <v>12</v>
      </c>
      <c r="R27" s="415"/>
      <c r="S27" s="501" t="s">
        <v>12</v>
      </c>
      <c r="T27" s="389"/>
      <c r="U27" s="501" t="s">
        <v>12</v>
      </c>
      <c r="V27" s="389"/>
      <c r="W27" s="233" t="s">
        <v>12</v>
      </c>
      <c r="X27" s="389"/>
      <c r="Y27" s="233" t="s">
        <v>12</v>
      </c>
      <c r="Z27" s="389"/>
      <c r="AA27" s="233" t="s">
        <v>12</v>
      </c>
      <c r="AB27" s="389"/>
      <c r="AC27" s="233" t="s">
        <v>12</v>
      </c>
      <c r="AD27" s="407"/>
      <c r="AE27" s="233" t="s">
        <v>12</v>
      </c>
      <c r="AF27" s="390"/>
      <c r="AG27" s="245"/>
      <c r="AH27" s="416"/>
      <c r="AI27" s="416"/>
      <c r="AJ27" s="416"/>
      <c r="AK27" s="255"/>
      <c r="AL27" s="4"/>
    </row>
    <row r="28" spans="1:38" x14ac:dyDescent="0.25">
      <c r="A28" s="389"/>
      <c r="B28" s="253"/>
      <c r="C28" s="400" t="s">
        <v>65</v>
      </c>
      <c r="D28" s="390"/>
      <c r="E28" s="400" t="s">
        <v>65</v>
      </c>
      <c r="F28" s="390"/>
      <c r="G28" s="400" t="s">
        <v>65</v>
      </c>
      <c r="H28" s="390"/>
      <c r="I28" s="400" t="s">
        <v>63</v>
      </c>
      <c r="J28" s="390"/>
      <c r="K28" s="566" t="s">
        <v>181</v>
      </c>
      <c r="L28" s="390"/>
      <c r="M28" s="566" t="s">
        <v>474</v>
      </c>
      <c r="N28" s="390"/>
      <c r="O28" s="566" t="s">
        <v>77</v>
      </c>
      <c r="P28" s="390"/>
      <c r="Q28" s="566" t="s">
        <v>57</v>
      </c>
      <c r="R28" s="400"/>
      <c r="S28" s="567" t="s">
        <v>77</v>
      </c>
      <c r="T28" s="390"/>
      <c r="U28" s="566" t="s">
        <v>63</v>
      </c>
      <c r="V28" s="390"/>
      <c r="W28" s="566" t="s">
        <v>65</v>
      </c>
      <c r="X28" s="390"/>
      <c r="Y28" s="566" t="s">
        <v>77</v>
      </c>
      <c r="Z28" s="390"/>
      <c r="AA28" s="566" t="s">
        <v>77</v>
      </c>
      <c r="AB28" s="390"/>
      <c r="AC28" s="566" t="s">
        <v>79</v>
      </c>
      <c r="AD28" s="390"/>
      <c r="AE28" s="566" t="s">
        <v>123</v>
      </c>
      <c r="AF28" s="390"/>
      <c r="AG28" s="245"/>
      <c r="AH28" s="416"/>
      <c r="AI28" s="416"/>
      <c r="AJ28" s="416"/>
      <c r="AK28" s="255"/>
      <c r="AL28" s="4"/>
    </row>
    <row r="29" spans="1:38"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416"/>
      <c r="AK29" s="259"/>
      <c r="AL29" s="10"/>
    </row>
    <row r="30" spans="1:38"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416"/>
      <c r="AK30" s="259"/>
      <c r="AL30" s="10"/>
    </row>
    <row r="31" spans="1:38" s="246" customFormat="1" ht="15.75" thickBot="1" x14ac:dyDescent="0.3">
      <c r="A31" s="391"/>
      <c r="B31" s="843" t="s">
        <v>619</v>
      </c>
      <c r="C31" s="844"/>
      <c r="D31" s="844"/>
      <c r="E31" s="844"/>
      <c r="F31" s="844"/>
      <c r="G31" s="844"/>
      <c r="H31" s="844"/>
      <c r="I31" s="844"/>
      <c r="J31" s="844"/>
      <c r="K31" s="844"/>
      <c r="L31" s="844"/>
      <c r="M31" s="844"/>
      <c r="N31" s="844"/>
      <c r="O31" s="844"/>
      <c r="P31" s="844"/>
      <c r="Q31" s="844"/>
      <c r="R31" s="844"/>
      <c r="S31" s="844"/>
      <c r="T31" s="844"/>
      <c r="U31" s="844"/>
      <c r="V31" s="844"/>
      <c r="W31" s="844"/>
      <c r="X31" s="844"/>
      <c r="Y31" s="844"/>
      <c r="Z31" s="844"/>
      <c r="AA31" s="844"/>
      <c r="AB31" s="844"/>
      <c r="AC31" s="844"/>
      <c r="AD31" s="844"/>
      <c r="AE31" s="845"/>
      <c r="AF31" s="391"/>
      <c r="AG31" s="245"/>
      <c r="AH31" s="416"/>
      <c r="AI31" s="416"/>
      <c r="AJ31" s="416"/>
      <c r="AK31" s="259"/>
      <c r="AL31" s="10"/>
    </row>
    <row r="32" spans="1:38" x14ac:dyDescent="0.25">
      <c r="B32" s="266"/>
      <c r="C32" s="248"/>
      <c r="D32" s="247"/>
      <c r="E32" s="248"/>
      <c r="F32" s="247"/>
      <c r="G32" s="248"/>
      <c r="H32" s="249"/>
      <c r="I32" s="389"/>
      <c r="J32" s="390"/>
      <c r="K32" s="407"/>
      <c r="L32" s="390"/>
      <c r="M32" s="421" t="s">
        <v>625</v>
      </c>
      <c r="N32" s="246"/>
      <c r="O32" s="421"/>
      <c r="P32" s="421"/>
      <c r="Q32" s="422"/>
      <c r="R32" s="391"/>
      <c r="S32" s="423"/>
      <c r="T32" s="391"/>
      <c r="U32" s="391"/>
      <c r="W32" s="389"/>
      <c r="X32" s="390"/>
      <c r="Y32" s="389"/>
      <c r="Z32" s="390"/>
      <c r="AA32" s="389"/>
      <c r="AB32" s="390"/>
      <c r="AC32" s="389"/>
      <c r="AD32" s="247"/>
      <c r="AE32" s="248"/>
      <c r="AF32" s="247"/>
      <c r="AG32" s="250"/>
      <c r="AH32" s="251"/>
      <c r="AI32" s="251"/>
      <c r="AJ32" s="251"/>
      <c r="AK32" s="252"/>
      <c r="AL32" s="4"/>
    </row>
    <row r="33" spans="1:38"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626</v>
      </c>
      <c r="Z33" s="400"/>
      <c r="AA33" s="400" t="s">
        <v>230</v>
      </c>
      <c r="AB33" s="400"/>
      <c r="AC33" s="400" t="s">
        <v>129</v>
      </c>
      <c r="AD33" s="400"/>
      <c r="AE33" s="400" t="s">
        <v>109</v>
      </c>
      <c r="AF33" s="390"/>
      <c r="AG33" s="254"/>
      <c r="AH33" s="424"/>
      <c r="AI33" s="424"/>
      <c r="AJ33" s="424"/>
      <c r="AK33" s="255"/>
      <c r="AL33" s="4"/>
    </row>
    <row r="34" spans="1:38"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426"/>
      <c r="AK34" s="255"/>
      <c r="AL34" s="4"/>
    </row>
    <row r="35" spans="1:38"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427"/>
      <c r="AK35" s="255"/>
      <c r="AL35" s="4"/>
    </row>
    <row r="36" spans="1:38" ht="15.75" thickBot="1" x14ac:dyDescent="0.3">
      <c r="A36" s="258"/>
      <c r="B36" s="348">
        <v>461.16399999999999</v>
      </c>
      <c r="C36" s="828" t="s">
        <v>907</v>
      </c>
      <c r="D36" s="403">
        <v>373</v>
      </c>
      <c r="E36" s="828" t="s">
        <v>907</v>
      </c>
      <c r="F36" s="403">
        <v>334.67</v>
      </c>
      <c r="G36" s="828" t="s">
        <v>907</v>
      </c>
      <c r="H36" s="403">
        <v>321.14999999999998</v>
      </c>
      <c r="I36" s="828" t="s">
        <v>907</v>
      </c>
      <c r="J36" s="403">
        <v>391</v>
      </c>
      <c r="K36" s="828" t="s">
        <v>907</v>
      </c>
      <c r="L36" s="403">
        <v>388</v>
      </c>
      <c r="M36" s="828" t="s">
        <v>907</v>
      </c>
      <c r="N36" s="403">
        <v>392</v>
      </c>
      <c r="O36" s="828" t="s">
        <v>907</v>
      </c>
      <c r="P36" s="428">
        <v>293</v>
      </c>
      <c r="Q36" s="828" t="s">
        <v>907</v>
      </c>
      <c r="R36" s="403">
        <v>274</v>
      </c>
      <c r="S36" s="828" t="s">
        <v>907</v>
      </c>
      <c r="T36" s="403">
        <v>218</v>
      </c>
      <c r="U36" s="828" t="s">
        <v>907</v>
      </c>
      <c r="V36" s="403">
        <v>422</v>
      </c>
      <c r="W36" s="828" t="s">
        <v>907</v>
      </c>
      <c r="X36" s="403">
        <v>339</v>
      </c>
      <c r="Y36" s="828" t="s">
        <v>907</v>
      </c>
      <c r="Z36" s="403">
        <v>423.63299999999998</v>
      </c>
      <c r="AA36" s="828" t="s">
        <v>907</v>
      </c>
      <c r="AB36" s="403">
        <v>335.19200000000001</v>
      </c>
      <c r="AC36" s="828" t="s">
        <v>907</v>
      </c>
      <c r="AD36" s="403">
        <v>326.577</v>
      </c>
      <c r="AE36" s="828" t="s">
        <v>907</v>
      </c>
      <c r="AF36" s="390"/>
      <c r="AG36" s="244">
        <v>15</v>
      </c>
      <c r="AH36" s="231">
        <v>15</v>
      </c>
      <c r="AI36" s="231">
        <v>15</v>
      </c>
      <c r="AJ36" s="565">
        <v>15</v>
      </c>
      <c r="AK36" s="232">
        <f>+B36+D36+F36+H36+J36+L36+N36+P36+R36+T36+V36+X36+Z36+AB36+AD36</f>
        <v>5292.3860000000004</v>
      </c>
      <c r="AL36" s="4"/>
    </row>
    <row r="37" spans="1:38" x14ac:dyDescent="0.25">
      <c r="A37" s="258"/>
      <c r="B37" s="253"/>
      <c r="C37" s="829"/>
      <c r="D37" s="390"/>
      <c r="E37" s="829"/>
      <c r="F37" s="390"/>
      <c r="G37" s="829"/>
      <c r="H37" s="390"/>
      <c r="I37" s="829"/>
      <c r="J37" s="390"/>
      <c r="K37" s="829"/>
      <c r="L37" s="390"/>
      <c r="M37" s="829"/>
      <c r="N37" s="390"/>
      <c r="O37" s="829"/>
      <c r="P37" s="415"/>
      <c r="Q37" s="829"/>
      <c r="R37" s="390"/>
      <c r="S37" s="829"/>
      <c r="T37" s="390"/>
      <c r="U37" s="829"/>
      <c r="V37" s="390"/>
      <c r="W37" s="829"/>
      <c r="X37" s="390"/>
      <c r="Y37" s="829"/>
      <c r="Z37" s="390"/>
      <c r="AA37" s="829"/>
      <c r="AB37" s="390"/>
      <c r="AC37" s="829"/>
      <c r="AD37" s="390"/>
      <c r="AE37" s="829"/>
      <c r="AF37" s="390"/>
      <c r="AG37" s="245"/>
      <c r="AH37" s="416"/>
      <c r="AI37" s="416"/>
      <c r="AJ37" s="416"/>
      <c r="AK37" s="255"/>
      <c r="AL37" s="4"/>
    </row>
    <row r="38" spans="1:38" ht="6" customHeight="1" x14ac:dyDescent="0.25">
      <c r="A38" s="258"/>
      <c r="B38" s="253"/>
      <c r="C38" s="501"/>
      <c r="D38" s="389"/>
      <c r="E38" s="501"/>
      <c r="F38" s="389"/>
      <c r="G38" s="501"/>
      <c r="H38" s="389"/>
      <c r="I38" s="501"/>
      <c r="J38" s="389"/>
      <c r="K38" s="501"/>
      <c r="L38" s="389"/>
      <c r="M38" s="501" t="s">
        <v>627</v>
      </c>
      <c r="N38" s="389"/>
      <c r="O38" s="501"/>
      <c r="P38" s="415"/>
      <c r="Q38" s="501"/>
      <c r="R38" s="389"/>
      <c r="S38" s="501"/>
      <c r="T38" s="389"/>
      <c r="U38" s="233" t="s">
        <v>12</v>
      </c>
      <c r="V38" s="389"/>
      <c r="W38" s="501"/>
      <c r="X38" s="389"/>
      <c r="Y38" s="501"/>
      <c r="Z38" s="389"/>
      <c r="AA38" s="233" t="s">
        <v>12</v>
      </c>
      <c r="AB38" s="389"/>
      <c r="AC38" s="501"/>
      <c r="AD38" s="407"/>
      <c r="AE38" s="233" t="s">
        <v>12</v>
      </c>
      <c r="AF38" s="390"/>
      <c r="AG38" s="245"/>
      <c r="AH38" s="416"/>
      <c r="AI38" s="416"/>
      <c r="AJ38" s="416"/>
      <c r="AK38" s="255"/>
      <c r="AL38" s="4"/>
    </row>
    <row r="39" spans="1:38" x14ac:dyDescent="0.25">
      <c r="A39" s="258"/>
      <c r="B39" s="253"/>
      <c r="C39" s="566" t="s">
        <v>510</v>
      </c>
      <c r="D39" s="390"/>
      <c r="E39" s="566" t="s">
        <v>65</v>
      </c>
      <c r="F39" s="390"/>
      <c r="G39" s="566" t="s">
        <v>65</v>
      </c>
      <c r="H39" s="390"/>
      <c r="I39" s="566" t="s">
        <v>65</v>
      </c>
      <c r="J39" s="390"/>
      <c r="K39" s="566" t="s">
        <v>65</v>
      </c>
      <c r="L39" s="390"/>
      <c r="M39" s="566" t="s">
        <v>77</v>
      </c>
      <c r="N39" s="390"/>
      <c r="O39" s="566" t="s">
        <v>467</v>
      </c>
      <c r="P39" s="400"/>
      <c r="Q39" s="567" t="s">
        <v>79</v>
      </c>
      <c r="R39" s="390"/>
      <c r="S39" s="566" t="s">
        <v>181</v>
      </c>
      <c r="T39" s="390"/>
      <c r="U39" s="566" t="s">
        <v>63</v>
      </c>
      <c r="V39" s="390"/>
      <c r="W39" s="566" t="s">
        <v>77</v>
      </c>
      <c r="X39" s="390"/>
      <c r="Y39" s="566" t="s">
        <v>77</v>
      </c>
      <c r="Z39" s="390"/>
      <c r="AA39" s="566" t="s">
        <v>231</v>
      </c>
      <c r="AB39" s="390"/>
      <c r="AC39" s="566" t="s">
        <v>79</v>
      </c>
      <c r="AD39" s="390"/>
      <c r="AE39" s="566" t="s">
        <v>79</v>
      </c>
      <c r="AF39" s="390"/>
      <c r="AG39" s="245"/>
      <c r="AH39" s="416"/>
      <c r="AI39" s="416"/>
      <c r="AJ39" s="416"/>
      <c r="AK39" s="255"/>
      <c r="AL39" s="4"/>
    </row>
    <row r="40" spans="1:38" s="246" customFormat="1" x14ac:dyDescent="0.25">
      <c r="A40" s="256"/>
      <c r="B40" s="256"/>
      <c r="C40" s="423"/>
      <c r="D40" s="423"/>
      <c r="E40" s="423"/>
      <c r="F40" s="423"/>
      <c r="G40" s="423"/>
      <c r="H40" s="423"/>
      <c r="I40" s="423"/>
      <c r="J40" s="423"/>
      <c r="K40" s="423"/>
      <c r="L40" s="423"/>
      <c r="M40" s="423" t="s">
        <v>628</v>
      </c>
      <c r="N40" s="423"/>
      <c r="O40" s="423"/>
      <c r="P40" s="423"/>
      <c r="Q40" s="423"/>
      <c r="R40" s="423"/>
      <c r="S40" s="423" t="s">
        <v>628</v>
      </c>
      <c r="T40" s="417"/>
      <c r="U40" s="418" t="s">
        <v>74</v>
      </c>
      <c r="V40" s="418"/>
      <c r="W40" s="418"/>
      <c r="X40" s="418"/>
      <c r="Y40" s="418"/>
      <c r="Z40" s="391"/>
      <c r="AA40" s="418" t="s">
        <v>74</v>
      </c>
      <c r="AB40" s="418"/>
      <c r="AC40" s="418" t="s">
        <v>74</v>
      </c>
      <c r="AD40" s="418"/>
      <c r="AE40" s="418" t="s">
        <v>91</v>
      </c>
      <c r="AF40" s="391"/>
      <c r="AG40" s="245"/>
      <c r="AH40" s="416"/>
      <c r="AI40" s="416"/>
      <c r="AJ40" s="416"/>
      <c r="AK40" s="259"/>
      <c r="AL40" s="10"/>
    </row>
    <row r="41" spans="1:38"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416"/>
      <c r="AK41" s="259"/>
      <c r="AL41" s="10"/>
    </row>
    <row r="42" spans="1:38" s="246" customFormat="1" ht="15.75" thickBot="1" x14ac:dyDescent="0.3">
      <c r="A42" s="261"/>
      <c r="B42" s="843" t="s">
        <v>619</v>
      </c>
      <c r="C42" s="844"/>
      <c r="D42" s="844"/>
      <c r="E42" s="844"/>
      <c r="F42" s="844"/>
      <c r="G42" s="844"/>
      <c r="H42" s="844"/>
      <c r="I42" s="844"/>
      <c r="J42" s="844"/>
      <c r="K42" s="844"/>
      <c r="L42" s="844"/>
      <c r="M42" s="844"/>
      <c r="N42" s="844"/>
      <c r="O42" s="844"/>
      <c r="P42" s="844"/>
      <c r="Q42" s="844"/>
      <c r="R42" s="844"/>
      <c r="S42" s="844"/>
      <c r="T42" s="844"/>
      <c r="U42" s="844"/>
      <c r="V42" s="844"/>
      <c r="W42" s="844"/>
      <c r="X42" s="844"/>
      <c r="Y42" s="844"/>
      <c r="Z42" s="844"/>
      <c r="AA42" s="844"/>
      <c r="AB42" s="844"/>
      <c r="AC42" s="844"/>
      <c r="AD42" s="844"/>
      <c r="AE42" s="845"/>
      <c r="AF42" s="262"/>
      <c r="AG42" s="263"/>
      <c r="AH42" s="264"/>
      <c r="AI42" s="264"/>
      <c r="AJ42" s="264"/>
      <c r="AK42" s="265"/>
      <c r="AL42" s="10"/>
    </row>
    <row r="43" spans="1:38" x14ac:dyDescent="0.25">
      <c r="A43" s="266"/>
      <c r="B43" s="253"/>
      <c r="C43" s="389" t="s">
        <v>629</v>
      </c>
      <c r="D43" s="390"/>
      <c r="E43" s="389"/>
      <c r="F43" s="390"/>
      <c r="G43" s="389"/>
      <c r="H43" s="400" t="s">
        <v>630</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1"/>
      <c r="AK43" s="252"/>
      <c r="AL43" s="4"/>
    </row>
    <row r="44" spans="1:38" x14ac:dyDescent="0.25">
      <c r="A44" s="253"/>
      <c r="B44" s="253"/>
      <c r="C44" s="400" t="s">
        <v>131</v>
      </c>
      <c r="D44" s="400"/>
      <c r="E44" s="400" t="s">
        <v>85</v>
      </c>
      <c r="F44" s="400"/>
      <c r="G44" s="400" t="s">
        <v>444</v>
      </c>
      <c r="H44" s="400"/>
      <c r="I44" s="400" t="s">
        <v>631</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424"/>
      <c r="AK44" s="255"/>
      <c r="AL44" s="4"/>
    </row>
    <row r="45" spans="1:38"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426"/>
      <c r="AK45" s="255"/>
      <c r="AL45" s="4"/>
    </row>
    <row r="46" spans="1:38"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427"/>
      <c r="AK46" s="255"/>
      <c r="AL46" s="267"/>
    </row>
    <row r="47" spans="1:38" ht="15.75" thickBot="1" x14ac:dyDescent="0.3">
      <c r="A47" s="258"/>
      <c r="B47" s="348">
        <v>304.947</v>
      </c>
      <c r="C47" s="828" t="s">
        <v>907</v>
      </c>
      <c r="D47" s="403">
        <v>379.11</v>
      </c>
      <c r="E47" s="828" t="s">
        <v>907</v>
      </c>
      <c r="F47" s="403">
        <v>375.44200000000001</v>
      </c>
      <c r="G47" s="828" t="s">
        <v>907</v>
      </c>
      <c r="H47" s="403">
        <v>212.41800000000001</v>
      </c>
      <c r="I47" s="828" t="s">
        <v>907</v>
      </c>
      <c r="J47" s="403">
        <v>326.00099999999998</v>
      </c>
      <c r="K47" s="828" t="s">
        <v>907</v>
      </c>
      <c r="L47" s="403">
        <v>332</v>
      </c>
      <c r="M47" s="828" t="s">
        <v>907</v>
      </c>
      <c r="N47" s="403">
        <v>285</v>
      </c>
      <c r="O47" s="828" t="s">
        <v>907</v>
      </c>
      <c r="P47" s="403">
        <v>345</v>
      </c>
      <c r="Q47" s="828" t="s">
        <v>907</v>
      </c>
      <c r="R47" s="403">
        <v>380.28199999999998</v>
      </c>
      <c r="S47" s="828" t="s">
        <v>907</v>
      </c>
      <c r="T47" s="403">
        <v>384.99799999999999</v>
      </c>
      <c r="U47" s="828" t="s">
        <v>907</v>
      </c>
      <c r="V47" s="403">
        <v>360</v>
      </c>
      <c r="W47" s="828" t="s">
        <v>907</v>
      </c>
      <c r="X47" s="403">
        <v>378</v>
      </c>
      <c r="Y47" s="828" t="s">
        <v>907</v>
      </c>
      <c r="Z47" s="403">
        <v>387</v>
      </c>
      <c r="AA47" s="828" t="s">
        <v>907</v>
      </c>
      <c r="AB47" s="403">
        <v>439.322</v>
      </c>
      <c r="AC47" s="828" t="s">
        <v>907</v>
      </c>
      <c r="AD47" s="415"/>
      <c r="AE47" s="415"/>
      <c r="AF47" s="390"/>
      <c r="AG47" s="244">
        <v>14</v>
      </c>
      <c r="AH47" s="231">
        <v>14</v>
      </c>
      <c r="AI47" s="231">
        <v>14</v>
      </c>
      <c r="AJ47" s="565">
        <v>10</v>
      </c>
      <c r="AK47" s="232">
        <f>+B47</f>
        <v>304.947</v>
      </c>
      <c r="AL47" s="4"/>
    </row>
    <row r="48" spans="1:38" x14ac:dyDescent="0.25">
      <c r="A48" s="258"/>
      <c r="B48" s="253"/>
      <c r="C48" s="829"/>
      <c r="D48" s="390"/>
      <c r="E48" s="829"/>
      <c r="F48" s="390"/>
      <c r="G48" s="829"/>
      <c r="H48" s="390"/>
      <c r="I48" s="829"/>
      <c r="J48" s="390"/>
      <c r="K48" s="829"/>
      <c r="L48" s="390"/>
      <c r="M48" s="829"/>
      <c r="N48" s="390"/>
      <c r="O48" s="829"/>
      <c r="P48" s="415"/>
      <c r="Q48" s="829"/>
      <c r="R48" s="390"/>
      <c r="S48" s="829"/>
      <c r="T48" s="390"/>
      <c r="U48" s="829"/>
      <c r="V48" s="390"/>
      <c r="W48" s="829"/>
      <c r="X48" s="390"/>
      <c r="Y48" s="829"/>
      <c r="Z48" s="390"/>
      <c r="AA48" s="829"/>
      <c r="AB48" s="390"/>
      <c r="AC48" s="829"/>
      <c r="AD48" s="415"/>
      <c r="AE48" s="415"/>
      <c r="AF48" s="390"/>
      <c r="AG48" s="245"/>
      <c r="AH48" s="416"/>
      <c r="AI48" s="416"/>
      <c r="AJ48" s="416"/>
      <c r="AK48" s="255"/>
      <c r="AL48" s="4"/>
    </row>
    <row r="49" spans="1:38" ht="6" customHeight="1" x14ac:dyDescent="0.25">
      <c r="A49" s="258"/>
      <c r="B49" s="253"/>
      <c r="C49" s="501"/>
      <c r="D49" s="389"/>
      <c r="E49" s="233" t="s">
        <v>12</v>
      </c>
      <c r="F49" s="389"/>
      <c r="G49" s="501"/>
      <c r="H49" s="389"/>
      <c r="I49" s="501"/>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416"/>
      <c r="AK49" s="255"/>
      <c r="AL49" s="4"/>
    </row>
    <row r="50" spans="1:38" x14ac:dyDescent="0.25">
      <c r="A50" s="258"/>
      <c r="B50" s="253"/>
      <c r="C50" s="566" t="s">
        <v>132</v>
      </c>
      <c r="D50" s="390"/>
      <c r="E50" s="566" t="s">
        <v>65</v>
      </c>
      <c r="F50" s="390"/>
      <c r="G50" s="400" t="s">
        <v>467</v>
      </c>
      <c r="H50" s="390"/>
      <c r="I50" s="400" t="s">
        <v>181</v>
      </c>
      <c r="J50" s="390"/>
      <c r="K50" s="566" t="s">
        <v>79</v>
      </c>
      <c r="L50" s="390"/>
      <c r="M50" s="566" t="s">
        <v>79</v>
      </c>
      <c r="N50" s="390"/>
      <c r="O50" s="566" t="s">
        <v>79</v>
      </c>
      <c r="P50" s="400"/>
      <c r="Q50" s="567" t="s">
        <v>65</v>
      </c>
      <c r="R50" s="390"/>
      <c r="S50" s="400" t="s">
        <v>132</v>
      </c>
      <c r="T50" s="390"/>
      <c r="U50" s="566" t="s">
        <v>68</v>
      </c>
      <c r="V50" s="390"/>
      <c r="W50" s="566" t="s">
        <v>68</v>
      </c>
      <c r="X50" s="390"/>
      <c r="Y50" s="566" t="s">
        <v>65</v>
      </c>
      <c r="Z50" s="390"/>
      <c r="AA50" s="566" t="s">
        <v>77</v>
      </c>
      <c r="AB50" s="390"/>
      <c r="AC50" s="400" t="s">
        <v>123</v>
      </c>
      <c r="AD50" s="400"/>
      <c r="AE50" s="400"/>
      <c r="AF50" s="390"/>
      <c r="AG50" s="245"/>
      <c r="AH50" s="416"/>
      <c r="AI50" s="416"/>
      <c r="AJ50" s="416"/>
      <c r="AK50" s="255"/>
      <c r="AL50" s="4"/>
    </row>
    <row r="51" spans="1:38"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431"/>
      <c r="AK51" s="270"/>
      <c r="AL51" s="10"/>
    </row>
    <row r="52" spans="1:38" ht="15.75" thickBot="1" x14ac:dyDescent="0.3">
      <c r="A52" s="253"/>
      <c r="B52" s="253"/>
      <c r="C52" s="389"/>
      <c r="D52" s="390"/>
      <c r="E52" s="389"/>
      <c r="F52" s="390"/>
      <c r="G52" s="389"/>
      <c r="H52" s="400"/>
      <c r="I52" s="389"/>
      <c r="J52" s="390"/>
      <c r="K52" s="407"/>
      <c r="L52" s="390"/>
      <c r="M52" s="389"/>
      <c r="O52" s="389"/>
      <c r="P52" s="389"/>
      <c r="Q52" s="408"/>
      <c r="R52" s="390"/>
      <c r="S52" s="389"/>
      <c r="T52" s="390"/>
      <c r="U52" s="389"/>
      <c r="V52" s="390"/>
      <c r="W52" s="421"/>
      <c r="X52" s="390"/>
      <c r="Y52" s="389"/>
      <c r="Z52" s="390"/>
      <c r="AA52" s="430"/>
      <c r="AB52" s="390"/>
      <c r="AC52" s="389"/>
      <c r="AD52" s="389"/>
      <c r="AE52" s="389"/>
      <c r="AF52" s="390"/>
      <c r="AG52" s="245"/>
      <c r="AH52" s="416"/>
      <c r="AI52" s="416"/>
      <c r="AJ52" s="416"/>
      <c r="AK52" s="255"/>
      <c r="AL52" s="4"/>
    </row>
    <row r="53" spans="1:38" ht="15.75" thickBot="1" x14ac:dyDescent="0.3">
      <c r="A53" s="237"/>
      <c r="B53" s="830" t="s">
        <v>619</v>
      </c>
      <c r="C53" s="831"/>
      <c r="D53" s="831"/>
      <c r="E53" s="831"/>
      <c r="F53" s="831"/>
      <c r="G53" s="831"/>
      <c r="H53" s="831"/>
      <c r="I53" s="831"/>
      <c r="J53" s="831"/>
      <c r="K53" s="831"/>
      <c r="L53" s="831"/>
      <c r="M53" s="831"/>
      <c r="N53" s="831"/>
      <c r="O53" s="831"/>
      <c r="P53" s="831"/>
      <c r="Q53" s="831"/>
      <c r="R53" s="831"/>
      <c r="S53" s="831"/>
      <c r="T53" s="831"/>
      <c r="U53" s="831"/>
      <c r="V53" s="831"/>
      <c r="W53" s="831"/>
      <c r="X53" s="831"/>
      <c r="Y53" s="831"/>
      <c r="Z53" s="831"/>
      <c r="AA53" s="831"/>
      <c r="AB53" s="831"/>
      <c r="AC53" s="832"/>
      <c r="AD53" s="271"/>
      <c r="AE53" s="271"/>
      <c r="AF53" s="238"/>
      <c r="AG53" s="263"/>
      <c r="AH53" s="264"/>
      <c r="AI53" s="264"/>
      <c r="AJ53" s="264"/>
      <c r="AK53" s="272"/>
      <c r="AL53" s="4"/>
    </row>
    <row r="54" spans="1:38"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75"/>
      <c r="AK54" s="252"/>
      <c r="AL54" s="4"/>
    </row>
    <row r="55" spans="1:38"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426"/>
      <c r="AK55" s="255"/>
      <c r="AL55" s="4"/>
    </row>
    <row r="56" spans="1:38"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427"/>
      <c r="AK56" s="255"/>
      <c r="AL56" s="267"/>
    </row>
    <row r="57" spans="1:38" ht="15.75" thickBot="1" x14ac:dyDescent="0.3">
      <c r="A57" s="258"/>
      <c r="B57" s="348">
        <v>386.733</v>
      </c>
      <c r="C57" s="828" t="s">
        <v>907</v>
      </c>
      <c r="D57" s="403">
        <v>358.96199999999999</v>
      </c>
      <c r="E57" s="828" t="s">
        <v>907</v>
      </c>
      <c r="F57" s="403">
        <v>399.964</v>
      </c>
      <c r="G57" s="828" t="s">
        <v>907</v>
      </c>
      <c r="H57" s="403">
        <v>375.84500000000003</v>
      </c>
      <c r="I57" s="828" t="s">
        <v>907</v>
      </c>
      <c r="J57" s="403">
        <v>417.79599999999999</v>
      </c>
      <c r="K57" s="828" t="s">
        <v>907</v>
      </c>
      <c r="L57" s="403">
        <v>403.67700000000002</v>
      </c>
      <c r="M57" s="828" t="s">
        <v>907</v>
      </c>
      <c r="N57" s="403">
        <v>414.51900000000001</v>
      </c>
      <c r="O57" s="828" t="s">
        <v>907</v>
      </c>
      <c r="P57" s="403">
        <v>415.77100000000002</v>
      </c>
      <c r="Q57" s="828" t="s">
        <v>907</v>
      </c>
      <c r="R57" s="403">
        <v>339.11</v>
      </c>
      <c r="S57" s="828" t="s">
        <v>907</v>
      </c>
      <c r="T57" s="403">
        <v>398.31</v>
      </c>
      <c r="U57" s="828" t="s">
        <v>907</v>
      </c>
      <c r="V57" s="403">
        <v>390.62599999999998</v>
      </c>
      <c r="W57" s="828" t="s">
        <v>907</v>
      </c>
      <c r="X57" s="403">
        <v>441.23399999999998</v>
      </c>
      <c r="Y57" s="828" t="s">
        <v>907</v>
      </c>
      <c r="Z57" s="403">
        <v>415.00291377528868</v>
      </c>
      <c r="AA57" s="828" t="s">
        <v>907</v>
      </c>
      <c r="AB57" s="403">
        <v>416.99985762722139</v>
      </c>
      <c r="AC57" s="828" t="s">
        <v>907</v>
      </c>
      <c r="AD57" s="415"/>
      <c r="AE57" s="415"/>
      <c r="AF57" s="390"/>
      <c r="AG57" s="244">
        <v>14</v>
      </c>
      <c r="AH57" s="231">
        <v>12</v>
      </c>
      <c r="AI57" s="231">
        <v>14</v>
      </c>
      <c r="AJ57" s="565">
        <v>9</v>
      </c>
      <c r="AK57" s="232">
        <f>Z57+AB57</f>
        <v>832.00277140251001</v>
      </c>
      <c r="AL57" s="4"/>
    </row>
    <row r="58" spans="1:38" x14ac:dyDescent="0.25">
      <c r="A58" s="258"/>
      <c r="B58" s="253"/>
      <c r="C58" s="829"/>
      <c r="D58" s="390"/>
      <c r="E58" s="829"/>
      <c r="F58" s="390"/>
      <c r="G58" s="829"/>
      <c r="H58" s="390"/>
      <c r="I58" s="829"/>
      <c r="J58" s="390"/>
      <c r="K58" s="829"/>
      <c r="L58" s="390"/>
      <c r="M58" s="829"/>
      <c r="N58" s="390"/>
      <c r="O58" s="829"/>
      <c r="P58" s="415"/>
      <c r="Q58" s="829"/>
      <c r="R58" s="390"/>
      <c r="S58" s="829"/>
      <c r="T58" s="390"/>
      <c r="U58" s="829"/>
      <c r="V58" s="390"/>
      <c r="W58" s="829"/>
      <c r="X58" s="390"/>
      <c r="Y58" s="829"/>
      <c r="Z58" s="390"/>
      <c r="AA58" s="829"/>
      <c r="AB58" s="390"/>
      <c r="AC58" s="829"/>
      <c r="AD58" s="415"/>
      <c r="AE58" s="415"/>
      <c r="AF58" s="390"/>
      <c r="AG58" s="245"/>
      <c r="AH58" s="416"/>
      <c r="AI58" s="416"/>
      <c r="AJ58" s="416"/>
      <c r="AK58" s="255"/>
      <c r="AL58" s="4"/>
    </row>
    <row r="59" spans="1:38" ht="6" customHeight="1" x14ac:dyDescent="0.25">
      <c r="A59" s="258"/>
      <c r="B59" s="253"/>
      <c r="C59" s="233" t="s">
        <v>12</v>
      </c>
      <c r="D59" s="389"/>
      <c r="E59" s="233" t="s">
        <v>12</v>
      </c>
      <c r="F59" s="389"/>
      <c r="G59" s="233" t="s">
        <v>12</v>
      </c>
      <c r="H59" s="389"/>
      <c r="I59" s="233">
        <v>0</v>
      </c>
      <c r="J59" s="389"/>
      <c r="K59" s="501"/>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416"/>
      <c r="AK59" s="255"/>
      <c r="AL59" s="4"/>
    </row>
    <row r="60" spans="1:38" x14ac:dyDescent="0.25">
      <c r="A60" s="258"/>
      <c r="B60" s="253"/>
      <c r="C60" s="566" t="s">
        <v>68</v>
      </c>
      <c r="D60" s="390"/>
      <c r="E60" s="566" t="s">
        <v>65</v>
      </c>
      <c r="F60" s="390"/>
      <c r="G60" s="400" t="s">
        <v>77</v>
      </c>
      <c r="H60" s="390"/>
      <c r="I60" s="566" t="s">
        <v>77</v>
      </c>
      <c r="J60" s="390"/>
      <c r="K60" s="400" t="s">
        <v>77</v>
      </c>
      <c r="L60" s="390"/>
      <c r="M60" s="566" t="s">
        <v>65</v>
      </c>
      <c r="N60" s="390"/>
      <c r="O60" s="566" t="s">
        <v>77</v>
      </c>
      <c r="P60" s="400"/>
      <c r="Q60" s="567" t="s">
        <v>65</v>
      </c>
      <c r="R60" s="390"/>
      <c r="S60" s="566" t="s">
        <v>126</v>
      </c>
      <c r="T60" s="390"/>
      <c r="U60" s="566" t="s">
        <v>77</v>
      </c>
      <c r="V60" s="390"/>
      <c r="W60" s="566" t="s">
        <v>68</v>
      </c>
      <c r="X60" s="390"/>
      <c r="Y60" s="400" t="s">
        <v>170</v>
      </c>
      <c r="Z60" s="390"/>
      <c r="AA60" s="400" t="s">
        <v>77</v>
      </c>
      <c r="AB60" s="390"/>
      <c r="AC60" s="400" t="s">
        <v>77</v>
      </c>
      <c r="AD60" s="400"/>
      <c r="AE60" s="400"/>
      <c r="AF60" s="390"/>
      <c r="AG60" s="245"/>
      <c r="AH60" s="416"/>
      <c r="AI60" s="416"/>
      <c r="AJ60" s="416"/>
      <c r="AK60" s="255"/>
      <c r="AL60" s="4"/>
    </row>
    <row r="61" spans="1:38"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416"/>
      <c r="AK61" s="259"/>
      <c r="AL61" s="10"/>
    </row>
    <row r="62" spans="1:38" s="246" customFormat="1" ht="15.75" thickBot="1" x14ac:dyDescent="0.3">
      <c r="A62" s="256"/>
      <c r="B62" s="256"/>
      <c r="C62" s="418"/>
      <c r="D62" s="418"/>
      <c r="E62" s="418"/>
      <c r="G62" s="418"/>
      <c r="I62" s="418"/>
      <c r="J62" s="418"/>
      <c r="K62" s="418"/>
      <c r="L62" s="418"/>
      <c r="M62" s="418"/>
      <c r="N62" s="418"/>
      <c r="O62" s="418"/>
      <c r="P62" s="418"/>
      <c r="Q62" s="419"/>
      <c r="S62" s="417"/>
      <c r="U62" s="418"/>
      <c r="W62" s="423" t="s">
        <v>628</v>
      </c>
      <c r="X62" s="418"/>
      <c r="Y62" s="418"/>
      <c r="Z62" s="418"/>
      <c r="AA62" s="418"/>
      <c r="AB62" s="418"/>
      <c r="AC62" s="418"/>
      <c r="AD62" s="418"/>
      <c r="AE62" s="418"/>
      <c r="AF62" s="391"/>
      <c r="AG62" s="245"/>
      <c r="AH62" s="416"/>
      <c r="AI62" s="416"/>
      <c r="AJ62" s="416"/>
      <c r="AK62" s="259"/>
      <c r="AL62" s="10"/>
    </row>
    <row r="63" spans="1:38" s="246" customFormat="1" ht="15.75" thickBot="1" x14ac:dyDescent="0.3">
      <c r="A63" s="276"/>
      <c r="B63" s="830" t="s">
        <v>619</v>
      </c>
      <c r="C63" s="831"/>
      <c r="D63" s="831"/>
      <c r="E63" s="831"/>
      <c r="F63" s="831"/>
      <c r="G63" s="831"/>
      <c r="H63" s="831"/>
      <c r="I63" s="831"/>
      <c r="J63" s="831"/>
      <c r="K63" s="831"/>
      <c r="L63" s="831"/>
      <c r="M63" s="831"/>
      <c r="N63" s="831"/>
      <c r="O63" s="831"/>
      <c r="P63" s="831"/>
      <c r="Q63" s="831"/>
      <c r="R63" s="831"/>
      <c r="S63" s="831"/>
      <c r="T63" s="831"/>
      <c r="U63" s="831"/>
      <c r="V63" s="831"/>
      <c r="W63" s="831"/>
      <c r="X63" s="831"/>
      <c r="Y63" s="831"/>
      <c r="Z63" s="831"/>
      <c r="AA63" s="831"/>
      <c r="AB63" s="831"/>
      <c r="AC63" s="832"/>
      <c r="AD63" s="271"/>
      <c r="AE63" s="271"/>
      <c r="AF63" s="262"/>
      <c r="AG63" s="263"/>
      <c r="AH63" s="264"/>
      <c r="AI63" s="264"/>
      <c r="AJ63" s="264"/>
      <c r="AK63" s="265"/>
      <c r="AL63" s="10"/>
    </row>
    <row r="64" spans="1:38" ht="26.25" customHeight="1" x14ac:dyDescent="0.25">
      <c r="A64" s="266"/>
      <c r="B64" s="266"/>
      <c r="C64" s="248"/>
      <c r="D64" s="247"/>
      <c r="E64" s="277"/>
      <c r="F64" s="277"/>
      <c r="G64" s="278"/>
      <c r="H64" s="249" t="s">
        <v>632</v>
      </c>
      <c r="I64" s="279" t="s">
        <v>625</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1"/>
      <c r="AK64" s="252"/>
      <c r="AL64" s="4"/>
    </row>
    <row r="65" spans="1:38" x14ac:dyDescent="0.25">
      <c r="A65" s="253"/>
      <c r="B65" s="253"/>
      <c r="C65" s="400" t="s">
        <v>110</v>
      </c>
      <c r="D65" s="400"/>
      <c r="E65" s="400" t="s">
        <v>144</v>
      </c>
      <c r="F65" s="400"/>
      <c r="G65" s="400" t="s">
        <v>199</v>
      </c>
      <c r="H65" s="400"/>
      <c r="I65" s="400" t="s">
        <v>633</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424"/>
      <c r="AK65" s="255"/>
      <c r="AL65" s="4"/>
    </row>
    <row r="66" spans="1:38"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426"/>
      <c r="AK66" s="255"/>
      <c r="AL66" s="4"/>
    </row>
    <row r="67" spans="1:38"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427"/>
      <c r="AK67" s="255"/>
      <c r="AL67" s="267"/>
    </row>
    <row r="68" spans="1:38" ht="15.75" thickBot="1" x14ac:dyDescent="0.3">
      <c r="A68" s="258"/>
      <c r="B68" s="348">
        <v>405.00084950040446</v>
      </c>
      <c r="C68" s="828" t="s">
        <v>907</v>
      </c>
      <c r="D68" s="403">
        <v>333.00004233177015</v>
      </c>
      <c r="E68" s="828" t="s">
        <v>907</v>
      </c>
      <c r="F68" s="403">
        <v>383.63685846119375</v>
      </c>
      <c r="G68" s="828" t="s">
        <v>907</v>
      </c>
      <c r="H68" s="403">
        <v>225.78200000000001</v>
      </c>
      <c r="I68" s="828" t="s">
        <v>907</v>
      </c>
      <c r="J68" s="403">
        <v>390</v>
      </c>
      <c r="K68" s="828" t="s">
        <v>907</v>
      </c>
      <c r="L68" s="403">
        <v>343</v>
      </c>
      <c r="M68" s="828" t="s">
        <v>907</v>
      </c>
      <c r="N68" s="403">
        <v>327</v>
      </c>
      <c r="O68" s="828" t="s">
        <v>907</v>
      </c>
      <c r="P68" s="403">
        <v>364</v>
      </c>
      <c r="Q68" s="828" t="s">
        <v>907</v>
      </c>
      <c r="R68" s="403">
        <v>308</v>
      </c>
      <c r="S68" s="828" t="s">
        <v>907</v>
      </c>
      <c r="T68" s="403">
        <v>465</v>
      </c>
      <c r="U68" s="828" t="s">
        <v>907</v>
      </c>
      <c r="V68" s="403">
        <v>367.66199999999998</v>
      </c>
      <c r="W68" s="828" t="s">
        <v>907</v>
      </c>
      <c r="X68" s="403">
        <v>399.99799999999999</v>
      </c>
      <c r="Y68" s="828" t="s">
        <v>907</v>
      </c>
      <c r="Z68" s="403">
        <v>426</v>
      </c>
      <c r="AA68" s="828" t="s">
        <v>907</v>
      </c>
      <c r="AB68" s="403">
        <v>362</v>
      </c>
      <c r="AC68" s="828" t="s">
        <v>907</v>
      </c>
      <c r="AD68" s="415"/>
      <c r="AE68" s="415"/>
      <c r="AF68" s="390"/>
      <c r="AG68" s="244">
        <v>14</v>
      </c>
      <c r="AH68" s="231">
        <v>13</v>
      </c>
      <c r="AI68" s="231">
        <v>14</v>
      </c>
      <c r="AJ68" s="565">
        <v>6</v>
      </c>
      <c r="AK68" s="232">
        <f>+B68+D68+F68+J68+L68+N68+P68+R68+T68+V68</f>
        <v>3686.2997502933681</v>
      </c>
      <c r="AL68" s="4"/>
    </row>
    <row r="69" spans="1:38" x14ac:dyDescent="0.25">
      <c r="A69" s="258"/>
      <c r="B69" s="253"/>
      <c r="C69" s="829"/>
      <c r="D69" s="390"/>
      <c r="E69" s="829"/>
      <c r="F69" s="390"/>
      <c r="G69" s="829"/>
      <c r="H69" s="390"/>
      <c r="I69" s="829"/>
      <c r="J69" s="390"/>
      <c r="K69" s="829"/>
      <c r="L69" s="390"/>
      <c r="M69" s="829"/>
      <c r="N69" s="390"/>
      <c r="O69" s="829"/>
      <c r="P69" s="415"/>
      <c r="Q69" s="829"/>
      <c r="R69" s="390"/>
      <c r="S69" s="829"/>
      <c r="T69" s="390"/>
      <c r="U69" s="829"/>
      <c r="V69" s="390"/>
      <c r="W69" s="829"/>
      <c r="X69" s="390"/>
      <c r="Y69" s="829"/>
      <c r="Z69" s="390"/>
      <c r="AA69" s="829"/>
      <c r="AB69" s="390"/>
      <c r="AC69" s="829"/>
      <c r="AD69" s="415"/>
      <c r="AE69" s="415"/>
      <c r="AF69" s="390"/>
      <c r="AG69" s="245"/>
      <c r="AH69" s="416"/>
      <c r="AI69" s="416"/>
      <c r="AJ69" s="416"/>
      <c r="AK69" s="255"/>
      <c r="AL69" s="4"/>
    </row>
    <row r="70" spans="1:38"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416"/>
      <c r="AK70" s="255"/>
      <c r="AL70" s="4"/>
    </row>
    <row r="71" spans="1:38" x14ac:dyDescent="0.25">
      <c r="A71" s="258"/>
      <c r="B71" s="253"/>
      <c r="C71" s="400" t="s">
        <v>65</v>
      </c>
      <c r="D71" s="390"/>
      <c r="E71" s="400" t="s">
        <v>57</v>
      </c>
      <c r="F71" s="390"/>
      <c r="G71" s="400" t="s">
        <v>200</v>
      </c>
      <c r="H71" s="390"/>
      <c r="I71" s="400" t="s">
        <v>634</v>
      </c>
      <c r="J71" s="390"/>
      <c r="K71" s="400" t="s">
        <v>79</v>
      </c>
      <c r="L71" s="390"/>
      <c r="M71" s="400" t="s">
        <v>68</v>
      </c>
      <c r="N71" s="390"/>
      <c r="O71" s="566" t="s">
        <v>79</v>
      </c>
      <c r="P71" s="400"/>
      <c r="Q71" s="567" t="s">
        <v>65</v>
      </c>
      <c r="R71" s="390"/>
      <c r="S71" s="566" t="s">
        <v>63</v>
      </c>
      <c r="T71" s="390"/>
      <c r="U71" s="400" t="s">
        <v>63</v>
      </c>
      <c r="V71" s="390"/>
      <c r="W71" s="400" t="s">
        <v>150</v>
      </c>
      <c r="X71" s="390"/>
      <c r="Y71" s="566" t="s">
        <v>77</v>
      </c>
      <c r="Z71" s="390"/>
      <c r="AA71" s="566" t="s">
        <v>65</v>
      </c>
      <c r="AB71" s="390"/>
      <c r="AC71" s="566" t="s">
        <v>65</v>
      </c>
      <c r="AD71" s="400"/>
      <c r="AE71" s="400"/>
      <c r="AF71" s="390"/>
      <c r="AG71" s="245"/>
      <c r="AH71" s="416"/>
      <c r="AI71" s="416"/>
      <c r="AJ71" s="416"/>
      <c r="AK71" s="255"/>
      <c r="AL71" s="4"/>
    </row>
    <row r="72" spans="1:38"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416"/>
      <c r="AK72" s="259"/>
      <c r="AL72" s="10"/>
    </row>
    <row r="73" spans="1:38"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416"/>
      <c r="AK73" s="259"/>
      <c r="AL73" s="10"/>
    </row>
    <row r="74" spans="1:38" s="246" customFormat="1" ht="15.75" thickBot="1" x14ac:dyDescent="0.3">
      <c r="A74" s="276"/>
      <c r="B74" s="830" t="s">
        <v>619</v>
      </c>
      <c r="C74" s="831"/>
      <c r="D74" s="831"/>
      <c r="E74" s="831"/>
      <c r="F74" s="831"/>
      <c r="G74" s="831"/>
      <c r="H74" s="831"/>
      <c r="I74" s="831"/>
      <c r="J74" s="831"/>
      <c r="K74" s="831"/>
      <c r="L74" s="831"/>
      <c r="M74" s="831"/>
      <c r="N74" s="831"/>
      <c r="O74" s="831"/>
      <c r="P74" s="831"/>
      <c r="Q74" s="831"/>
      <c r="R74" s="831"/>
      <c r="S74" s="831"/>
      <c r="T74" s="831"/>
      <c r="U74" s="831"/>
      <c r="V74" s="831"/>
      <c r="W74" s="831"/>
      <c r="X74" s="831"/>
      <c r="Y74" s="831"/>
      <c r="Z74" s="831"/>
      <c r="AA74" s="831"/>
      <c r="AB74" s="831"/>
      <c r="AC74" s="832"/>
      <c r="AD74" s="271"/>
      <c r="AE74" s="271"/>
      <c r="AF74" s="262"/>
      <c r="AG74" s="263"/>
      <c r="AH74" s="264"/>
      <c r="AI74" s="264"/>
      <c r="AJ74" s="264"/>
      <c r="AK74" s="265"/>
      <c r="AL74" s="10"/>
    </row>
    <row r="75" spans="1:38" x14ac:dyDescent="0.25">
      <c r="A75" s="266"/>
      <c r="B75" s="266"/>
      <c r="C75" s="248"/>
      <c r="D75" s="247"/>
      <c r="E75" s="248"/>
      <c r="F75" s="247"/>
      <c r="G75" s="248"/>
      <c r="H75" s="249"/>
      <c r="I75" s="248"/>
      <c r="J75" s="247"/>
      <c r="K75" s="280"/>
      <c r="L75" s="247"/>
      <c r="M75" s="248"/>
      <c r="N75" s="247"/>
      <c r="O75" s="248"/>
      <c r="P75" s="248"/>
      <c r="Q75" s="282"/>
      <c r="R75" s="283" t="s">
        <v>635</v>
      </c>
      <c r="S75" s="248"/>
      <c r="T75" s="247"/>
      <c r="U75" s="248"/>
      <c r="V75" s="247"/>
      <c r="W75" s="248"/>
      <c r="X75" s="283"/>
      <c r="Y75" s="248"/>
      <c r="Z75" s="283" t="s">
        <v>636</v>
      </c>
      <c r="AA75" s="248"/>
      <c r="AB75" s="283"/>
      <c r="AC75" s="847"/>
      <c r="AD75" s="847"/>
      <c r="AE75" s="847"/>
      <c r="AF75" s="847"/>
      <c r="AG75" s="250"/>
      <c r="AH75" s="251"/>
      <c r="AI75" s="251"/>
      <c r="AJ75" s="251"/>
      <c r="AK75" s="252"/>
      <c r="AL75" s="4"/>
    </row>
    <row r="76" spans="1:38"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637</v>
      </c>
      <c r="Z76" s="400"/>
      <c r="AA76" s="400" t="s">
        <v>259</v>
      </c>
      <c r="AB76" s="400"/>
      <c r="AC76" s="400" t="s">
        <v>380</v>
      </c>
      <c r="AD76" s="400"/>
      <c r="AE76" s="400"/>
      <c r="AF76" s="390"/>
      <c r="AG76" s="254"/>
      <c r="AH76" s="424"/>
      <c r="AI76" s="424"/>
      <c r="AJ76" s="424"/>
      <c r="AK76" s="255"/>
      <c r="AL76" s="4"/>
    </row>
    <row r="77" spans="1:38"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426"/>
      <c r="AK77" s="255"/>
      <c r="AL77" s="4"/>
    </row>
    <row r="78" spans="1:38"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427"/>
      <c r="AK78" s="255"/>
      <c r="AL78" s="267"/>
    </row>
    <row r="79" spans="1:38" ht="15.75" thickBot="1" x14ac:dyDescent="0.3">
      <c r="A79" s="258"/>
      <c r="B79" s="348">
        <v>382</v>
      </c>
      <c r="C79" s="828" t="s">
        <v>907</v>
      </c>
      <c r="D79" s="403">
        <v>441</v>
      </c>
      <c r="E79" s="828" t="s">
        <v>907</v>
      </c>
      <c r="F79" s="403">
        <v>309</v>
      </c>
      <c r="G79" s="828" t="s">
        <v>907</v>
      </c>
      <c r="H79" s="403">
        <v>331</v>
      </c>
      <c r="I79" s="828" t="s">
        <v>907</v>
      </c>
      <c r="J79" s="403">
        <v>431</v>
      </c>
      <c r="K79" s="828" t="s">
        <v>907</v>
      </c>
      <c r="L79" s="403">
        <v>396</v>
      </c>
      <c r="M79" s="828" t="s">
        <v>907</v>
      </c>
      <c r="N79" s="403">
        <v>444</v>
      </c>
      <c r="O79" s="828" t="s">
        <v>907</v>
      </c>
      <c r="P79" s="403">
        <v>381.62200000000001</v>
      </c>
      <c r="Q79" s="826" t="s">
        <v>907</v>
      </c>
      <c r="R79" s="403">
        <v>200.19399999999999</v>
      </c>
      <c r="S79" s="826" t="s">
        <v>907</v>
      </c>
      <c r="T79" s="403">
        <v>323.899</v>
      </c>
      <c r="U79" s="828" t="s">
        <v>907</v>
      </c>
      <c r="V79" s="403">
        <v>403</v>
      </c>
      <c r="W79" s="828" t="s">
        <v>907</v>
      </c>
      <c r="X79" s="403">
        <v>419.71300000000002</v>
      </c>
      <c r="Y79" s="826"/>
      <c r="Z79" s="403">
        <v>239.88200000000001</v>
      </c>
      <c r="AA79" s="828" t="s">
        <v>907</v>
      </c>
      <c r="AB79" s="403">
        <v>421.01100000000002</v>
      </c>
      <c r="AC79" s="828" t="s">
        <v>907</v>
      </c>
      <c r="AD79" s="415"/>
      <c r="AE79" s="415"/>
      <c r="AF79" s="390"/>
      <c r="AG79" s="244">
        <v>14</v>
      </c>
      <c r="AH79" s="231">
        <v>12</v>
      </c>
      <c r="AI79" s="231">
        <v>14</v>
      </c>
      <c r="AJ79" s="565">
        <v>9</v>
      </c>
      <c r="AK79" s="232"/>
      <c r="AL79" s="4"/>
    </row>
    <row r="80" spans="1:38" x14ac:dyDescent="0.25">
      <c r="A80" s="258"/>
      <c r="B80" s="253"/>
      <c r="C80" s="829"/>
      <c r="D80" s="390"/>
      <c r="E80" s="829"/>
      <c r="F80" s="390"/>
      <c r="G80" s="829"/>
      <c r="H80" s="390"/>
      <c r="I80" s="829"/>
      <c r="J80" s="390"/>
      <c r="K80" s="829"/>
      <c r="L80" s="390"/>
      <c r="M80" s="829"/>
      <c r="N80" s="390"/>
      <c r="O80" s="829"/>
      <c r="P80" s="415"/>
      <c r="Q80" s="827"/>
      <c r="R80" s="390"/>
      <c r="S80" s="827"/>
      <c r="T80" s="390"/>
      <c r="U80" s="829"/>
      <c r="V80" s="390"/>
      <c r="W80" s="829"/>
      <c r="X80" s="390"/>
      <c r="Y80" s="827"/>
      <c r="Z80" s="390"/>
      <c r="AA80" s="829"/>
      <c r="AB80" s="390"/>
      <c r="AC80" s="829"/>
      <c r="AD80" s="415"/>
      <c r="AE80" s="415"/>
      <c r="AF80" s="390"/>
      <c r="AG80" s="245"/>
      <c r="AH80" s="416"/>
      <c r="AI80" s="416"/>
      <c r="AJ80" s="416"/>
      <c r="AK80" s="255"/>
      <c r="AL80" s="4"/>
    </row>
    <row r="81" spans="1:38"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416"/>
      <c r="AK81" s="255"/>
      <c r="AL81" s="4"/>
    </row>
    <row r="82" spans="1:38" x14ac:dyDescent="0.25">
      <c r="A82" s="258"/>
      <c r="B82" s="253"/>
      <c r="C82" s="566" t="s">
        <v>77</v>
      </c>
      <c r="D82" s="390"/>
      <c r="E82" s="566" t="s">
        <v>63</v>
      </c>
      <c r="F82" s="390"/>
      <c r="G82" s="566" t="s">
        <v>79</v>
      </c>
      <c r="H82" s="390"/>
      <c r="I82" s="566" t="s">
        <v>77</v>
      </c>
      <c r="J82" s="390"/>
      <c r="K82" s="400" t="s">
        <v>63</v>
      </c>
      <c r="L82" s="390"/>
      <c r="M82" s="566" t="s">
        <v>77</v>
      </c>
      <c r="N82" s="390"/>
      <c r="O82" s="566" t="s">
        <v>63</v>
      </c>
      <c r="P82" s="400"/>
      <c r="Q82" s="409" t="s">
        <v>390</v>
      </c>
      <c r="R82" s="390"/>
      <c r="S82" s="400" t="s">
        <v>231</v>
      </c>
      <c r="T82" s="390"/>
      <c r="U82" s="566" t="s">
        <v>77</v>
      </c>
      <c r="V82" s="390"/>
      <c r="W82" s="566" t="s">
        <v>77</v>
      </c>
      <c r="X82" s="390"/>
      <c r="Y82" s="400" t="s">
        <v>287</v>
      </c>
      <c r="Z82" s="390"/>
      <c r="AA82" s="400" t="s">
        <v>197</v>
      </c>
      <c r="AB82" s="390"/>
      <c r="AC82" s="566" t="s">
        <v>150</v>
      </c>
      <c r="AD82" s="400"/>
      <c r="AE82" s="400"/>
      <c r="AF82" s="390"/>
      <c r="AG82" s="245"/>
      <c r="AH82" s="416"/>
      <c r="AI82" s="416"/>
      <c r="AJ82" s="416"/>
      <c r="AK82" s="255"/>
      <c r="AL82" s="4"/>
    </row>
    <row r="83" spans="1:38"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416"/>
      <c r="AK83" s="259"/>
      <c r="AL83" s="10"/>
    </row>
    <row r="84" spans="1:38" s="246" customFormat="1" ht="15.75" thickBot="1" x14ac:dyDescent="0.3">
      <c r="A84" s="256"/>
      <c r="B84" s="256"/>
      <c r="C84" s="418"/>
      <c r="D84" s="418"/>
      <c r="E84" s="423" t="s">
        <v>628</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416"/>
      <c r="AK84" s="259"/>
      <c r="AL84" s="10"/>
    </row>
    <row r="85" spans="1:38" s="246" customFormat="1" ht="15.75" thickBot="1" x14ac:dyDescent="0.3">
      <c r="A85" s="276"/>
      <c r="B85" s="830" t="s">
        <v>619</v>
      </c>
      <c r="C85" s="831"/>
      <c r="D85" s="831"/>
      <c r="E85" s="831"/>
      <c r="F85" s="831"/>
      <c r="G85" s="831"/>
      <c r="H85" s="831"/>
      <c r="I85" s="831"/>
      <c r="J85" s="831"/>
      <c r="K85" s="831"/>
      <c r="L85" s="831"/>
      <c r="M85" s="831"/>
      <c r="N85" s="831"/>
      <c r="O85" s="831"/>
      <c r="P85" s="831"/>
      <c r="Q85" s="831"/>
      <c r="R85" s="831"/>
      <c r="S85" s="831"/>
      <c r="T85" s="831"/>
      <c r="U85" s="831"/>
      <c r="V85" s="831"/>
      <c r="W85" s="831"/>
      <c r="X85" s="831"/>
      <c r="Y85" s="831"/>
      <c r="Z85" s="831"/>
      <c r="AA85" s="831"/>
      <c r="AB85" s="831"/>
      <c r="AC85" s="832"/>
      <c r="AD85" s="271"/>
      <c r="AE85" s="271"/>
      <c r="AF85" s="262"/>
      <c r="AG85" s="263"/>
      <c r="AH85" s="264"/>
      <c r="AI85" s="264"/>
      <c r="AJ85" s="264"/>
      <c r="AK85" s="265"/>
      <c r="AL85" s="10"/>
    </row>
    <row r="86" spans="1:38" x14ac:dyDescent="0.25">
      <c r="A86" s="266"/>
      <c r="B86" s="293" t="s">
        <v>636</v>
      </c>
      <c r="C86" s="284"/>
      <c r="D86" s="284"/>
      <c r="E86" s="284"/>
      <c r="F86" s="247"/>
      <c r="G86" s="248"/>
      <c r="H86" s="249"/>
      <c r="I86" s="285"/>
      <c r="J86" s="285"/>
      <c r="K86" s="285"/>
      <c r="L86" s="247"/>
      <c r="M86" s="248"/>
      <c r="N86" s="247" t="s">
        <v>777</v>
      </c>
      <c r="O86" s="286"/>
      <c r="P86" s="286"/>
      <c r="Q86" s="287"/>
      <c r="R86" s="286"/>
      <c r="S86" s="286"/>
      <c r="T86" s="286"/>
      <c r="U86" s="286"/>
      <c r="V86" s="286"/>
      <c r="W86" s="286"/>
      <c r="X86" s="247" t="s">
        <v>638</v>
      </c>
      <c r="Y86" s="248"/>
      <c r="Z86" s="247"/>
      <c r="AA86" s="288"/>
      <c r="AB86" s="247"/>
      <c r="AC86" s="248"/>
      <c r="AD86" s="248"/>
      <c r="AE86" s="248"/>
      <c r="AF86" s="247"/>
      <c r="AG86" s="250"/>
      <c r="AH86" s="251"/>
      <c r="AI86" s="251"/>
      <c r="AJ86" s="251"/>
      <c r="AK86" s="252"/>
      <c r="AL86" s="4"/>
    </row>
    <row r="87" spans="1:38" x14ac:dyDescent="0.25">
      <c r="A87" s="253"/>
      <c r="B87" s="253"/>
      <c r="C87" s="400" t="s">
        <v>381</v>
      </c>
      <c r="D87" s="400"/>
      <c r="E87" s="400" t="s">
        <v>140</v>
      </c>
      <c r="F87" s="400"/>
      <c r="G87" s="400" t="s">
        <v>142</v>
      </c>
      <c r="H87" s="400"/>
      <c r="I87" s="400" t="s">
        <v>143</v>
      </c>
      <c r="J87" s="400"/>
      <c r="K87" s="400" t="s">
        <v>505</v>
      </c>
      <c r="L87" s="400"/>
      <c r="M87" s="400" t="s">
        <v>639</v>
      </c>
      <c r="N87" s="400"/>
      <c r="O87" s="400" t="s">
        <v>640</v>
      </c>
      <c r="P87" s="400"/>
      <c r="Q87" s="409" t="s">
        <v>641</v>
      </c>
      <c r="R87" s="400"/>
      <c r="S87" s="400" t="s">
        <v>642</v>
      </c>
      <c r="T87" s="400"/>
      <c r="U87" s="400" t="s">
        <v>643</v>
      </c>
      <c r="V87" s="400"/>
      <c r="W87" s="400" t="s">
        <v>644</v>
      </c>
      <c r="X87" s="400"/>
      <c r="Y87" s="400" t="s">
        <v>645</v>
      </c>
      <c r="Z87" s="400"/>
      <c r="AA87" s="400" t="s">
        <v>646</v>
      </c>
      <c r="AB87" s="400"/>
      <c r="AC87" s="400" t="s">
        <v>146</v>
      </c>
      <c r="AD87" s="400"/>
      <c r="AE87" s="400"/>
      <c r="AF87" s="390"/>
      <c r="AG87" s="254"/>
      <c r="AH87" s="424"/>
      <c r="AI87" s="424"/>
      <c r="AJ87" s="424"/>
      <c r="AK87" s="255"/>
      <c r="AL87" s="4"/>
    </row>
    <row r="88" spans="1:38"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426"/>
      <c r="AK88" s="255"/>
      <c r="AL88" s="4"/>
    </row>
    <row r="89" spans="1:38"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436"/>
      <c r="AK89" s="291"/>
      <c r="AL89" s="4"/>
    </row>
    <row r="90" spans="1:38" ht="15.75" thickBot="1" x14ac:dyDescent="0.3">
      <c r="A90" s="258"/>
      <c r="B90" s="348">
        <v>193.16800000000001</v>
      </c>
      <c r="C90" s="828" t="s">
        <v>907</v>
      </c>
      <c r="D90" s="403">
        <v>416.99700000000001</v>
      </c>
      <c r="E90" s="828" t="s">
        <v>907</v>
      </c>
      <c r="F90" s="403">
        <v>363</v>
      </c>
      <c r="G90" s="828" t="s">
        <v>907</v>
      </c>
      <c r="H90" s="403">
        <v>339</v>
      </c>
      <c r="I90" s="828" t="s">
        <v>907</v>
      </c>
      <c r="J90" s="403">
        <v>473.767</v>
      </c>
      <c r="K90" s="828" t="s">
        <v>907</v>
      </c>
      <c r="L90" s="403">
        <v>360.17</v>
      </c>
      <c r="M90" s="828" t="s">
        <v>907</v>
      </c>
      <c r="N90" s="403">
        <v>272</v>
      </c>
      <c r="O90" s="826"/>
      <c r="P90" s="403">
        <v>301.25</v>
      </c>
      <c r="Q90" s="828" t="s">
        <v>907</v>
      </c>
      <c r="R90" s="403">
        <v>349</v>
      </c>
      <c r="S90" s="828" t="s">
        <v>907</v>
      </c>
      <c r="T90" s="403">
        <v>299</v>
      </c>
      <c r="U90" s="828" t="s">
        <v>907</v>
      </c>
      <c r="V90" s="403">
        <v>318</v>
      </c>
      <c r="W90" s="826"/>
      <c r="X90" s="403">
        <v>244</v>
      </c>
      <c r="Y90" s="828" t="s">
        <v>907</v>
      </c>
      <c r="Z90" s="403">
        <v>343</v>
      </c>
      <c r="AA90" s="828" t="s">
        <v>907</v>
      </c>
      <c r="AB90" s="403">
        <v>399</v>
      </c>
      <c r="AC90" s="828" t="s">
        <v>907</v>
      </c>
      <c r="AD90" s="415"/>
      <c r="AE90" s="415"/>
      <c r="AF90" s="390"/>
      <c r="AG90" s="244">
        <v>14</v>
      </c>
      <c r="AH90" s="231">
        <v>5</v>
      </c>
      <c r="AI90" s="231">
        <v>14</v>
      </c>
      <c r="AJ90" s="565">
        <v>8</v>
      </c>
      <c r="AK90" s="232"/>
      <c r="AL90" s="4"/>
    </row>
    <row r="91" spans="1:38" x14ac:dyDescent="0.25">
      <c r="A91" s="258"/>
      <c r="B91" s="253"/>
      <c r="C91" s="829"/>
      <c r="D91" s="390"/>
      <c r="E91" s="829"/>
      <c r="F91" s="390"/>
      <c r="G91" s="829"/>
      <c r="H91" s="390"/>
      <c r="I91" s="829"/>
      <c r="J91" s="390"/>
      <c r="K91" s="829"/>
      <c r="L91" s="390"/>
      <c r="M91" s="829"/>
      <c r="N91" s="390"/>
      <c r="O91" s="827"/>
      <c r="P91" s="415"/>
      <c r="Q91" s="829"/>
      <c r="R91" s="390"/>
      <c r="S91" s="829"/>
      <c r="T91" s="390"/>
      <c r="U91" s="829"/>
      <c r="V91" s="390"/>
      <c r="W91" s="827"/>
      <c r="X91" s="390"/>
      <c r="Y91" s="829"/>
      <c r="Z91" s="390"/>
      <c r="AA91" s="829"/>
      <c r="AB91" s="390"/>
      <c r="AC91" s="829"/>
      <c r="AD91" s="415"/>
      <c r="AE91" s="415"/>
      <c r="AF91" s="390"/>
      <c r="AG91" s="245"/>
      <c r="AH91" s="416"/>
      <c r="AI91" s="416"/>
      <c r="AJ91" s="416"/>
      <c r="AK91" s="255"/>
      <c r="AL91" s="4"/>
    </row>
    <row r="92" spans="1:38" ht="6" customHeight="1" x14ac:dyDescent="0.25">
      <c r="A92" s="258"/>
      <c r="B92" s="253"/>
      <c r="C92" s="501"/>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416"/>
      <c r="AK92" s="255"/>
      <c r="AL92" s="4"/>
    </row>
    <row r="93" spans="1:38" x14ac:dyDescent="0.25">
      <c r="A93" s="258"/>
      <c r="B93" s="437"/>
      <c r="C93" s="566" t="s">
        <v>231</v>
      </c>
      <c r="D93" s="390"/>
      <c r="E93" s="566" t="s">
        <v>65</v>
      </c>
      <c r="F93" s="390"/>
      <c r="G93" s="400" t="s">
        <v>68</v>
      </c>
      <c r="H93" s="390"/>
      <c r="I93" s="400" t="s">
        <v>57</v>
      </c>
      <c r="J93" s="390"/>
      <c r="K93" s="400" t="s">
        <v>170</v>
      </c>
      <c r="L93" s="390"/>
      <c r="M93" s="566" t="s">
        <v>390</v>
      </c>
      <c r="N93" s="390"/>
      <c r="O93" s="566" t="s">
        <v>197</v>
      </c>
      <c r="P93" s="400"/>
      <c r="Q93" s="567" t="s">
        <v>65</v>
      </c>
      <c r="R93" s="390"/>
      <c r="S93" s="566" t="s">
        <v>65</v>
      </c>
      <c r="T93" s="390"/>
      <c r="U93" s="566" t="s">
        <v>79</v>
      </c>
      <c r="V93" s="390"/>
      <c r="W93" s="400" t="s">
        <v>231</v>
      </c>
      <c r="X93" s="390"/>
      <c r="Y93" s="400" t="s">
        <v>390</v>
      </c>
      <c r="Z93" s="390"/>
      <c r="AA93" s="400" t="s">
        <v>65</v>
      </c>
      <c r="AB93" s="390"/>
      <c r="AC93" s="566" t="s">
        <v>126</v>
      </c>
      <c r="AD93" s="400"/>
      <c r="AE93" s="400"/>
      <c r="AF93" s="390"/>
      <c r="AG93" s="245"/>
      <c r="AH93" s="416"/>
      <c r="AI93" s="416"/>
      <c r="AJ93" s="416"/>
      <c r="AK93" s="255"/>
      <c r="AL93" s="4"/>
    </row>
    <row r="94" spans="1:38"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846"/>
      <c r="T94" s="846"/>
      <c r="U94" s="440"/>
      <c r="V94" s="391"/>
      <c r="W94" s="391"/>
      <c r="X94" s="440"/>
      <c r="Y94" s="441"/>
      <c r="Z94" s="440"/>
      <c r="AA94" s="391"/>
      <c r="AB94" s="391"/>
      <c r="AC94" s="418" t="s">
        <v>74</v>
      </c>
      <c r="AD94" s="418"/>
      <c r="AE94" s="418"/>
      <c r="AG94" s="245"/>
      <c r="AH94" s="416"/>
      <c r="AI94" s="416"/>
      <c r="AJ94" s="416"/>
      <c r="AK94" s="259"/>
      <c r="AL94" s="10"/>
    </row>
    <row r="95" spans="1:38"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416"/>
      <c r="AK95" s="259"/>
      <c r="AL95" s="10"/>
    </row>
    <row r="96" spans="1:38" s="246" customFormat="1" ht="18" customHeight="1" thickBot="1" x14ac:dyDescent="0.3">
      <c r="A96" s="276"/>
      <c r="B96" s="830" t="s">
        <v>619</v>
      </c>
      <c r="C96" s="831"/>
      <c r="D96" s="831"/>
      <c r="E96" s="831"/>
      <c r="F96" s="831"/>
      <c r="G96" s="831"/>
      <c r="H96" s="831"/>
      <c r="I96" s="831"/>
      <c r="J96" s="831"/>
      <c r="K96" s="831"/>
      <c r="L96" s="831"/>
      <c r="M96" s="831"/>
      <c r="N96" s="831"/>
      <c r="O96" s="831"/>
      <c r="P96" s="831"/>
      <c r="Q96" s="831"/>
      <c r="R96" s="831"/>
      <c r="S96" s="831"/>
      <c r="T96" s="831"/>
      <c r="U96" s="831"/>
      <c r="V96" s="831"/>
      <c r="W96" s="831"/>
      <c r="X96" s="831"/>
      <c r="Y96" s="831"/>
      <c r="Z96" s="831"/>
      <c r="AA96" s="831"/>
      <c r="AB96" s="831"/>
      <c r="AC96" s="832"/>
      <c r="AD96" s="271"/>
      <c r="AE96" s="271"/>
      <c r="AF96" s="292"/>
      <c r="AG96" s="263"/>
      <c r="AH96" s="264"/>
      <c r="AI96" s="264"/>
      <c r="AJ96" s="264"/>
      <c r="AK96" s="265"/>
      <c r="AL96" s="10"/>
    </row>
    <row r="97" spans="1:38"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852" t="s">
        <v>647</v>
      </c>
      <c r="V97" s="853"/>
      <c r="W97" s="854"/>
      <c r="X97" s="298"/>
      <c r="Y97" s="299"/>
      <c r="Z97" s="298"/>
      <c r="AA97" s="283"/>
      <c r="AB97" s="283"/>
      <c r="AC97" s="295"/>
      <c r="AD97" s="295"/>
      <c r="AE97" s="295"/>
      <c r="AF97" s="300"/>
      <c r="AG97" s="250"/>
      <c r="AH97" s="251"/>
      <c r="AI97" s="251"/>
      <c r="AJ97" s="251"/>
      <c r="AK97" s="301"/>
      <c r="AL97" s="10"/>
    </row>
    <row r="98" spans="1:38" ht="30" x14ac:dyDescent="0.25">
      <c r="A98" s="253"/>
      <c r="B98" s="253"/>
      <c r="C98" s="421" t="s">
        <v>625</v>
      </c>
      <c r="D98" s="391"/>
      <c r="E98" s="389"/>
      <c r="F98" s="390"/>
      <c r="G98" s="389"/>
      <c r="H98" s="391" t="s">
        <v>648</v>
      </c>
      <c r="I98" s="246"/>
      <c r="J98" s="442"/>
      <c r="K98" s="442"/>
      <c r="L98" s="443"/>
      <c r="M98" s="443"/>
      <c r="N98" s="443"/>
      <c r="O98" s="9"/>
      <c r="P98" s="9"/>
      <c r="Q98" s="444"/>
      <c r="R98" s="9"/>
      <c r="S98" s="9"/>
      <c r="T98" s="9"/>
      <c r="U98" s="302" t="s">
        <v>625</v>
      </c>
      <c r="V98" s="246"/>
      <c r="W98" s="303" t="s">
        <v>649</v>
      </c>
      <c r="X98" s="390"/>
      <c r="Y98" s="442"/>
      <c r="Z98" s="442"/>
      <c r="AA98" s="442"/>
      <c r="AB98" s="390"/>
      <c r="AC98" s="389"/>
      <c r="AD98" s="389"/>
      <c r="AE98" s="389"/>
      <c r="AF98" s="390"/>
      <c r="AG98" s="245"/>
      <c r="AH98" s="416"/>
      <c r="AI98" s="416"/>
      <c r="AJ98" s="416"/>
      <c r="AK98" s="255"/>
      <c r="AL98" s="4"/>
    </row>
    <row r="99" spans="1:38"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650</v>
      </c>
      <c r="V99" s="400"/>
      <c r="W99" s="305" t="s">
        <v>651</v>
      </c>
      <c r="X99" s="400"/>
      <c r="Y99" s="400" t="s">
        <v>652</v>
      </c>
      <c r="Z99" s="400"/>
      <c r="AA99" s="400" t="s">
        <v>239</v>
      </c>
      <c r="AB99" s="400"/>
      <c r="AC99" s="400" t="s">
        <v>240</v>
      </c>
      <c r="AD99" s="400"/>
      <c r="AE99" s="400"/>
      <c r="AF99" s="390"/>
      <c r="AG99" s="254"/>
      <c r="AH99" s="424"/>
      <c r="AI99" s="424"/>
      <c r="AJ99" s="424"/>
      <c r="AK99" s="255"/>
      <c r="AL99" s="4"/>
    </row>
    <row r="100" spans="1:38"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426"/>
      <c r="AK100" s="255"/>
      <c r="AL100" s="4"/>
    </row>
    <row r="101" spans="1:38"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436"/>
      <c r="AK101" s="291"/>
      <c r="AL101" s="4"/>
    </row>
    <row r="102" spans="1:38" ht="15.75" thickBot="1" x14ac:dyDescent="0.3">
      <c r="A102" s="258"/>
      <c r="B102" s="348">
        <v>412</v>
      </c>
      <c r="C102" s="828" t="s">
        <v>907</v>
      </c>
      <c r="D102" s="403">
        <v>420</v>
      </c>
      <c r="E102" s="828" t="s">
        <v>907</v>
      </c>
      <c r="F102" s="403">
        <v>339</v>
      </c>
      <c r="G102" s="828" t="s">
        <v>907</v>
      </c>
      <c r="H102" s="403">
        <v>461</v>
      </c>
      <c r="I102" s="828" t="s">
        <v>907</v>
      </c>
      <c r="J102" s="403">
        <v>324.66000000000003</v>
      </c>
      <c r="K102" s="828" t="s">
        <v>907</v>
      </c>
      <c r="L102" s="403">
        <v>342</v>
      </c>
      <c r="M102" s="828" t="s">
        <v>907</v>
      </c>
      <c r="N102" s="403">
        <v>392</v>
      </c>
      <c r="O102" s="828" t="s">
        <v>907</v>
      </c>
      <c r="P102" s="403">
        <v>371</v>
      </c>
      <c r="Q102" s="828" t="s">
        <v>907</v>
      </c>
      <c r="R102" s="403">
        <v>335.58699999999999</v>
      </c>
      <c r="S102" s="828" t="s">
        <v>907</v>
      </c>
      <c r="T102" s="403">
        <v>421.97300000000001</v>
      </c>
      <c r="U102" s="826"/>
      <c r="V102" s="403">
        <v>330</v>
      </c>
      <c r="W102" s="826"/>
      <c r="X102" s="403">
        <v>474.91199999999998</v>
      </c>
      <c r="Y102" s="826"/>
      <c r="Z102" s="403">
        <v>321</v>
      </c>
      <c r="AA102" s="828" t="s">
        <v>907</v>
      </c>
      <c r="AB102" s="403">
        <v>400.55</v>
      </c>
      <c r="AC102" s="851" t="s">
        <v>12</v>
      </c>
      <c r="AD102" s="415"/>
      <c r="AE102" s="415"/>
      <c r="AF102" s="390"/>
      <c r="AG102" s="244">
        <v>14</v>
      </c>
      <c r="AH102" s="231">
        <v>7</v>
      </c>
      <c r="AI102" s="231">
        <v>12</v>
      </c>
      <c r="AJ102" s="565">
        <v>3</v>
      </c>
      <c r="AK102" s="308"/>
      <c r="AL102" s="4"/>
    </row>
    <row r="103" spans="1:38" x14ac:dyDescent="0.25">
      <c r="A103" s="258"/>
      <c r="B103" s="253"/>
      <c r="C103" s="829"/>
      <c r="D103" s="390"/>
      <c r="E103" s="829"/>
      <c r="F103" s="390"/>
      <c r="G103" s="829"/>
      <c r="H103" s="390"/>
      <c r="I103" s="829"/>
      <c r="J103" s="390"/>
      <c r="K103" s="829"/>
      <c r="L103" s="390"/>
      <c r="M103" s="829"/>
      <c r="N103" s="390"/>
      <c r="O103" s="829"/>
      <c r="P103" s="415"/>
      <c r="Q103" s="829"/>
      <c r="R103" s="390"/>
      <c r="S103" s="829"/>
      <c r="T103" s="390"/>
      <c r="U103" s="827"/>
      <c r="V103" s="390"/>
      <c r="W103" s="827"/>
      <c r="X103" s="390"/>
      <c r="Y103" s="827"/>
      <c r="Z103" s="390"/>
      <c r="AA103" s="829"/>
      <c r="AB103" s="390"/>
      <c r="AC103" s="849"/>
      <c r="AD103" s="415"/>
      <c r="AE103" s="415"/>
      <c r="AF103" s="390"/>
      <c r="AG103" s="245"/>
      <c r="AH103" s="416"/>
      <c r="AI103" s="416"/>
      <c r="AJ103" s="416"/>
      <c r="AK103" s="255"/>
      <c r="AL103" s="4"/>
    </row>
    <row r="104" spans="1:38"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416"/>
      <c r="AK104" s="255"/>
      <c r="AL104" s="4"/>
    </row>
    <row r="105" spans="1:38" ht="15.75" thickBot="1" x14ac:dyDescent="0.3">
      <c r="A105" s="289"/>
      <c r="B105" s="445"/>
      <c r="C105" s="400" t="s">
        <v>57</v>
      </c>
      <c r="D105" s="390"/>
      <c r="E105" s="400" t="s">
        <v>79</v>
      </c>
      <c r="F105" s="390"/>
      <c r="G105" s="400" t="s">
        <v>77</v>
      </c>
      <c r="H105" s="390"/>
      <c r="I105" s="400" t="s">
        <v>57</v>
      </c>
      <c r="J105" s="390"/>
      <c r="K105" s="566" t="s">
        <v>181</v>
      </c>
      <c r="L105" s="390"/>
      <c r="M105" s="566" t="s">
        <v>65</v>
      </c>
      <c r="N105" s="390"/>
      <c r="O105" s="566" t="s">
        <v>65</v>
      </c>
      <c r="P105" s="400"/>
      <c r="Q105" s="409" t="s">
        <v>63</v>
      </c>
      <c r="R105" s="390"/>
      <c r="S105" s="400" t="s">
        <v>228</v>
      </c>
      <c r="T105" s="390"/>
      <c r="U105" s="311" t="s">
        <v>206</v>
      </c>
      <c r="V105" s="238"/>
      <c r="W105" s="312" t="s">
        <v>653</v>
      </c>
      <c r="X105" s="390"/>
      <c r="Y105" s="400" t="s">
        <v>181</v>
      </c>
      <c r="Z105" s="390"/>
      <c r="AA105" s="400" t="s">
        <v>65</v>
      </c>
      <c r="AB105" s="390"/>
      <c r="AC105" s="400" t="s">
        <v>65</v>
      </c>
      <c r="AD105" s="400"/>
      <c r="AE105" s="400"/>
      <c r="AG105" s="269"/>
      <c r="AH105" s="431"/>
      <c r="AI105" s="431"/>
      <c r="AJ105" s="431"/>
      <c r="AK105" s="291"/>
      <c r="AL105" s="4"/>
    </row>
    <row r="106" spans="1:38" s="246" customFormat="1" x14ac:dyDescent="0.25">
      <c r="A106" s="256"/>
      <c r="B106" s="256"/>
      <c r="C106" s="418" t="s">
        <v>628</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628</v>
      </c>
      <c r="V106" s="417"/>
      <c r="W106" s="417" t="s">
        <v>628</v>
      </c>
      <c r="X106" s="417"/>
      <c r="Y106" s="417"/>
      <c r="Z106" s="417"/>
      <c r="AA106" s="418" t="s">
        <v>74</v>
      </c>
      <c r="AC106" s="418" t="s">
        <v>74</v>
      </c>
      <c r="AD106" s="418"/>
      <c r="AE106" s="418"/>
      <c r="AF106" s="391"/>
      <c r="AG106" s="245"/>
      <c r="AH106" s="416"/>
      <c r="AI106" s="416"/>
      <c r="AJ106" s="416"/>
      <c r="AK106" s="259"/>
      <c r="AL106" s="10"/>
    </row>
    <row r="107" spans="1:38" s="246" customFormat="1" ht="15.75" thickBot="1" x14ac:dyDescent="0.3">
      <c r="A107" s="256"/>
      <c r="B107" s="256"/>
      <c r="C107" s="418"/>
      <c r="D107" s="417"/>
      <c r="E107" s="418"/>
      <c r="F107" s="418"/>
      <c r="G107" s="418"/>
      <c r="H107" s="391"/>
      <c r="I107" s="418"/>
      <c r="J107" s="418"/>
      <c r="K107" s="418"/>
      <c r="L107" s="418"/>
      <c r="M107" s="418" t="s">
        <v>628</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416"/>
      <c r="AK107" s="259"/>
      <c r="AL107" s="10"/>
    </row>
    <row r="108" spans="1:38" s="246" customFormat="1" ht="15.75" thickBot="1" x14ac:dyDescent="0.3">
      <c r="A108" s="276"/>
      <c r="B108" s="830" t="s">
        <v>619</v>
      </c>
      <c r="C108" s="831"/>
      <c r="D108" s="831"/>
      <c r="E108" s="831"/>
      <c r="F108" s="831"/>
      <c r="G108" s="831"/>
      <c r="H108" s="831"/>
      <c r="I108" s="831"/>
      <c r="J108" s="831"/>
      <c r="K108" s="831"/>
      <c r="L108" s="831"/>
      <c r="M108" s="831"/>
      <c r="N108" s="831"/>
      <c r="O108" s="831"/>
      <c r="P108" s="831"/>
      <c r="Q108" s="831"/>
      <c r="R108" s="831"/>
      <c r="S108" s="831"/>
      <c r="T108" s="831"/>
      <c r="U108" s="831"/>
      <c r="V108" s="831"/>
      <c r="W108" s="831"/>
      <c r="X108" s="831"/>
      <c r="Y108" s="831"/>
      <c r="Z108" s="831"/>
      <c r="AA108" s="831"/>
      <c r="AB108" s="831"/>
      <c r="AC108" s="832"/>
      <c r="AD108" s="271"/>
      <c r="AE108" s="271"/>
      <c r="AF108" s="262"/>
      <c r="AG108" s="263"/>
      <c r="AH108" s="264"/>
      <c r="AI108" s="264"/>
      <c r="AJ108" s="264"/>
      <c r="AK108" s="265"/>
      <c r="AL108" s="10"/>
    </row>
    <row r="109" spans="1:38" ht="15.75" thickBot="1" x14ac:dyDescent="0.3">
      <c r="A109" s="266"/>
      <c r="B109" s="266"/>
      <c r="C109" s="248"/>
      <c r="D109" s="247"/>
      <c r="E109" s="248"/>
      <c r="F109" s="247"/>
      <c r="G109" s="313"/>
      <c r="H109" s="298"/>
      <c r="I109" s="298"/>
      <c r="J109" s="298"/>
      <c r="K109" s="298"/>
      <c r="L109" s="298"/>
      <c r="M109" s="298"/>
      <c r="N109" s="247"/>
      <c r="O109" s="852" t="s">
        <v>647</v>
      </c>
      <c r="P109" s="853"/>
      <c r="Q109" s="854"/>
      <c r="R109" s="285"/>
      <c r="S109" s="285"/>
      <c r="T109" s="285"/>
      <c r="U109" s="285"/>
      <c r="V109" s="285"/>
      <c r="W109" s="285"/>
      <c r="X109" s="285"/>
      <c r="Y109" s="285"/>
      <c r="Z109" s="285"/>
      <c r="AA109" s="285"/>
      <c r="AB109" s="283" t="s">
        <v>654</v>
      </c>
      <c r="AC109" s="248"/>
      <c r="AD109" s="248"/>
      <c r="AE109" s="248"/>
      <c r="AF109" s="247"/>
      <c r="AG109" s="250"/>
      <c r="AH109" s="251"/>
      <c r="AI109" s="251"/>
      <c r="AJ109" s="251"/>
      <c r="AK109" s="252"/>
      <c r="AL109" s="4"/>
    </row>
    <row r="110" spans="1:38" ht="30" x14ac:dyDescent="0.25">
      <c r="A110" s="253"/>
      <c r="B110" s="253"/>
      <c r="C110" s="389"/>
      <c r="D110" s="390"/>
      <c r="E110" s="389"/>
      <c r="F110" s="390"/>
      <c r="H110" s="440"/>
      <c r="I110" s="440"/>
      <c r="J110" s="440"/>
      <c r="K110" s="440"/>
      <c r="L110" s="440"/>
      <c r="M110" s="440"/>
      <c r="N110" s="390"/>
      <c r="O110" s="302" t="s">
        <v>649</v>
      </c>
      <c r="P110" s="421"/>
      <c r="Q110" s="314" t="s">
        <v>625</v>
      </c>
      <c r="R110" s="442"/>
      <c r="S110" s="442"/>
      <c r="T110" s="442"/>
      <c r="U110" s="442"/>
      <c r="V110" s="442"/>
      <c r="W110" s="442"/>
      <c r="X110" s="442"/>
      <c r="Y110" s="442"/>
      <c r="Z110" s="442"/>
      <c r="AA110" s="442"/>
      <c r="AB110" s="391"/>
      <c r="AC110" s="389"/>
      <c r="AD110" s="389"/>
      <c r="AE110" s="389"/>
      <c r="AF110" s="390"/>
      <c r="AG110" s="245"/>
      <c r="AH110" s="416"/>
      <c r="AI110" s="416"/>
      <c r="AJ110" s="416"/>
      <c r="AK110" s="255"/>
      <c r="AL110" s="4"/>
    </row>
    <row r="111" spans="1:38"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655</v>
      </c>
      <c r="P111" s="400"/>
      <c r="Q111" s="315" t="s">
        <v>656</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424"/>
      <c r="AK111" s="255"/>
      <c r="AL111" s="4"/>
    </row>
    <row r="112" spans="1:38"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426"/>
      <c r="AK112" s="255"/>
      <c r="AL112" s="4"/>
    </row>
    <row r="113" spans="1:38"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436"/>
      <c r="AK113" s="291"/>
      <c r="AL113" s="267"/>
    </row>
    <row r="114" spans="1:38" ht="15.75" thickBot="1" x14ac:dyDescent="0.3">
      <c r="A114" s="258"/>
      <c r="B114" s="348">
        <v>342</v>
      </c>
      <c r="C114" s="851" t="s">
        <v>12</v>
      </c>
      <c r="D114" s="403">
        <v>280</v>
      </c>
      <c r="E114" s="851" t="s">
        <v>12</v>
      </c>
      <c r="F114" s="403">
        <v>387.99599999999998</v>
      </c>
      <c r="G114" s="851" t="s">
        <v>12</v>
      </c>
      <c r="H114" s="403">
        <v>319</v>
      </c>
      <c r="I114" s="851" t="s">
        <v>12</v>
      </c>
      <c r="J114" s="403">
        <v>429.45299999999997</v>
      </c>
      <c r="K114" s="851" t="s">
        <v>12</v>
      </c>
      <c r="L114" s="403">
        <v>484.387</v>
      </c>
      <c r="M114" s="826" t="s">
        <v>907</v>
      </c>
      <c r="N114" s="403">
        <v>372.19400000000002</v>
      </c>
      <c r="O114" s="826"/>
      <c r="P114" s="403">
        <v>552.22299999999996</v>
      </c>
      <c r="Q114" s="826"/>
      <c r="R114" s="403">
        <v>396.82299999999998</v>
      </c>
      <c r="S114" s="828" t="s">
        <v>907</v>
      </c>
      <c r="T114" s="403">
        <v>357.99599999999998</v>
      </c>
      <c r="U114" s="828" t="s">
        <v>907</v>
      </c>
      <c r="V114" s="403">
        <v>401</v>
      </c>
      <c r="W114" s="828" t="s">
        <v>907</v>
      </c>
      <c r="X114" s="403">
        <v>395.00900000000001</v>
      </c>
      <c r="Y114" s="848" t="s">
        <v>12</v>
      </c>
      <c r="Z114" s="403">
        <v>445.37900000000002</v>
      </c>
      <c r="AA114" s="826"/>
      <c r="AB114" s="403">
        <v>396.995</v>
      </c>
      <c r="AC114" s="828" t="s">
        <v>907</v>
      </c>
      <c r="AD114" s="415"/>
      <c r="AE114" s="415"/>
      <c r="AF114" s="390"/>
      <c r="AG114" s="244">
        <v>14</v>
      </c>
      <c r="AH114" s="231">
        <v>3</v>
      </c>
      <c r="AI114" s="231">
        <v>12</v>
      </c>
      <c r="AJ114" s="565">
        <v>4</v>
      </c>
      <c r="AK114" s="308"/>
      <c r="AL114" s="4"/>
    </row>
    <row r="115" spans="1:38" ht="15.75" thickBot="1" x14ac:dyDescent="0.3">
      <c r="A115" s="258"/>
      <c r="B115" s="253"/>
      <c r="C115" s="849"/>
      <c r="D115" s="390"/>
      <c r="E115" s="849"/>
      <c r="F115" s="390"/>
      <c r="G115" s="849"/>
      <c r="H115" s="390"/>
      <c r="I115" s="849"/>
      <c r="J115" s="390"/>
      <c r="K115" s="849"/>
      <c r="L115" s="390"/>
      <c r="M115" s="827"/>
      <c r="N115" s="390"/>
      <c r="O115" s="827"/>
      <c r="P115" s="415"/>
      <c r="Q115" s="827"/>
      <c r="R115" s="390"/>
      <c r="S115" s="829"/>
      <c r="T115" s="390"/>
      <c r="U115" s="829"/>
      <c r="V115" s="390"/>
      <c r="W115" s="829"/>
      <c r="X115" s="390"/>
      <c r="Y115" s="849"/>
      <c r="Z115" s="390"/>
      <c r="AA115" s="850"/>
      <c r="AB115" s="390"/>
      <c r="AC115" s="829"/>
      <c r="AD115" s="415"/>
      <c r="AE115" s="415"/>
      <c r="AF115" s="390"/>
      <c r="AG115" s="245"/>
      <c r="AH115" s="416"/>
      <c r="AI115" s="416"/>
      <c r="AJ115" s="416"/>
      <c r="AK115" s="255"/>
      <c r="AL115" s="4"/>
    </row>
    <row r="116" spans="1:38" ht="6" customHeight="1" x14ac:dyDescent="0.25">
      <c r="A116" s="258"/>
      <c r="B116" s="253"/>
      <c r="C116" s="233">
        <v>0</v>
      </c>
      <c r="D116" s="389"/>
      <c r="E116" s="318" t="s">
        <v>12</v>
      </c>
      <c r="F116" s="389"/>
      <c r="G116" s="556"/>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416"/>
      <c r="AK116" s="255"/>
      <c r="AL116" s="4"/>
    </row>
    <row r="117" spans="1:38"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566" t="s">
        <v>181</v>
      </c>
      <c r="T117" s="390"/>
      <c r="U117" s="566" t="s">
        <v>77</v>
      </c>
      <c r="V117" s="390"/>
      <c r="W117" s="566" t="s">
        <v>57</v>
      </c>
      <c r="X117" s="390"/>
      <c r="Y117" s="400" t="s">
        <v>57</v>
      </c>
      <c r="Z117" s="390"/>
      <c r="AA117" s="400" t="s">
        <v>123</v>
      </c>
      <c r="AB117" s="390"/>
      <c r="AC117" s="566" t="s">
        <v>77</v>
      </c>
      <c r="AD117" s="400"/>
      <c r="AE117" s="400"/>
      <c r="AG117" s="269"/>
      <c r="AH117" s="431"/>
      <c r="AI117" s="431"/>
      <c r="AJ117" s="431"/>
      <c r="AK117" s="291"/>
      <c r="AL117" s="4"/>
    </row>
    <row r="118" spans="1:38"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628</v>
      </c>
      <c r="P118" s="417"/>
      <c r="Q118" s="417" t="s">
        <v>628</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416"/>
      <c r="AK118" s="259"/>
      <c r="AL118" s="10"/>
    </row>
    <row r="119" spans="1:38"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628</v>
      </c>
      <c r="Z119" s="417"/>
      <c r="AA119" s="417"/>
      <c r="AB119" s="417"/>
      <c r="AC119" s="418"/>
      <c r="AD119" s="418"/>
      <c r="AE119" s="418"/>
      <c r="AF119" s="391"/>
      <c r="AG119" s="245"/>
      <c r="AH119" s="416"/>
      <c r="AI119" s="416"/>
      <c r="AJ119" s="416"/>
      <c r="AK119" s="259"/>
      <c r="AL119" s="10"/>
    </row>
    <row r="120" spans="1:38" s="246" customFormat="1" ht="15.75" thickBot="1" x14ac:dyDescent="0.3">
      <c r="A120" s="276"/>
      <c r="B120" s="830" t="s">
        <v>619</v>
      </c>
      <c r="C120" s="831"/>
      <c r="D120" s="831"/>
      <c r="E120" s="831"/>
      <c r="F120" s="831"/>
      <c r="G120" s="831"/>
      <c r="H120" s="831"/>
      <c r="I120" s="831"/>
      <c r="J120" s="831"/>
      <c r="K120" s="831"/>
      <c r="L120" s="831"/>
      <c r="M120" s="831"/>
      <c r="N120" s="831"/>
      <c r="O120" s="831"/>
      <c r="P120" s="831"/>
      <c r="Q120" s="831"/>
      <c r="R120" s="831"/>
      <c r="S120" s="831"/>
      <c r="T120" s="831"/>
      <c r="U120" s="831"/>
      <c r="V120" s="831"/>
      <c r="W120" s="831"/>
      <c r="X120" s="831"/>
      <c r="Y120" s="831"/>
      <c r="Z120" s="831"/>
      <c r="AA120" s="831"/>
      <c r="AB120" s="831"/>
      <c r="AC120" s="832"/>
      <c r="AD120" s="271"/>
      <c r="AE120" s="271"/>
      <c r="AF120" s="262"/>
      <c r="AG120" s="263"/>
      <c r="AH120" s="264"/>
      <c r="AI120" s="264"/>
      <c r="AJ120" s="264"/>
      <c r="AK120" s="265"/>
      <c r="AL120" s="10"/>
    </row>
    <row r="121" spans="1:38" ht="15.75" thickBot="1" x14ac:dyDescent="0.3">
      <c r="A121" s="266"/>
      <c r="B121" s="266"/>
      <c r="C121" s="248"/>
      <c r="D121" s="247"/>
      <c r="E121" s="288"/>
      <c r="F121" s="247"/>
      <c r="G121" s="248"/>
      <c r="H121" s="321"/>
      <c r="I121" s="321"/>
      <c r="J121" s="247"/>
      <c r="K121" s="294"/>
      <c r="L121" s="322"/>
      <c r="M121" s="322"/>
      <c r="N121" s="322"/>
      <c r="O121" s="322"/>
      <c r="P121" s="322"/>
      <c r="Q121" s="852" t="s">
        <v>647</v>
      </c>
      <c r="R121" s="853"/>
      <c r="S121" s="853"/>
      <c r="T121" s="853"/>
      <c r="U121" s="853"/>
      <c r="V121" s="853"/>
      <c r="W121" s="853"/>
      <c r="X121" s="853"/>
      <c r="Y121" s="854"/>
      <c r="Z121" s="283"/>
      <c r="AA121" s="323"/>
      <c r="AB121" s="323"/>
      <c r="AC121" s="855"/>
      <c r="AD121" s="855"/>
      <c r="AE121" s="855"/>
      <c r="AF121" s="855"/>
      <c r="AG121" s="250"/>
      <c r="AH121" s="251"/>
      <c r="AI121" s="251"/>
      <c r="AJ121" s="251"/>
      <c r="AK121" s="252"/>
      <c r="AL121" s="4"/>
    </row>
    <row r="122" spans="1:38" x14ac:dyDescent="0.25">
      <c r="A122" s="253"/>
      <c r="B122" s="445"/>
      <c r="C122" s="243"/>
      <c r="E122" s="446"/>
      <c r="G122" s="447" t="s">
        <v>657</v>
      </c>
      <c r="H122" s="448"/>
      <c r="I122" s="448"/>
      <c r="K122" s="10" t="s">
        <v>625</v>
      </c>
      <c r="L122" s="9"/>
      <c r="M122" s="10" t="s">
        <v>625</v>
      </c>
      <c r="N122" s="9"/>
      <c r="O122" s="9" t="s">
        <v>649</v>
      </c>
      <c r="P122" s="9"/>
      <c r="Q122" s="324"/>
      <c r="R122" s="10"/>
      <c r="S122" s="10" t="s">
        <v>625</v>
      </c>
      <c r="T122" s="417"/>
      <c r="U122" s="10" t="s">
        <v>625</v>
      </c>
      <c r="V122" s="10"/>
      <c r="W122" s="10"/>
      <c r="X122" s="10"/>
      <c r="Y122" s="325"/>
      <c r="Z122" s="246"/>
      <c r="AA122" s="449"/>
      <c r="AB122" s="449"/>
      <c r="AC122" s="430"/>
      <c r="AD122" s="430"/>
      <c r="AE122" s="430"/>
      <c r="AF122" s="430"/>
      <c r="AG122" s="245"/>
      <c r="AH122" s="416"/>
      <c r="AI122" s="416"/>
      <c r="AJ122" s="416"/>
      <c r="AK122" s="255"/>
      <c r="AL122" s="4"/>
    </row>
    <row r="123" spans="1:38" x14ac:dyDescent="0.25">
      <c r="A123" s="253"/>
      <c r="B123" s="253"/>
      <c r="C123" s="400" t="s">
        <v>443</v>
      </c>
      <c r="D123" s="400"/>
      <c r="E123" s="400" t="s">
        <v>658</v>
      </c>
      <c r="F123" s="400"/>
      <c r="G123" s="400" t="s">
        <v>659</v>
      </c>
      <c r="H123" s="400"/>
      <c r="I123" s="400" t="s">
        <v>264</v>
      </c>
      <c r="J123" s="400"/>
      <c r="K123" s="400" t="s">
        <v>660</v>
      </c>
      <c r="L123" s="400"/>
      <c r="M123" s="400" t="s">
        <v>661</v>
      </c>
      <c r="N123" s="400"/>
      <c r="O123" s="400" t="s">
        <v>662</v>
      </c>
      <c r="P123" s="400"/>
      <c r="Q123" s="326" t="s">
        <v>663</v>
      </c>
      <c r="R123" s="400"/>
      <c r="S123" s="400" t="s">
        <v>664</v>
      </c>
      <c r="T123" s="400"/>
      <c r="U123" s="400" t="s">
        <v>665</v>
      </c>
      <c r="V123" s="400"/>
      <c r="W123" s="400" t="s">
        <v>666</v>
      </c>
      <c r="X123" s="400"/>
      <c r="Y123" s="305" t="s">
        <v>667</v>
      </c>
      <c r="Z123" s="400"/>
      <c r="AA123" s="400" t="s">
        <v>274</v>
      </c>
      <c r="AB123" s="400"/>
      <c r="AC123" s="400" t="s">
        <v>220</v>
      </c>
      <c r="AD123" s="400"/>
      <c r="AE123" s="400"/>
      <c r="AF123" s="390"/>
      <c r="AG123" s="254"/>
      <c r="AH123" s="424"/>
      <c r="AI123" s="424"/>
      <c r="AJ123" s="424"/>
      <c r="AK123" s="255"/>
      <c r="AL123" s="4"/>
    </row>
    <row r="124" spans="1:38"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426"/>
      <c r="AK124" s="255"/>
      <c r="AL124" s="4"/>
    </row>
    <row r="125" spans="1:38" s="243" customFormat="1" ht="15.75" thickBot="1" x14ac:dyDescent="0.3">
      <c r="A125" s="289">
        <v>123</v>
      </c>
      <c r="B125" s="289"/>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436"/>
      <c r="AK125" s="291"/>
      <c r="AL125" s="267"/>
    </row>
    <row r="126" spans="1:38" ht="15.75" thickBot="1" x14ac:dyDescent="0.3">
      <c r="A126" s="258"/>
      <c r="B126" s="348">
        <v>374.005</v>
      </c>
      <c r="C126" s="828" t="s">
        <v>907</v>
      </c>
      <c r="D126" s="403">
        <v>433</v>
      </c>
      <c r="E126" s="826"/>
      <c r="F126" s="403">
        <v>390</v>
      </c>
      <c r="G126" s="826"/>
      <c r="H126" s="403">
        <v>406.995</v>
      </c>
      <c r="I126" s="828" t="s">
        <v>907</v>
      </c>
      <c r="J126" s="403">
        <v>411.48200000000003</v>
      </c>
      <c r="K126" s="826"/>
      <c r="L126" s="403">
        <v>566.68100000000004</v>
      </c>
      <c r="M126" s="826"/>
      <c r="N126" s="403">
        <v>326.63200000000001</v>
      </c>
      <c r="O126" s="826"/>
      <c r="P126" s="403">
        <v>371.99700000000001</v>
      </c>
      <c r="Q126" s="826"/>
      <c r="R126" s="403">
        <v>441</v>
      </c>
      <c r="S126" s="826"/>
      <c r="T126" s="403">
        <v>445</v>
      </c>
      <c r="U126" s="826"/>
      <c r="V126" s="403">
        <v>332.73099999999999</v>
      </c>
      <c r="W126" s="826"/>
      <c r="X126" s="403">
        <v>241.999</v>
      </c>
      <c r="Y126" s="826"/>
      <c r="Z126" s="403">
        <v>473.13099999999997</v>
      </c>
      <c r="AA126" s="828" t="s">
        <v>907</v>
      </c>
      <c r="AB126" s="403">
        <v>439.99900000000002</v>
      </c>
      <c r="AC126" s="828" t="s">
        <v>907</v>
      </c>
      <c r="AD126" s="415"/>
      <c r="AE126" s="415"/>
      <c r="AF126" s="390"/>
      <c r="AG126" s="244">
        <v>14</v>
      </c>
      <c r="AH126" s="231">
        <v>0</v>
      </c>
      <c r="AI126" s="231">
        <v>12</v>
      </c>
      <c r="AJ126" s="565"/>
      <c r="AK126" s="308"/>
      <c r="AL126" s="4"/>
    </row>
    <row r="127" spans="1:38" x14ac:dyDescent="0.25">
      <c r="A127" s="258"/>
      <c r="B127" s="253"/>
      <c r="C127" s="829"/>
      <c r="D127" s="390"/>
      <c r="E127" s="827"/>
      <c r="F127" s="390"/>
      <c r="G127" s="827"/>
      <c r="H127" s="390"/>
      <c r="I127" s="829"/>
      <c r="J127" s="390"/>
      <c r="K127" s="827"/>
      <c r="L127" s="390"/>
      <c r="M127" s="827"/>
      <c r="N127" s="390"/>
      <c r="O127" s="827"/>
      <c r="P127" s="415"/>
      <c r="Q127" s="827"/>
      <c r="R127" s="390"/>
      <c r="S127" s="827"/>
      <c r="T127" s="390"/>
      <c r="U127" s="827"/>
      <c r="V127" s="390"/>
      <c r="W127" s="827"/>
      <c r="X127" s="390"/>
      <c r="Y127" s="827"/>
      <c r="Z127" s="390"/>
      <c r="AA127" s="829"/>
      <c r="AB127" s="390"/>
      <c r="AC127" s="829"/>
      <c r="AD127" s="415"/>
      <c r="AE127" s="415"/>
      <c r="AF127" s="390"/>
      <c r="AG127" s="245"/>
      <c r="AH127" s="416"/>
      <c r="AI127" s="416"/>
      <c r="AJ127" s="416"/>
      <c r="AK127" s="255"/>
      <c r="AL127" s="4"/>
    </row>
    <row r="128" spans="1:38" ht="6" customHeight="1" x14ac:dyDescent="0.25">
      <c r="A128" s="258"/>
      <c r="B128" s="253"/>
      <c r="C128" s="501"/>
      <c r="D128" s="389"/>
      <c r="E128" s="501"/>
      <c r="F128" s="389"/>
      <c r="G128" s="501"/>
      <c r="H128" s="389"/>
      <c r="I128" s="501"/>
      <c r="J128" s="389"/>
      <c r="K128" s="501"/>
      <c r="L128" s="389"/>
      <c r="M128" s="501"/>
      <c r="N128" s="389"/>
      <c r="O128" s="501"/>
      <c r="P128" s="415"/>
      <c r="Q128" s="309"/>
      <c r="R128" s="389"/>
      <c r="S128" s="233">
        <v>0</v>
      </c>
      <c r="T128" s="389"/>
      <c r="U128" s="233">
        <v>0</v>
      </c>
      <c r="V128" s="389"/>
      <c r="W128" s="501"/>
      <c r="X128" s="389"/>
      <c r="Y128" s="676"/>
      <c r="Z128" s="389"/>
      <c r="AA128" s="233">
        <v>0</v>
      </c>
      <c r="AB128" s="407"/>
      <c r="AC128" s="233">
        <v>0</v>
      </c>
      <c r="AD128" s="415"/>
      <c r="AE128" s="415"/>
      <c r="AF128" s="390"/>
      <c r="AG128" s="245"/>
      <c r="AH128" s="416"/>
      <c r="AI128" s="416"/>
      <c r="AJ128" s="416"/>
      <c r="AK128" s="255"/>
      <c r="AL128" s="4"/>
    </row>
    <row r="129" spans="1:38" ht="15.75" thickBot="1" x14ac:dyDescent="0.3">
      <c r="A129" s="289"/>
      <c r="B129" s="445"/>
      <c r="C129" s="456" t="s">
        <v>77</v>
      </c>
      <c r="D129" s="390"/>
      <c r="E129" s="400" t="s">
        <v>65</v>
      </c>
      <c r="F129" s="390"/>
      <c r="G129" s="400" t="s">
        <v>150</v>
      </c>
      <c r="H129" s="390"/>
      <c r="I129" s="400" t="s">
        <v>77</v>
      </c>
      <c r="J129" s="390"/>
      <c r="K129" s="400" t="s">
        <v>634</v>
      </c>
      <c r="L129" s="390"/>
      <c r="M129" s="400" t="s">
        <v>668</v>
      </c>
      <c r="N129" s="390"/>
      <c r="O129" s="400" t="s">
        <v>206</v>
      </c>
      <c r="P129" s="400"/>
      <c r="Q129" s="329" t="s">
        <v>79</v>
      </c>
      <c r="R129" s="238"/>
      <c r="S129" s="319" t="s">
        <v>653</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431"/>
      <c r="AK129" s="291"/>
      <c r="AL129" s="4"/>
    </row>
    <row r="130" spans="1:38" s="246" customFormat="1" x14ac:dyDescent="0.25">
      <c r="A130" s="256"/>
      <c r="B130" s="256"/>
      <c r="C130" s="418"/>
      <c r="D130" s="417"/>
      <c r="E130" s="417"/>
      <c r="F130" s="391"/>
      <c r="G130" s="420"/>
      <c r="H130" s="391"/>
      <c r="I130" s="418" t="s">
        <v>74</v>
      </c>
      <c r="J130" s="391"/>
      <c r="K130" s="420"/>
      <c r="L130" s="391"/>
      <c r="M130" s="420" t="s">
        <v>628</v>
      </c>
      <c r="N130" s="391"/>
      <c r="O130" s="420" t="s">
        <v>628</v>
      </c>
      <c r="P130" s="420"/>
      <c r="Q130" s="438"/>
      <c r="R130" s="391"/>
      <c r="S130" s="420"/>
      <c r="T130" s="391"/>
      <c r="U130" s="420" t="s">
        <v>628</v>
      </c>
      <c r="V130" s="391"/>
      <c r="W130" s="10"/>
      <c r="X130" s="391"/>
      <c r="Y130" s="420"/>
      <c r="Z130" s="391"/>
      <c r="AA130" s="418" t="s">
        <v>74</v>
      </c>
      <c r="AB130" s="391"/>
      <c r="AC130" s="418" t="s">
        <v>74</v>
      </c>
      <c r="AD130" s="418"/>
      <c r="AE130" s="418"/>
      <c r="AF130" s="391"/>
      <c r="AG130" s="245"/>
      <c r="AH130" s="416"/>
      <c r="AI130" s="416"/>
      <c r="AJ130" s="416"/>
      <c r="AK130" s="259"/>
      <c r="AL130" s="10"/>
    </row>
    <row r="131" spans="1:38"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416"/>
      <c r="AK131" s="259"/>
      <c r="AL131" s="10"/>
    </row>
    <row r="132" spans="1:38" s="246" customFormat="1" ht="15.75" thickBot="1" x14ac:dyDescent="0.3">
      <c r="A132" s="276"/>
      <c r="B132" s="830" t="s">
        <v>619</v>
      </c>
      <c r="C132" s="831"/>
      <c r="D132" s="831"/>
      <c r="E132" s="831"/>
      <c r="F132" s="831"/>
      <c r="G132" s="831"/>
      <c r="H132" s="831"/>
      <c r="I132" s="831"/>
      <c r="J132" s="831"/>
      <c r="K132" s="831"/>
      <c r="L132" s="831"/>
      <c r="M132" s="831"/>
      <c r="N132" s="831"/>
      <c r="O132" s="831"/>
      <c r="P132" s="831"/>
      <c r="Q132" s="831"/>
      <c r="R132" s="831"/>
      <c r="S132" s="831"/>
      <c r="T132" s="831"/>
      <c r="U132" s="831"/>
      <c r="V132" s="831"/>
      <c r="W132" s="831"/>
      <c r="X132" s="831"/>
      <c r="Y132" s="831"/>
      <c r="Z132" s="831"/>
      <c r="AA132" s="831"/>
      <c r="AB132" s="831"/>
      <c r="AC132" s="832"/>
      <c r="AD132" s="271"/>
      <c r="AE132" s="271"/>
      <c r="AF132" s="262"/>
      <c r="AG132" s="263"/>
      <c r="AH132" s="264"/>
      <c r="AI132" s="264"/>
      <c r="AJ132" s="264"/>
      <c r="AK132" s="265"/>
      <c r="AL132" s="10"/>
    </row>
    <row r="133" spans="1:38" s="246" customFormat="1" ht="15.75" thickBot="1" x14ac:dyDescent="0.3">
      <c r="A133" s="293"/>
      <c r="B133" s="293"/>
      <c r="C133" s="330"/>
      <c r="D133" s="330"/>
      <c r="E133" s="330"/>
      <c r="F133" s="283"/>
      <c r="G133" s="856" t="s">
        <v>647</v>
      </c>
      <c r="H133" s="857"/>
      <c r="I133" s="857"/>
      <c r="J133" s="857"/>
      <c r="K133" s="858"/>
      <c r="L133" s="283"/>
      <c r="M133" s="281"/>
      <c r="N133" s="283"/>
      <c r="O133" s="281"/>
      <c r="P133" s="281"/>
      <c r="Q133" s="296"/>
      <c r="R133" s="283"/>
      <c r="S133" s="281"/>
      <c r="T133" s="283"/>
      <c r="U133" s="281"/>
      <c r="V133" s="283"/>
      <c r="W133" s="859" t="s">
        <v>647</v>
      </c>
      <c r="X133" s="860"/>
      <c r="Y133" s="861"/>
      <c r="Z133" s="283"/>
      <c r="AA133" s="281"/>
      <c r="AB133" s="283"/>
      <c r="AC133" s="295"/>
      <c r="AD133" s="295"/>
      <c r="AE133" s="295"/>
      <c r="AF133" s="283"/>
      <c r="AG133" s="250"/>
      <c r="AH133" s="251"/>
      <c r="AI133" s="251"/>
      <c r="AJ133" s="251"/>
      <c r="AK133" s="301"/>
      <c r="AL133" s="10"/>
    </row>
    <row r="134" spans="1:38" x14ac:dyDescent="0.25">
      <c r="A134" s="268"/>
      <c r="B134" s="268"/>
      <c r="C134" s="440"/>
      <c r="D134" s="440" t="s">
        <v>635</v>
      </c>
      <c r="E134" s="440"/>
      <c r="G134" s="331" t="s">
        <v>625</v>
      </c>
      <c r="H134" s="246"/>
      <c r="I134" s="9" t="s">
        <v>649</v>
      </c>
      <c r="J134" s="246"/>
      <c r="K134" s="303" t="s">
        <v>669</v>
      </c>
      <c r="L134" s="440"/>
      <c r="M134" s="10"/>
      <c r="O134" s="243"/>
      <c r="P134" s="243"/>
      <c r="Q134" s="444"/>
      <c r="R134" s="9"/>
      <c r="S134" s="9"/>
      <c r="U134" s="243"/>
      <c r="V134" s="450" t="s">
        <v>632</v>
      </c>
      <c r="W134" s="302" t="s">
        <v>625</v>
      </c>
      <c r="X134" s="449"/>
      <c r="Y134" s="332"/>
      <c r="Z134" s="449"/>
      <c r="AA134" s="449"/>
      <c r="AB134" s="449"/>
      <c r="AC134" s="449"/>
      <c r="AD134" s="449"/>
      <c r="AE134" s="449"/>
      <c r="AG134" s="269"/>
      <c r="AH134" s="431"/>
      <c r="AI134" s="431"/>
      <c r="AJ134" s="431"/>
      <c r="AK134" s="291"/>
      <c r="AL134" s="4"/>
    </row>
    <row r="135" spans="1:38" x14ac:dyDescent="0.25">
      <c r="A135" s="253"/>
      <c r="B135" s="253"/>
      <c r="C135" s="400" t="s">
        <v>478</v>
      </c>
      <c r="D135" s="400"/>
      <c r="E135" s="400" t="s">
        <v>485</v>
      </c>
      <c r="F135" s="400"/>
      <c r="G135" s="304" t="s">
        <v>670</v>
      </c>
      <c r="H135" s="400"/>
      <c r="I135" s="400" t="s">
        <v>671</v>
      </c>
      <c r="J135" s="400"/>
      <c r="K135" s="305" t="s">
        <v>672</v>
      </c>
      <c r="L135" s="400"/>
      <c r="M135" s="400" t="s">
        <v>286</v>
      </c>
      <c r="N135" s="400"/>
      <c r="O135" s="400" t="s">
        <v>218</v>
      </c>
      <c r="P135" s="400"/>
      <c r="Q135" s="409" t="s">
        <v>369</v>
      </c>
      <c r="R135" s="400"/>
      <c r="S135" s="400" t="s">
        <v>205</v>
      </c>
      <c r="T135" s="400"/>
      <c r="U135" s="400" t="s">
        <v>543</v>
      </c>
      <c r="V135" s="400"/>
      <c r="W135" s="304" t="s">
        <v>673</v>
      </c>
      <c r="X135" s="400"/>
      <c r="Y135" s="305" t="s">
        <v>674</v>
      </c>
      <c r="Z135" s="400"/>
      <c r="AA135" s="400" t="s">
        <v>397</v>
      </c>
      <c r="AB135" s="400"/>
      <c r="AC135" s="400" t="s">
        <v>177</v>
      </c>
      <c r="AD135" s="400"/>
      <c r="AE135" s="400"/>
      <c r="AF135" s="390"/>
      <c r="AG135" s="254"/>
      <c r="AH135" s="424"/>
      <c r="AI135" s="424"/>
      <c r="AJ135" s="424"/>
      <c r="AK135" s="255"/>
      <c r="AL135" s="4"/>
    </row>
    <row r="136" spans="1:38" x14ac:dyDescent="0.25">
      <c r="A136" s="256"/>
      <c r="B136" s="258" t="s">
        <v>675</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426"/>
      <c r="AK136" s="255"/>
      <c r="AL136" s="4"/>
    </row>
    <row r="137" spans="1:38" s="243" customFormat="1" ht="15.75" thickBot="1" x14ac:dyDescent="0.3">
      <c r="A137" s="289">
        <v>137</v>
      </c>
      <c r="B137" s="289"/>
      <c r="C137" s="243">
        <v>138</v>
      </c>
      <c r="E137" s="243">
        <v>139</v>
      </c>
      <c r="G137" s="289">
        <v>140</v>
      </c>
      <c r="I137" s="243">
        <v>141</v>
      </c>
      <c r="K137" s="307">
        <v>142</v>
      </c>
      <c r="M137" s="243">
        <v>143</v>
      </c>
      <c r="O137" s="243">
        <v>144</v>
      </c>
      <c r="Q137" s="434"/>
      <c r="S137" s="243">
        <v>146</v>
      </c>
      <c r="U137" s="243">
        <v>147</v>
      </c>
      <c r="W137" s="289">
        <v>148</v>
      </c>
      <c r="Y137" s="307">
        <v>149</v>
      </c>
      <c r="AC137" s="243">
        <v>151</v>
      </c>
      <c r="AG137" s="290"/>
      <c r="AH137" s="435"/>
      <c r="AI137" s="436"/>
      <c r="AJ137" s="436"/>
      <c r="AK137" s="291"/>
      <c r="AL137" s="267"/>
    </row>
    <row r="138" spans="1:38" ht="15.75" thickBot="1" x14ac:dyDescent="0.3">
      <c r="A138" s="258"/>
      <c r="B138" s="348">
        <v>398.255</v>
      </c>
      <c r="C138" s="826"/>
      <c r="D138" s="403">
        <v>211.13499999999999</v>
      </c>
      <c r="E138" s="826"/>
      <c r="F138" s="403">
        <v>224</v>
      </c>
      <c r="G138" s="826"/>
      <c r="H138" s="403">
        <v>293.49299999999999</v>
      </c>
      <c r="I138" s="826"/>
      <c r="J138" s="403">
        <v>332.85599999999999</v>
      </c>
      <c r="K138" s="826"/>
      <c r="L138" s="403">
        <v>412.34500000000003</v>
      </c>
      <c r="M138" s="828" t="s">
        <v>907</v>
      </c>
      <c r="N138" s="403">
        <v>429.00299999999999</v>
      </c>
      <c r="O138" s="828" t="s">
        <v>907</v>
      </c>
      <c r="P138" s="403">
        <v>389</v>
      </c>
      <c r="Q138" s="826" t="s">
        <v>907</v>
      </c>
      <c r="R138" s="403">
        <v>418</v>
      </c>
      <c r="S138" s="828" t="s">
        <v>907</v>
      </c>
      <c r="T138" s="403">
        <v>365.834</v>
      </c>
      <c r="U138" s="826"/>
      <c r="V138" s="403">
        <v>236.06100000000001</v>
      </c>
      <c r="W138" s="826"/>
      <c r="X138" s="403">
        <v>424.99799999999999</v>
      </c>
      <c r="Y138" s="826"/>
      <c r="Z138" s="403">
        <v>413.45</v>
      </c>
      <c r="AA138" s="826"/>
      <c r="AB138" s="403">
        <v>458</v>
      </c>
      <c r="AC138" s="851" t="s">
        <v>12</v>
      </c>
      <c r="AD138" s="415"/>
      <c r="AE138" s="415"/>
      <c r="AF138" s="390"/>
      <c r="AG138" s="244">
        <v>14</v>
      </c>
      <c r="AH138" s="231">
        <v>1</v>
      </c>
      <c r="AI138" s="231">
        <v>12</v>
      </c>
      <c r="AJ138" s="565">
        <v>2</v>
      </c>
      <c r="AK138" s="308"/>
      <c r="AL138" s="4"/>
    </row>
    <row r="139" spans="1:38" x14ac:dyDescent="0.25">
      <c r="A139" s="258"/>
      <c r="B139" s="253"/>
      <c r="C139" s="827"/>
      <c r="D139" s="390"/>
      <c r="E139" s="827"/>
      <c r="F139" s="390"/>
      <c r="G139" s="827"/>
      <c r="H139" s="390"/>
      <c r="I139" s="827"/>
      <c r="J139" s="390"/>
      <c r="K139" s="827"/>
      <c r="L139" s="390"/>
      <c r="M139" s="829"/>
      <c r="N139" s="390"/>
      <c r="O139" s="829"/>
      <c r="P139" s="415"/>
      <c r="Q139" s="827"/>
      <c r="R139" s="390"/>
      <c r="S139" s="829"/>
      <c r="T139" s="390"/>
      <c r="U139" s="827"/>
      <c r="V139" s="390"/>
      <c r="W139" s="827"/>
      <c r="X139" s="390"/>
      <c r="Y139" s="827"/>
      <c r="Z139" s="390"/>
      <c r="AA139" s="827"/>
      <c r="AB139" s="390"/>
      <c r="AC139" s="849"/>
      <c r="AD139" s="415"/>
      <c r="AE139" s="415"/>
      <c r="AF139" s="390"/>
      <c r="AG139" s="245"/>
      <c r="AH139" s="416"/>
      <c r="AI139" s="416"/>
      <c r="AJ139" s="416"/>
      <c r="AK139" s="255"/>
      <c r="AL139" s="4"/>
    </row>
    <row r="140" spans="1:38"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416"/>
      <c r="AK140" s="255"/>
      <c r="AL140" s="4"/>
    </row>
    <row r="141" spans="1:38" ht="15.75" thickBot="1" x14ac:dyDescent="0.3">
      <c r="A141" s="289"/>
      <c r="B141" s="289"/>
      <c r="C141" s="400" t="s">
        <v>181</v>
      </c>
      <c r="D141" s="390"/>
      <c r="E141" s="400" t="s">
        <v>231</v>
      </c>
      <c r="F141" s="390"/>
      <c r="G141" s="311" t="s">
        <v>79</v>
      </c>
      <c r="H141" s="238"/>
      <c r="I141" s="319" t="s">
        <v>181</v>
      </c>
      <c r="J141" s="238"/>
      <c r="K141" s="312" t="s">
        <v>132</v>
      </c>
      <c r="L141" s="390"/>
      <c r="M141" s="566" t="s">
        <v>287</v>
      </c>
      <c r="N141" s="390"/>
      <c r="O141" s="456" t="s">
        <v>65</v>
      </c>
      <c r="P141" s="400"/>
      <c r="Q141" s="409" t="s">
        <v>77</v>
      </c>
      <c r="R141" s="390"/>
      <c r="S141" s="566" t="s">
        <v>206</v>
      </c>
      <c r="T141" s="390"/>
      <c r="U141" s="400" t="s">
        <v>200</v>
      </c>
      <c r="V141" s="390"/>
      <c r="W141" s="333" t="s">
        <v>200</v>
      </c>
      <c r="X141" s="238"/>
      <c r="Y141" s="312" t="s">
        <v>57</v>
      </c>
      <c r="Z141" s="390"/>
      <c r="AA141" s="400" t="s">
        <v>398</v>
      </c>
      <c r="AB141" s="390"/>
      <c r="AC141" s="400" t="s">
        <v>57</v>
      </c>
      <c r="AD141" s="400"/>
      <c r="AE141" s="400"/>
      <c r="AG141" s="269"/>
      <c r="AH141" s="431"/>
      <c r="AI141" s="431"/>
      <c r="AJ141" s="431"/>
      <c r="AK141" s="291"/>
      <c r="AL141" s="4"/>
    </row>
    <row r="142" spans="1:38" s="246" customFormat="1" ht="15.75" thickBot="1" x14ac:dyDescent="0.3">
      <c r="A142" s="260"/>
      <c r="B142" s="260"/>
      <c r="C142" s="418"/>
      <c r="E142" s="418"/>
      <c r="G142" s="418" t="s">
        <v>628</v>
      </c>
      <c r="I142" s="418" t="s">
        <v>628</v>
      </c>
      <c r="K142" s="418" t="s">
        <v>628</v>
      </c>
      <c r="M142" s="10" t="s">
        <v>91</v>
      </c>
      <c r="N142" s="9"/>
      <c r="O142" s="418" t="s">
        <v>58</v>
      </c>
      <c r="P142" s="418"/>
      <c r="Q142" s="444"/>
      <c r="R142" s="9"/>
      <c r="S142" s="418" t="s">
        <v>91</v>
      </c>
      <c r="T142" s="9"/>
      <c r="U142" s="9"/>
      <c r="V142" s="9"/>
      <c r="W142" s="9" t="s">
        <v>628</v>
      </c>
      <c r="X142" s="9"/>
      <c r="Y142" s="9"/>
      <c r="Z142" s="9"/>
      <c r="AA142" s="9"/>
      <c r="AC142" s="418" t="s">
        <v>91</v>
      </c>
      <c r="AD142" s="418"/>
      <c r="AE142" s="418"/>
      <c r="AG142" s="269"/>
      <c r="AH142" s="431"/>
      <c r="AI142" s="431"/>
      <c r="AJ142" s="431"/>
      <c r="AK142" s="270"/>
      <c r="AL142" s="10"/>
    </row>
    <row r="143" spans="1:38" s="246" customFormat="1" ht="15.75" thickBot="1" x14ac:dyDescent="0.3">
      <c r="A143" s="260"/>
      <c r="B143" s="830" t="s">
        <v>619</v>
      </c>
      <c r="C143" s="831"/>
      <c r="D143" s="831"/>
      <c r="E143" s="831"/>
      <c r="F143" s="831"/>
      <c r="G143" s="831"/>
      <c r="H143" s="831"/>
      <c r="I143" s="831"/>
      <c r="J143" s="831"/>
      <c r="K143" s="831"/>
      <c r="L143" s="831"/>
      <c r="M143" s="831"/>
      <c r="N143" s="831"/>
      <c r="O143" s="831"/>
      <c r="P143" s="831"/>
      <c r="Q143" s="831"/>
      <c r="R143" s="831"/>
      <c r="S143" s="831"/>
      <c r="T143" s="831"/>
      <c r="U143" s="831"/>
      <c r="V143" s="831"/>
      <c r="W143" s="831"/>
      <c r="X143" s="831"/>
      <c r="Y143" s="831"/>
      <c r="Z143" s="831"/>
      <c r="AA143" s="831"/>
      <c r="AB143" s="831"/>
      <c r="AC143" s="832"/>
      <c r="AD143" s="418"/>
      <c r="AE143" s="418"/>
      <c r="AG143" s="269"/>
      <c r="AH143" s="431"/>
      <c r="AI143" s="431"/>
      <c r="AJ143" s="431"/>
      <c r="AK143" s="270"/>
      <c r="AL143" s="10"/>
    </row>
    <row r="144" spans="1:38" s="246" customFormat="1" ht="15.75" thickBot="1" x14ac:dyDescent="0.3">
      <c r="A144" s="261"/>
      <c r="AD144" s="271"/>
      <c r="AE144" s="271"/>
      <c r="AF144" s="292"/>
      <c r="AG144" s="334"/>
      <c r="AH144" s="335"/>
      <c r="AI144" s="335"/>
      <c r="AJ144" s="335"/>
      <c r="AK144" s="336"/>
      <c r="AL144" s="10"/>
    </row>
    <row r="145" spans="1:38"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856" t="s">
        <v>647</v>
      </c>
      <c r="X145" s="857"/>
      <c r="Y145" s="857"/>
      <c r="Z145" s="857"/>
      <c r="AA145" s="858"/>
      <c r="AB145" s="862" t="s">
        <v>676</v>
      </c>
      <c r="AC145" s="863"/>
      <c r="AD145" s="340"/>
      <c r="AE145" s="340"/>
      <c r="AF145" s="283"/>
      <c r="AG145" s="341"/>
      <c r="AH145" s="342"/>
      <c r="AI145" s="342"/>
      <c r="AJ145" s="342"/>
      <c r="AK145" s="343"/>
      <c r="AL145" s="10"/>
    </row>
    <row r="146" spans="1:38"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649</v>
      </c>
      <c r="W146" s="302" t="s">
        <v>625</v>
      </c>
      <c r="X146" s="313"/>
      <c r="Y146" s="313"/>
      <c r="Z146" s="313"/>
      <c r="AA146" s="303" t="s">
        <v>649</v>
      </c>
      <c r="AB146" s="313"/>
      <c r="AC146" s="344"/>
      <c r="AF146" s="390"/>
      <c r="AG146" s="245"/>
      <c r="AH146" s="416"/>
      <c r="AI146" s="416"/>
      <c r="AJ146" s="416"/>
      <c r="AK146" s="255"/>
      <c r="AL146" s="4"/>
    </row>
    <row r="147" spans="1:38"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677</v>
      </c>
      <c r="V147" s="400"/>
      <c r="W147" s="304" t="s">
        <v>678</v>
      </c>
      <c r="X147" s="400"/>
      <c r="Y147" s="400" t="s">
        <v>679</v>
      </c>
      <c r="Z147" s="400"/>
      <c r="AA147" s="305" t="s">
        <v>680</v>
      </c>
      <c r="AB147" s="400"/>
      <c r="AC147" s="305" t="s">
        <v>681</v>
      </c>
      <c r="AD147" s="400"/>
      <c r="AE147" s="400"/>
      <c r="AF147" s="390"/>
      <c r="AG147" s="254"/>
      <c r="AH147" s="424"/>
      <c r="AI147" s="424"/>
      <c r="AJ147" s="424"/>
      <c r="AK147" s="255"/>
      <c r="AL147" s="4"/>
    </row>
    <row r="148" spans="1:38"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426"/>
      <c r="AK148" s="255"/>
      <c r="AL148" s="4"/>
    </row>
    <row r="149" spans="1:38"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436"/>
      <c r="AK149" s="291"/>
      <c r="AL149" s="267"/>
    </row>
    <row r="150" spans="1:38" ht="15.75" thickBot="1" x14ac:dyDescent="0.3">
      <c r="A150" s="258"/>
      <c r="B150" s="348">
        <v>378.05200000000002</v>
      </c>
      <c r="C150" s="826"/>
      <c r="D150" s="403">
        <v>319</v>
      </c>
      <c r="E150" s="828" t="s">
        <v>907</v>
      </c>
      <c r="F150" s="403">
        <v>365</v>
      </c>
      <c r="G150" s="828" t="s">
        <v>907</v>
      </c>
      <c r="H150" s="403">
        <v>441</v>
      </c>
      <c r="I150" s="828" t="s">
        <v>907</v>
      </c>
      <c r="J150" s="403">
        <v>394</v>
      </c>
      <c r="K150" s="828" t="s">
        <v>907</v>
      </c>
      <c r="L150" s="403">
        <v>314</v>
      </c>
      <c r="M150" s="828" t="s">
        <v>907</v>
      </c>
      <c r="N150" s="403">
        <v>473.22</v>
      </c>
      <c r="O150" s="828" t="s">
        <v>907</v>
      </c>
      <c r="P150" s="403">
        <v>337</v>
      </c>
      <c r="Q150" s="826"/>
      <c r="R150" s="403">
        <v>337.57400000000001</v>
      </c>
      <c r="S150" s="851" t="s">
        <v>12</v>
      </c>
      <c r="T150" s="403">
        <v>402.80799999999999</v>
      </c>
      <c r="U150" s="826"/>
      <c r="V150" s="403">
        <v>344</v>
      </c>
      <c r="W150" s="826"/>
      <c r="X150" s="403">
        <v>383</v>
      </c>
      <c r="Y150" s="826"/>
      <c r="Z150" s="403">
        <v>376.82600000000002</v>
      </c>
      <c r="AA150" s="826"/>
      <c r="AB150" s="403">
        <v>481.108</v>
      </c>
      <c r="AC150" s="828" t="s">
        <v>907</v>
      </c>
      <c r="AD150" s="415"/>
      <c r="AE150" s="415"/>
      <c r="AF150" s="390"/>
      <c r="AG150" s="244">
        <v>14</v>
      </c>
      <c r="AH150" s="231">
        <v>2</v>
      </c>
      <c r="AI150" s="231">
        <v>12</v>
      </c>
      <c r="AJ150" s="565"/>
      <c r="AK150" s="308"/>
      <c r="AL150" s="4"/>
    </row>
    <row r="151" spans="1:38" ht="15.75" thickBot="1" x14ac:dyDescent="0.3">
      <c r="A151" s="258"/>
      <c r="B151" s="253"/>
      <c r="C151" s="850"/>
      <c r="D151" s="390"/>
      <c r="E151" s="829"/>
      <c r="F151" s="390"/>
      <c r="G151" s="829"/>
      <c r="H151" s="390"/>
      <c r="I151" s="829"/>
      <c r="J151" s="390"/>
      <c r="K151" s="829"/>
      <c r="L151" s="390"/>
      <c r="M151" s="829"/>
      <c r="N151" s="390"/>
      <c r="O151" s="829"/>
      <c r="P151" s="415"/>
      <c r="Q151" s="850"/>
      <c r="R151" s="390"/>
      <c r="S151" s="867"/>
      <c r="T151" s="390"/>
      <c r="U151" s="850"/>
      <c r="V151" s="390"/>
      <c r="W151" s="850"/>
      <c r="X151" s="390"/>
      <c r="Y151" s="850"/>
      <c r="Z151" s="390"/>
      <c r="AA151" s="850"/>
      <c r="AB151" s="390"/>
      <c r="AC151" s="829"/>
      <c r="AD151" s="415"/>
      <c r="AE151" s="415"/>
      <c r="AF151" s="390"/>
      <c r="AG151" s="245"/>
      <c r="AH151" s="416"/>
      <c r="AI151" s="416"/>
      <c r="AJ151" s="416"/>
      <c r="AK151" s="255"/>
      <c r="AL151" s="4"/>
    </row>
    <row r="152" spans="1:38" ht="6" customHeight="1" x14ac:dyDescent="0.25">
      <c r="A152" s="258"/>
      <c r="B152" s="253"/>
      <c r="C152" s="233">
        <v>0</v>
      </c>
      <c r="D152" s="389"/>
      <c r="E152" s="233" t="s">
        <v>12</v>
      </c>
      <c r="F152" s="389"/>
      <c r="G152" s="501"/>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416"/>
      <c r="AK152" s="255"/>
      <c r="AL152" s="4"/>
    </row>
    <row r="153" spans="1:38"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653</v>
      </c>
      <c r="AB153" s="238"/>
      <c r="AC153" s="345" t="s">
        <v>210</v>
      </c>
      <c r="AD153" s="451"/>
      <c r="AE153" s="451"/>
      <c r="AG153" s="269"/>
      <c r="AH153" s="431"/>
      <c r="AI153" s="431"/>
      <c r="AJ153" s="431"/>
      <c r="AK153" s="291"/>
      <c r="AL153" s="4"/>
    </row>
    <row r="154" spans="1:38"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628</v>
      </c>
      <c r="W154" s="418" t="s">
        <v>628</v>
      </c>
      <c r="Y154" s="418"/>
      <c r="AA154" s="418" t="s">
        <v>628</v>
      </c>
      <c r="AC154" s="418"/>
      <c r="AD154" s="418"/>
      <c r="AE154" s="418"/>
      <c r="AG154" s="269"/>
      <c r="AH154" s="431"/>
      <c r="AI154" s="431"/>
      <c r="AJ154" s="431"/>
      <c r="AK154" s="270"/>
      <c r="AL154" s="10"/>
    </row>
    <row r="155" spans="1:38"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431"/>
      <c r="AK155" s="270"/>
      <c r="AL155" s="10"/>
    </row>
    <row r="156" spans="1:38" s="246" customFormat="1" ht="15.75" thickBot="1" x14ac:dyDescent="0.3">
      <c r="A156" s="261"/>
      <c r="B156" s="830" t="s">
        <v>619</v>
      </c>
      <c r="C156" s="831"/>
      <c r="D156" s="831"/>
      <c r="E156" s="831"/>
      <c r="F156" s="831"/>
      <c r="G156" s="831"/>
      <c r="H156" s="831"/>
      <c r="I156" s="831"/>
      <c r="J156" s="831"/>
      <c r="K156" s="831"/>
      <c r="L156" s="831"/>
      <c r="M156" s="831"/>
      <c r="N156" s="831"/>
      <c r="O156" s="831"/>
      <c r="P156" s="831"/>
      <c r="Q156" s="831"/>
      <c r="R156" s="831"/>
      <c r="S156" s="831"/>
      <c r="T156" s="831"/>
      <c r="U156" s="831"/>
      <c r="V156" s="831"/>
      <c r="W156" s="831"/>
      <c r="X156" s="831"/>
      <c r="Y156" s="831"/>
      <c r="Z156" s="831"/>
      <c r="AA156" s="832"/>
      <c r="AB156" s="864" t="s">
        <v>682</v>
      </c>
      <c r="AC156" s="865"/>
      <c r="AD156" s="271"/>
      <c r="AE156" s="271"/>
      <c r="AF156" s="262"/>
      <c r="AG156" s="334"/>
      <c r="AH156" s="335"/>
      <c r="AI156" s="335"/>
      <c r="AJ156" s="335"/>
      <c r="AK156" s="336"/>
      <c r="AL156" s="10"/>
    </row>
    <row r="157" spans="1:38" ht="15.75" thickBot="1" x14ac:dyDescent="0.3">
      <c r="A157" s="266"/>
      <c r="B157" s="866" t="s">
        <v>676</v>
      </c>
      <c r="C157" s="862"/>
      <c r="D157" s="862"/>
      <c r="E157" s="862"/>
      <c r="F157" s="862"/>
      <c r="G157" s="863"/>
      <c r="H157" s="249"/>
      <c r="I157" s="248"/>
      <c r="J157" s="247"/>
      <c r="K157" s="280"/>
      <c r="L157" s="247"/>
      <c r="M157" s="339" t="s">
        <v>625</v>
      </c>
      <c r="N157" s="313"/>
      <c r="O157" s="339" t="s">
        <v>625</v>
      </c>
      <c r="P157" s="339"/>
      <c r="Q157" s="339" t="s">
        <v>625</v>
      </c>
      <c r="R157" s="247"/>
      <c r="S157" s="248"/>
      <c r="T157" s="283"/>
      <c r="U157" s="346"/>
      <c r="V157" s="283"/>
      <c r="W157" s="248"/>
      <c r="X157" s="247"/>
      <c r="Y157" s="248"/>
      <c r="Z157" s="247"/>
      <c r="AA157" s="248"/>
      <c r="AB157" s="247"/>
      <c r="AC157" s="248"/>
      <c r="AD157" s="248"/>
      <c r="AE157" s="248"/>
      <c r="AF157" s="247"/>
      <c r="AG157" s="250"/>
      <c r="AH157" s="251"/>
      <c r="AI157" s="251"/>
      <c r="AJ157" s="251"/>
      <c r="AK157" s="252"/>
      <c r="AL157" s="4"/>
    </row>
    <row r="158" spans="1:38" x14ac:dyDescent="0.25">
      <c r="A158" s="253"/>
      <c r="B158" s="253"/>
      <c r="C158" s="400" t="s">
        <v>683</v>
      </c>
      <c r="D158" s="400"/>
      <c r="E158" s="400" t="s">
        <v>684</v>
      </c>
      <c r="F158" s="400"/>
      <c r="G158" s="347" t="s">
        <v>685</v>
      </c>
      <c r="H158" s="400"/>
      <c r="I158" s="400" t="s">
        <v>686</v>
      </c>
      <c r="J158" s="400"/>
      <c r="K158" s="400" t="s">
        <v>687</v>
      </c>
      <c r="L158" s="400"/>
      <c r="M158" s="400" t="s">
        <v>688</v>
      </c>
      <c r="N158" s="400"/>
      <c r="O158" s="400" t="s">
        <v>551</v>
      </c>
      <c r="P158" s="400"/>
      <c r="Q158" s="409" t="s">
        <v>689</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424"/>
      <c r="AK158" s="255"/>
      <c r="AL158" s="4"/>
    </row>
    <row r="159" spans="1:38"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426"/>
      <c r="AK159" s="255"/>
      <c r="AL159" s="4"/>
    </row>
    <row r="160" spans="1:38"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427"/>
      <c r="AK160" s="255"/>
      <c r="AL160" s="267"/>
    </row>
    <row r="161" spans="1:38" ht="15.75" thickBot="1" x14ac:dyDescent="0.3">
      <c r="A161" s="258"/>
      <c r="B161" s="348">
        <v>317</v>
      </c>
      <c r="C161" s="828" t="s">
        <v>907</v>
      </c>
      <c r="D161" s="403">
        <v>341</v>
      </c>
      <c r="E161" s="828" t="s">
        <v>907</v>
      </c>
      <c r="F161" s="403">
        <v>329.47</v>
      </c>
      <c r="G161" s="828" t="s">
        <v>907</v>
      </c>
      <c r="H161" s="403">
        <v>523.19299999999998</v>
      </c>
      <c r="I161" s="826"/>
      <c r="J161" s="403">
        <v>328</v>
      </c>
      <c r="K161" s="826"/>
      <c r="L161" s="403">
        <v>389</v>
      </c>
      <c r="M161" s="826"/>
      <c r="N161" s="403">
        <v>396</v>
      </c>
      <c r="O161" s="826"/>
      <c r="P161" s="403">
        <v>350</v>
      </c>
      <c r="Q161" s="826"/>
      <c r="R161" s="403">
        <v>397.48</v>
      </c>
      <c r="S161" s="826"/>
      <c r="T161" s="403">
        <v>323.99799999999999</v>
      </c>
      <c r="U161" s="828" t="s">
        <v>907</v>
      </c>
      <c r="V161" s="403">
        <v>426</v>
      </c>
      <c r="W161" s="828" t="s">
        <v>907</v>
      </c>
      <c r="X161" s="403">
        <v>374</v>
      </c>
      <c r="Y161" s="828" t="s">
        <v>907</v>
      </c>
      <c r="Z161" s="403">
        <v>461</v>
      </c>
      <c r="AA161" s="828" t="s">
        <v>907</v>
      </c>
      <c r="AB161" s="403">
        <v>372</v>
      </c>
      <c r="AC161" s="828" t="s">
        <v>907</v>
      </c>
      <c r="AD161" s="415"/>
      <c r="AE161" s="415"/>
      <c r="AF161" s="390"/>
      <c r="AG161" s="244">
        <v>14</v>
      </c>
      <c r="AH161" s="231">
        <v>0</v>
      </c>
      <c r="AI161" s="231">
        <v>13</v>
      </c>
      <c r="AJ161" s="565"/>
      <c r="AK161" s="308"/>
      <c r="AL161" s="4"/>
    </row>
    <row r="162" spans="1:38" ht="15.75" thickBot="1" x14ac:dyDescent="0.3">
      <c r="A162" s="258"/>
      <c r="B162" s="253"/>
      <c r="C162" s="829"/>
      <c r="D162" s="390"/>
      <c r="E162" s="829"/>
      <c r="F162" s="390"/>
      <c r="G162" s="829"/>
      <c r="H162" s="390"/>
      <c r="I162" s="827"/>
      <c r="J162" s="390"/>
      <c r="K162" s="827"/>
      <c r="L162" s="390"/>
      <c r="M162" s="827"/>
      <c r="N162" s="390"/>
      <c r="O162" s="827"/>
      <c r="P162" s="415"/>
      <c r="Q162" s="827"/>
      <c r="R162" s="390"/>
      <c r="S162" s="850"/>
      <c r="T162" s="390"/>
      <c r="U162" s="829"/>
      <c r="V162" s="390"/>
      <c r="W162" s="829"/>
      <c r="X162" s="390"/>
      <c r="Y162" s="829"/>
      <c r="Z162" s="390"/>
      <c r="AA162" s="829"/>
      <c r="AB162" s="390"/>
      <c r="AC162" s="829"/>
      <c r="AD162" s="415"/>
      <c r="AE162" s="415"/>
      <c r="AF162" s="390"/>
      <c r="AG162" s="245"/>
      <c r="AH162" s="416"/>
      <c r="AI162" s="416"/>
      <c r="AJ162" s="416"/>
      <c r="AK162" s="255"/>
      <c r="AL162" s="4"/>
    </row>
    <row r="163" spans="1:38"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416"/>
      <c r="AK163" s="255"/>
      <c r="AL163" s="4"/>
    </row>
    <row r="164" spans="1:38" ht="15.75" thickBot="1" x14ac:dyDescent="0.3">
      <c r="A164" s="258"/>
      <c r="B164" s="237"/>
      <c r="C164" s="319" t="s">
        <v>77</v>
      </c>
      <c r="D164" s="238"/>
      <c r="E164" s="319" t="s">
        <v>57</v>
      </c>
      <c r="F164" s="238"/>
      <c r="G164" s="345" t="s">
        <v>690</v>
      </c>
      <c r="H164" s="390"/>
      <c r="I164" s="400" t="s">
        <v>691</v>
      </c>
      <c r="J164" s="390"/>
      <c r="K164" s="400" t="s">
        <v>692</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416"/>
      <c r="AK164" s="255"/>
      <c r="AL164" s="4"/>
    </row>
    <row r="165" spans="1:38" s="246" customFormat="1" x14ac:dyDescent="0.25">
      <c r="A165" s="256"/>
      <c r="B165" s="256"/>
      <c r="C165" s="420"/>
      <c r="D165" s="391"/>
      <c r="E165" s="420"/>
      <c r="F165" s="391"/>
      <c r="G165" s="420"/>
      <c r="H165" s="391"/>
      <c r="I165" s="417"/>
      <c r="J165" s="417"/>
      <c r="K165" s="417"/>
      <c r="L165" s="417"/>
      <c r="M165" s="444" t="s">
        <v>628</v>
      </c>
      <c r="N165" s="417"/>
      <c r="O165" s="444" t="s">
        <v>628</v>
      </c>
      <c r="P165" s="417"/>
      <c r="Q165" s="444" t="s">
        <v>628</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416"/>
      <c r="AK165" s="259"/>
      <c r="AL165" s="10"/>
    </row>
    <row r="166" spans="1:38"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416"/>
      <c r="AK166" s="259"/>
      <c r="AL166" s="10"/>
    </row>
    <row r="167" spans="1:38" s="246" customFormat="1" ht="18" customHeight="1" thickBot="1" x14ac:dyDescent="0.3">
      <c r="A167" s="276"/>
      <c r="B167" s="864" t="s">
        <v>682</v>
      </c>
      <c r="C167" s="868"/>
      <c r="D167" s="868"/>
      <c r="E167" s="868"/>
      <c r="F167" s="868"/>
      <c r="G167" s="349"/>
      <c r="H167" s="830" t="s">
        <v>619</v>
      </c>
      <c r="I167" s="831"/>
      <c r="J167" s="831"/>
      <c r="K167" s="831"/>
      <c r="L167" s="831"/>
      <c r="M167" s="831"/>
      <c r="N167" s="831"/>
      <c r="O167" s="831"/>
      <c r="P167" s="831"/>
      <c r="Q167" s="831"/>
      <c r="R167" s="831"/>
      <c r="S167" s="831"/>
      <c r="T167" s="831"/>
      <c r="U167" s="831"/>
      <c r="V167" s="831"/>
      <c r="W167" s="831"/>
      <c r="X167" s="831"/>
      <c r="Y167" s="831"/>
      <c r="Z167" s="831"/>
      <c r="AA167" s="831"/>
      <c r="AB167" s="831"/>
      <c r="AC167" s="832"/>
      <c r="AD167" s="271"/>
      <c r="AE167" s="271"/>
      <c r="AF167" s="262"/>
      <c r="AG167" s="263"/>
      <c r="AH167" s="264"/>
      <c r="AI167" s="264"/>
      <c r="AJ167" s="264"/>
      <c r="AK167" s="265"/>
      <c r="AL167" s="10"/>
    </row>
    <row r="168" spans="1:38" x14ac:dyDescent="0.25">
      <c r="A168" s="266"/>
      <c r="B168" s="266"/>
      <c r="C168" s="248"/>
      <c r="D168" s="350" t="s">
        <v>635</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1"/>
      <c r="AK168" s="252"/>
      <c r="AL168" s="4"/>
    </row>
    <row r="169" spans="1:38"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424"/>
      <c r="AK169" s="255"/>
      <c r="AL169" s="4"/>
    </row>
    <row r="170" spans="1:38"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426"/>
      <c r="AK170" s="255"/>
      <c r="AL170" s="4"/>
    </row>
    <row r="171" spans="1:38" s="243" customFormat="1" ht="15.75" thickBot="1" x14ac:dyDescent="0.3">
      <c r="A171" s="258">
        <v>179</v>
      </c>
      <c r="B171" s="258"/>
      <c r="C171" s="389"/>
      <c r="D171" s="389"/>
      <c r="E171" s="389"/>
      <c r="F171" s="389"/>
      <c r="G171" s="389"/>
      <c r="H171" s="389"/>
      <c r="I171" s="389"/>
      <c r="J171" s="389"/>
      <c r="K171" s="389"/>
      <c r="L171" s="389"/>
      <c r="M171" s="389"/>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427"/>
      <c r="AK171" s="255"/>
      <c r="AL171" s="267"/>
    </row>
    <row r="172" spans="1:38" ht="15.75" thickBot="1" x14ac:dyDescent="0.3">
      <c r="A172" s="258"/>
      <c r="B172" s="348">
        <v>440.64499999999998</v>
      </c>
      <c r="C172" s="826"/>
      <c r="D172" s="403">
        <v>220.202</v>
      </c>
      <c r="E172" s="826"/>
      <c r="F172" s="403">
        <v>386.00099999999998</v>
      </c>
      <c r="G172" s="851" t="s">
        <v>12</v>
      </c>
      <c r="H172" s="403">
        <v>425</v>
      </c>
      <c r="I172" s="851" t="s">
        <v>12</v>
      </c>
      <c r="J172" s="403">
        <v>380</v>
      </c>
      <c r="K172" s="851" t="s">
        <v>12</v>
      </c>
      <c r="L172" s="403">
        <v>354.38799999999998</v>
      </c>
      <c r="M172" s="828" t="s">
        <v>907</v>
      </c>
      <c r="N172" s="403">
        <v>357.99599999999998</v>
      </c>
      <c r="O172" s="828" t="s">
        <v>907</v>
      </c>
      <c r="P172" s="403">
        <v>300</v>
      </c>
      <c r="Q172" s="828" t="s">
        <v>907</v>
      </c>
      <c r="R172" s="403">
        <v>407</v>
      </c>
      <c r="S172" s="828" t="s">
        <v>907</v>
      </c>
      <c r="T172" s="403">
        <v>373</v>
      </c>
      <c r="U172" s="851" t="s">
        <v>12</v>
      </c>
      <c r="V172" s="403">
        <v>414</v>
      </c>
      <c r="W172" s="851" t="s">
        <v>12</v>
      </c>
      <c r="X172" s="403">
        <v>357</v>
      </c>
      <c r="Y172" s="851" t="s">
        <v>12</v>
      </c>
      <c r="Z172" s="403">
        <v>423</v>
      </c>
      <c r="AA172" s="851" t="s">
        <v>12</v>
      </c>
      <c r="AB172" s="403">
        <v>381</v>
      </c>
      <c r="AC172" s="851" t="s">
        <v>12</v>
      </c>
      <c r="AD172" s="415"/>
      <c r="AE172" s="415"/>
      <c r="AF172" s="390"/>
      <c r="AG172" s="244">
        <v>14</v>
      </c>
      <c r="AH172" s="231">
        <v>12</v>
      </c>
      <c r="AI172" s="231">
        <v>14</v>
      </c>
      <c r="AJ172" s="565"/>
      <c r="AK172" s="232"/>
      <c r="AL172" s="4"/>
    </row>
    <row r="173" spans="1:38" ht="15.75" thickBot="1" x14ac:dyDescent="0.3">
      <c r="A173" s="258"/>
      <c r="B173" s="253"/>
      <c r="C173" s="827"/>
      <c r="D173" s="390"/>
      <c r="E173" s="827"/>
      <c r="F173" s="390"/>
      <c r="G173" s="867"/>
      <c r="H173" s="390"/>
      <c r="I173" s="867"/>
      <c r="J173" s="390"/>
      <c r="K173" s="867"/>
      <c r="L173" s="390"/>
      <c r="M173" s="829"/>
      <c r="N173" s="390"/>
      <c r="O173" s="829"/>
      <c r="P173" s="415"/>
      <c r="Q173" s="829"/>
      <c r="R173" s="390"/>
      <c r="S173" s="829"/>
      <c r="T173" s="390"/>
      <c r="U173" s="867"/>
      <c r="V173" s="390"/>
      <c r="W173" s="867"/>
      <c r="X173" s="390"/>
      <c r="Y173" s="867"/>
      <c r="Z173" s="390"/>
      <c r="AA173" s="867"/>
      <c r="AB173" s="390"/>
      <c r="AC173" s="849"/>
      <c r="AD173" s="415"/>
      <c r="AE173" s="415"/>
      <c r="AF173" s="390"/>
      <c r="AG173" s="245"/>
      <c r="AH173" s="416"/>
      <c r="AI173" s="416"/>
      <c r="AJ173" s="416"/>
      <c r="AK173" s="255"/>
      <c r="AL173" s="4"/>
    </row>
    <row r="174" spans="1:38"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416"/>
      <c r="AK174" s="255"/>
      <c r="AL174" s="4"/>
    </row>
    <row r="175" spans="1:38"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416"/>
      <c r="AK175" s="255"/>
      <c r="AL175" s="4"/>
    </row>
    <row r="176" spans="1:38"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431"/>
      <c r="AK176" s="270"/>
      <c r="AL176" s="10"/>
    </row>
    <row r="177" spans="1:38"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431"/>
      <c r="AK177" s="270"/>
      <c r="AL177" s="10"/>
    </row>
    <row r="178" spans="1:38" s="246" customFormat="1" ht="15.75" thickBot="1" x14ac:dyDescent="0.3">
      <c r="A178" s="261"/>
      <c r="B178" s="830" t="s">
        <v>619</v>
      </c>
      <c r="C178" s="831"/>
      <c r="D178" s="831"/>
      <c r="E178" s="831"/>
      <c r="F178" s="831"/>
      <c r="G178" s="831"/>
      <c r="H178" s="831"/>
      <c r="I178" s="831"/>
      <c r="J178" s="831"/>
      <c r="K178" s="831"/>
      <c r="L178" s="831"/>
      <c r="M178" s="831"/>
      <c r="N178" s="831"/>
      <c r="O178" s="831"/>
      <c r="P178" s="831"/>
      <c r="Q178" s="831"/>
      <c r="R178" s="831"/>
      <c r="S178" s="831"/>
      <c r="T178" s="831"/>
      <c r="U178" s="831"/>
      <c r="V178" s="831"/>
      <c r="W178" s="831"/>
      <c r="X178" s="831"/>
      <c r="Y178" s="831"/>
      <c r="Z178" s="831"/>
      <c r="AA178" s="831"/>
      <c r="AB178" s="831"/>
      <c r="AC178" s="832"/>
      <c r="AD178" s="271"/>
      <c r="AE178" s="271"/>
      <c r="AF178" s="292"/>
      <c r="AG178" s="334"/>
      <c r="AH178" s="335"/>
      <c r="AI178" s="335"/>
      <c r="AJ178" s="335"/>
      <c r="AK178" s="336"/>
      <c r="AL178" s="10"/>
    </row>
    <row r="179" spans="1:38" x14ac:dyDescent="0.25">
      <c r="A179" s="266"/>
      <c r="B179" s="293"/>
      <c r="C179" s="248"/>
      <c r="D179" s="247"/>
      <c r="E179" s="288"/>
      <c r="F179" s="247"/>
      <c r="G179" s="248"/>
      <c r="H179" s="249"/>
      <c r="I179" s="248"/>
      <c r="J179" s="247"/>
      <c r="K179" s="351"/>
      <c r="L179" s="300" t="s">
        <v>693</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1"/>
      <c r="AK179" s="252"/>
      <c r="AL179" s="4"/>
    </row>
    <row r="180" spans="1:38" x14ac:dyDescent="0.25">
      <c r="A180" s="253"/>
      <c r="B180" s="253"/>
      <c r="C180" s="400" t="s">
        <v>183</v>
      </c>
      <c r="D180" s="400"/>
      <c r="E180" s="400" t="s">
        <v>215</v>
      </c>
      <c r="F180" s="400"/>
      <c r="G180" s="400" t="s">
        <v>184</v>
      </c>
      <c r="H180" s="400"/>
      <c r="I180" s="400" t="s">
        <v>514</v>
      </c>
      <c r="J180" s="400"/>
      <c r="K180" s="400" t="s">
        <v>694</v>
      </c>
      <c r="L180" s="400"/>
      <c r="M180" s="400" t="s">
        <v>695</v>
      </c>
      <c r="N180" s="400"/>
      <c r="O180" s="400" t="s">
        <v>221</v>
      </c>
      <c r="P180" s="400"/>
      <c r="Q180" s="409" t="s">
        <v>216</v>
      </c>
      <c r="R180" s="400"/>
      <c r="S180" s="400" t="s">
        <v>187</v>
      </c>
      <c r="T180" s="400"/>
      <c r="U180" s="400" t="s">
        <v>553</v>
      </c>
      <c r="V180" s="400"/>
      <c r="W180" s="400" t="s">
        <v>236</v>
      </c>
      <c r="X180" s="400"/>
      <c r="Y180" s="400" t="s">
        <v>696</v>
      </c>
      <c r="Z180" s="400"/>
      <c r="AA180" s="400" t="s">
        <v>224</v>
      </c>
      <c r="AB180" s="400"/>
      <c r="AC180" s="400" t="s">
        <v>226</v>
      </c>
      <c r="AD180" s="400"/>
      <c r="AE180" s="400"/>
      <c r="AF180" s="400"/>
      <c r="AG180" s="352"/>
      <c r="AH180" s="452"/>
      <c r="AI180" s="452"/>
      <c r="AJ180" s="452"/>
      <c r="AK180" s="255"/>
      <c r="AL180" s="4"/>
    </row>
    <row r="181" spans="1:38"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452"/>
      <c r="AK181" s="353"/>
      <c r="AL181" s="4"/>
    </row>
    <row r="182" spans="1:38" s="243" customFormat="1" ht="15.75" thickBot="1" x14ac:dyDescent="0.3">
      <c r="A182" s="258">
        <v>193</v>
      </c>
      <c r="B182" s="258"/>
      <c r="C182" s="389">
        <v>194</v>
      </c>
      <c r="D182" s="389"/>
      <c r="E182" s="389"/>
      <c r="F182" s="389"/>
      <c r="G182" s="389"/>
      <c r="H182" s="389"/>
      <c r="I182" s="389"/>
      <c r="J182" s="389"/>
      <c r="K182" s="389">
        <v>198</v>
      </c>
      <c r="L182" s="389"/>
      <c r="M182" s="243">
        <v>199</v>
      </c>
      <c r="N182" s="389"/>
      <c r="O182" s="243">
        <v>200</v>
      </c>
      <c r="Q182" s="411">
        <v>201</v>
      </c>
      <c r="R182" s="389"/>
      <c r="S182" s="389">
        <v>202</v>
      </c>
      <c r="T182" s="389"/>
      <c r="U182" s="389">
        <v>203</v>
      </c>
      <c r="V182" s="389"/>
      <c r="W182" s="389">
        <v>204</v>
      </c>
      <c r="X182" s="389"/>
      <c r="Y182" s="389"/>
      <c r="Z182" s="389"/>
      <c r="AA182" s="389"/>
      <c r="AB182" s="389"/>
      <c r="AC182" s="389"/>
      <c r="AD182" s="389"/>
      <c r="AE182" s="389"/>
      <c r="AF182" s="389"/>
      <c r="AG182" s="254"/>
      <c r="AH182" s="452"/>
      <c r="AI182" s="452"/>
      <c r="AJ182" s="452"/>
      <c r="AK182" s="353"/>
      <c r="AL182" s="267"/>
    </row>
    <row r="183" spans="1:38" ht="15.75" thickBot="1" x14ac:dyDescent="0.3">
      <c r="A183" s="258"/>
      <c r="B183" s="348">
        <v>456</v>
      </c>
      <c r="C183" s="851" t="s">
        <v>12</v>
      </c>
      <c r="D183" s="403">
        <v>381</v>
      </c>
      <c r="E183" s="851" t="s">
        <v>12</v>
      </c>
      <c r="F183" s="403">
        <v>382</v>
      </c>
      <c r="G183" s="869" t="s">
        <v>12</v>
      </c>
      <c r="H183" s="403">
        <v>341</v>
      </c>
      <c r="I183" s="828"/>
      <c r="J183" s="403">
        <v>352.37400000000002</v>
      </c>
      <c r="K183" s="828" t="s">
        <v>907</v>
      </c>
      <c r="L183" s="403">
        <v>226.42</v>
      </c>
      <c r="M183" s="828" t="s">
        <v>907</v>
      </c>
      <c r="N183" s="403">
        <v>352</v>
      </c>
      <c r="O183" s="869" t="s">
        <v>12</v>
      </c>
      <c r="P183" s="403">
        <v>332</v>
      </c>
      <c r="Q183" s="869" t="s">
        <v>12</v>
      </c>
      <c r="R183" s="403">
        <v>255</v>
      </c>
      <c r="S183" s="869" t="s">
        <v>12</v>
      </c>
      <c r="T183" s="403">
        <v>377</v>
      </c>
      <c r="U183" s="828"/>
      <c r="V183" s="403">
        <v>325</v>
      </c>
      <c r="W183" s="869" t="s">
        <v>12</v>
      </c>
      <c r="X183" s="403">
        <v>368.88499999999999</v>
      </c>
      <c r="Y183" s="828"/>
      <c r="Z183" s="403">
        <v>351.00400000000002</v>
      </c>
      <c r="AA183" s="869" t="s">
        <v>12</v>
      </c>
      <c r="AB183" s="403">
        <v>409</v>
      </c>
      <c r="AC183" s="851" t="s">
        <v>12</v>
      </c>
      <c r="AD183" s="415"/>
      <c r="AE183" s="415"/>
      <c r="AF183" s="403"/>
      <c r="AG183" s="244">
        <v>14</v>
      </c>
      <c r="AH183" s="231">
        <v>8</v>
      </c>
      <c r="AI183" s="231">
        <v>14</v>
      </c>
      <c r="AJ183" s="565"/>
      <c r="AK183" s="354"/>
      <c r="AL183" s="4"/>
    </row>
    <row r="184" spans="1:38" ht="15.75" thickBot="1" x14ac:dyDescent="0.3">
      <c r="A184" s="258"/>
      <c r="B184" s="253"/>
      <c r="C184" s="849"/>
      <c r="D184" s="390"/>
      <c r="E184" s="849"/>
      <c r="F184" s="390"/>
      <c r="G184" s="870"/>
      <c r="H184" s="390"/>
      <c r="I184" s="871"/>
      <c r="J184" s="415"/>
      <c r="K184" s="829"/>
      <c r="L184" s="390"/>
      <c r="M184" s="829"/>
      <c r="N184" s="390"/>
      <c r="O184" s="870"/>
      <c r="P184" s="415"/>
      <c r="Q184" s="870"/>
      <c r="R184" s="390"/>
      <c r="S184" s="870"/>
      <c r="T184" s="390"/>
      <c r="U184" s="871"/>
      <c r="V184" s="390"/>
      <c r="W184" s="870"/>
      <c r="X184" s="390"/>
      <c r="Y184" s="871"/>
      <c r="Z184" s="390"/>
      <c r="AA184" s="870"/>
      <c r="AB184" s="390"/>
      <c r="AC184" s="849"/>
      <c r="AD184" s="415"/>
      <c r="AE184" s="415"/>
      <c r="AF184" s="390"/>
      <c r="AG184" s="245"/>
      <c r="AH184" s="452"/>
      <c r="AI184" s="452"/>
      <c r="AJ184" s="452"/>
      <c r="AK184" s="355"/>
      <c r="AL184" s="4"/>
    </row>
    <row r="185" spans="1:38" ht="6" customHeight="1" x14ac:dyDescent="0.25">
      <c r="A185" s="258"/>
      <c r="B185" s="253"/>
      <c r="C185" s="233">
        <v>0</v>
      </c>
      <c r="D185" s="389"/>
      <c r="E185" s="233" t="s">
        <v>12</v>
      </c>
      <c r="F185" s="389"/>
      <c r="G185" s="233" t="s">
        <v>12</v>
      </c>
      <c r="H185" s="389"/>
      <c r="I185" s="233">
        <v>0</v>
      </c>
      <c r="J185" s="389"/>
      <c r="K185" s="501"/>
      <c r="L185" s="389"/>
      <c r="M185" s="501"/>
      <c r="N185" s="389"/>
      <c r="O185" s="233">
        <v>0</v>
      </c>
      <c r="P185" s="415"/>
      <c r="Q185" s="233">
        <v>0</v>
      </c>
      <c r="R185" s="389"/>
      <c r="S185" s="233">
        <v>0</v>
      </c>
      <c r="T185" s="389"/>
      <c r="U185" s="501"/>
      <c r="V185" s="389"/>
      <c r="W185" s="233">
        <v>0</v>
      </c>
      <c r="X185" s="389"/>
      <c r="Y185" s="501"/>
      <c r="Z185" s="389"/>
      <c r="AA185" s="233" t="s">
        <v>12</v>
      </c>
      <c r="AB185" s="407"/>
      <c r="AC185" s="233" t="s">
        <v>12</v>
      </c>
      <c r="AD185" s="415"/>
      <c r="AE185" s="415"/>
      <c r="AF185" s="389"/>
      <c r="AG185" s="356"/>
      <c r="AH185" s="452"/>
      <c r="AI185" s="452"/>
      <c r="AJ185" s="452"/>
      <c r="AK185" s="357"/>
      <c r="AL185" s="4"/>
    </row>
    <row r="186" spans="1:38" x14ac:dyDescent="0.25">
      <c r="A186" s="258"/>
      <c r="B186" s="253"/>
      <c r="C186" s="400" t="s">
        <v>63</v>
      </c>
      <c r="D186" s="390"/>
      <c r="E186" s="400" t="s">
        <v>65</v>
      </c>
      <c r="F186" s="390"/>
      <c r="G186" s="400" t="s">
        <v>68</v>
      </c>
      <c r="H186" s="390"/>
      <c r="I186" s="400" t="s">
        <v>79</v>
      </c>
      <c r="J186" s="390"/>
      <c r="K186" s="400" t="s">
        <v>170</v>
      </c>
      <c r="L186" s="390"/>
      <c r="M186" s="400" t="s">
        <v>697</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452"/>
      <c r="AK186" s="357"/>
      <c r="AL186" s="4"/>
    </row>
    <row r="187" spans="1:38"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431"/>
      <c r="AK187" s="270"/>
      <c r="AL187" s="10"/>
    </row>
    <row r="188" spans="1:38"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416"/>
      <c r="AK188" s="255"/>
      <c r="AL188" s="4"/>
    </row>
    <row r="189" spans="1:38" ht="15.75" thickBot="1" x14ac:dyDescent="0.3">
      <c r="A189" s="237"/>
      <c r="B189" s="830" t="s">
        <v>619</v>
      </c>
      <c r="C189" s="831"/>
      <c r="D189" s="831"/>
      <c r="E189" s="831"/>
      <c r="F189" s="831"/>
      <c r="G189" s="831"/>
      <c r="H189" s="831"/>
      <c r="I189" s="831"/>
      <c r="J189" s="831"/>
      <c r="K189" s="831"/>
      <c r="L189" s="831"/>
      <c r="M189" s="831"/>
      <c r="N189" s="831"/>
      <c r="O189" s="831"/>
      <c r="P189" s="831"/>
      <c r="Q189" s="831"/>
      <c r="R189" s="831"/>
      <c r="S189" s="831"/>
      <c r="T189" s="831"/>
      <c r="U189" s="831"/>
      <c r="V189" s="831"/>
      <c r="W189" s="831"/>
      <c r="X189" s="831"/>
      <c r="Y189" s="831"/>
      <c r="Z189" s="831"/>
      <c r="AA189" s="831"/>
      <c r="AB189" s="831"/>
      <c r="AC189" s="832"/>
      <c r="AD189" s="271"/>
      <c r="AE189" s="271"/>
      <c r="AF189" s="238"/>
      <c r="AG189" s="263"/>
      <c r="AH189" s="264"/>
      <c r="AI189" s="264"/>
      <c r="AJ189" s="264"/>
      <c r="AK189" s="272"/>
      <c r="AL189" s="4"/>
    </row>
    <row r="190" spans="1:38"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872" t="s">
        <v>647</v>
      </c>
      <c r="V190" s="873"/>
      <c r="W190" s="874"/>
      <c r="X190" s="247"/>
      <c r="Y190" s="875" t="s">
        <v>676</v>
      </c>
      <c r="Z190" s="876"/>
      <c r="AA190" s="877"/>
      <c r="AB190" s="247"/>
      <c r="AC190" s="248"/>
      <c r="AD190" s="248"/>
      <c r="AE190" s="248"/>
      <c r="AF190" s="247"/>
      <c r="AG190" s="250"/>
      <c r="AH190" s="251"/>
      <c r="AI190" s="251"/>
      <c r="AJ190" s="251"/>
      <c r="AK190" s="252"/>
      <c r="AL190" s="4"/>
    </row>
    <row r="191" spans="1:38" x14ac:dyDescent="0.25">
      <c r="A191" s="253"/>
      <c r="B191" s="253"/>
      <c r="C191" s="400" t="s">
        <v>192</v>
      </c>
      <c r="D191" s="400"/>
      <c r="E191" s="400" t="s">
        <v>188</v>
      </c>
      <c r="F191" s="400"/>
      <c r="G191" s="400" t="s">
        <v>189</v>
      </c>
      <c r="H191" s="400"/>
      <c r="I191" s="400" t="s">
        <v>243</v>
      </c>
      <c r="J191" s="400"/>
      <c r="K191" s="400" t="s">
        <v>217</v>
      </c>
      <c r="L191" s="400"/>
      <c r="M191" s="400" t="s">
        <v>698</v>
      </c>
      <c r="N191" s="400"/>
      <c r="O191" s="400" t="s">
        <v>219</v>
      </c>
      <c r="P191" s="400"/>
      <c r="Q191" s="409" t="s">
        <v>233</v>
      </c>
      <c r="R191" s="400"/>
      <c r="S191" s="400" t="s">
        <v>699</v>
      </c>
      <c r="T191" s="400"/>
      <c r="U191" s="304" t="s">
        <v>700</v>
      </c>
      <c r="V191" s="400"/>
      <c r="W191" s="305" t="s">
        <v>701</v>
      </c>
      <c r="X191" s="400"/>
      <c r="Y191" s="304" t="s">
        <v>702</v>
      </c>
      <c r="Z191" s="400"/>
      <c r="AA191" s="305" t="s">
        <v>703</v>
      </c>
      <c r="AB191" s="400"/>
      <c r="AC191" s="400" t="s">
        <v>482</v>
      </c>
      <c r="AD191" s="400"/>
      <c r="AE191" s="400"/>
      <c r="AF191" s="390"/>
      <c r="AG191" s="254"/>
      <c r="AH191" s="424"/>
      <c r="AI191" s="424"/>
      <c r="AJ191" s="424"/>
      <c r="AK191" s="255"/>
      <c r="AL191" s="4"/>
    </row>
    <row r="192" spans="1:38"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426"/>
      <c r="AK192" s="255"/>
      <c r="AL192" s="4"/>
    </row>
    <row r="193" spans="1:38" s="243" customFormat="1" ht="15.75" thickBot="1" x14ac:dyDescent="0.3">
      <c r="A193" s="289">
        <v>207</v>
      </c>
      <c r="B193" s="289"/>
      <c r="C193" s="243">
        <v>208</v>
      </c>
      <c r="E193" s="243">
        <v>209</v>
      </c>
      <c r="G193" s="243">
        <v>210</v>
      </c>
      <c r="I193" s="243">
        <v>211</v>
      </c>
      <c r="K193" s="243">
        <v>212</v>
      </c>
      <c r="M193" s="243">
        <v>213</v>
      </c>
      <c r="O193" s="389"/>
      <c r="Q193" s="434">
        <v>215</v>
      </c>
      <c r="S193" s="243">
        <v>216</v>
      </c>
      <c r="U193" s="289">
        <v>217</v>
      </c>
      <c r="W193" s="307">
        <v>218</v>
      </c>
      <c r="Y193" s="289">
        <v>219</v>
      </c>
      <c r="AA193" s="307">
        <v>220</v>
      </c>
      <c r="AC193" s="243">
        <v>221</v>
      </c>
      <c r="AG193" s="290"/>
      <c r="AH193" s="435"/>
      <c r="AI193" s="436"/>
      <c r="AJ193" s="436"/>
      <c r="AK193" s="291"/>
      <c r="AL193" s="267"/>
    </row>
    <row r="194" spans="1:38" ht="15.75" thickBot="1" x14ac:dyDescent="0.3">
      <c r="A194" s="258"/>
      <c r="B194" s="348">
        <v>405</v>
      </c>
      <c r="C194" s="851" t="s">
        <v>12</v>
      </c>
      <c r="D194" s="403">
        <v>376</v>
      </c>
      <c r="E194" s="851" t="s">
        <v>12</v>
      </c>
      <c r="F194" s="403">
        <v>439</v>
      </c>
      <c r="G194" s="851" t="s">
        <v>12</v>
      </c>
      <c r="H194" s="403">
        <v>326.84500000000003</v>
      </c>
      <c r="I194" s="826"/>
      <c r="J194" s="403">
        <v>382.99900000000002</v>
      </c>
      <c r="K194" s="851" t="s">
        <v>12</v>
      </c>
      <c r="L194" s="403">
        <v>416</v>
      </c>
      <c r="M194" s="828"/>
      <c r="N194" s="403">
        <v>410</v>
      </c>
      <c r="O194" s="851" t="s">
        <v>12</v>
      </c>
      <c r="P194" s="403">
        <v>336</v>
      </c>
      <c r="Q194" s="851" t="s">
        <v>12</v>
      </c>
      <c r="R194" s="403">
        <v>353</v>
      </c>
      <c r="S194" s="826"/>
      <c r="T194" s="403">
        <v>372</v>
      </c>
      <c r="U194" s="826"/>
      <c r="V194" s="403">
        <v>396.12799999999999</v>
      </c>
      <c r="W194" s="826"/>
      <c r="X194" s="403">
        <v>360.99799999999999</v>
      </c>
      <c r="Y194" s="826"/>
      <c r="Z194" s="403">
        <v>466</v>
      </c>
      <c r="AA194" s="826"/>
      <c r="AB194" s="403">
        <v>366</v>
      </c>
      <c r="AC194" s="826"/>
      <c r="AD194" s="455"/>
      <c r="AE194" s="455"/>
      <c r="AF194" s="390"/>
      <c r="AG194" s="244">
        <v>14</v>
      </c>
      <c r="AH194" s="231">
        <v>13</v>
      </c>
      <c r="AI194" s="231">
        <v>12</v>
      </c>
      <c r="AJ194" s="565"/>
      <c r="AK194" s="232"/>
      <c r="AL194" s="4"/>
    </row>
    <row r="195" spans="1:38" ht="15.75" thickBot="1" x14ac:dyDescent="0.3">
      <c r="A195" s="258"/>
      <c r="B195" s="253"/>
      <c r="C195" s="849"/>
      <c r="D195" s="390"/>
      <c r="E195" s="849"/>
      <c r="F195" s="390"/>
      <c r="G195" s="849"/>
      <c r="H195" s="390"/>
      <c r="I195" s="827"/>
      <c r="J195" s="390"/>
      <c r="K195" s="849"/>
      <c r="L195" s="390"/>
      <c r="M195" s="871"/>
      <c r="N195" s="390"/>
      <c r="O195" s="849"/>
      <c r="P195" s="415"/>
      <c r="Q195" s="849"/>
      <c r="R195" s="390"/>
      <c r="S195" s="827"/>
      <c r="T195" s="390"/>
      <c r="U195" s="827"/>
      <c r="V195" s="390"/>
      <c r="W195" s="827"/>
      <c r="X195" s="390"/>
      <c r="Y195" s="827"/>
      <c r="Z195" s="390"/>
      <c r="AA195" s="827"/>
      <c r="AB195" s="390"/>
      <c r="AC195" s="827"/>
      <c r="AD195" s="455"/>
      <c r="AE195" s="455"/>
      <c r="AF195" s="390"/>
      <c r="AG195" s="245"/>
      <c r="AH195" s="416"/>
      <c r="AI195" s="416"/>
      <c r="AJ195" s="416"/>
      <c r="AK195" s="255"/>
      <c r="AL195" s="4"/>
    </row>
    <row r="196" spans="1:38" ht="6" customHeight="1" x14ac:dyDescent="0.25">
      <c r="A196" s="258"/>
      <c r="B196" s="253"/>
      <c r="C196" s="233" t="s">
        <v>12</v>
      </c>
      <c r="D196" s="389"/>
      <c r="E196" s="233" t="s">
        <v>12</v>
      </c>
      <c r="F196" s="389"/>
      <c r="G196" s="233" t="s">
        <v>12</v>
      </c>
      <c r="H196" s="389"/>
      <c r="I196" s="233">
        <v>0</v>
      </c>
      <c r="J196" s="389"/>
      <c r="K196" s="501"/>
      <c r="L196" s="389"/>
      <c r="M196" s="501">
        <v>0</v>
      </c>
      <c r="N196" s="389"/>
      <c r="O196" s="233" t="s">
        <v>12</v>
      </c>
      <c r="P196" s="415"/>
      <c r="Q196" s="501"/>
      <c r="R196" s="389"/>
      <c r="S196" s="501">
        <v>0</v>
      </c>
      <c r="T196" s="389"/>
      <c r="U196" s="554" t="s">
        <v>896</v>
      </c>
      <c r="V196" s="389"/>
      <c r="W196" s="555">
        <v>0</v>
      </c>
      <c r="X196" s="389"/>
      <c r="Y196" s="554"/>
      <c r="Z196" s="389"/>
      <c r="AA196" s="555"/>
      <c r="AB196" s="407"/>
      <c r="AC196" s="501"/>
      <c r="AD196" s="455"/>
      <c r="AE196" s="455"/>
      <c r="AF196" s="390"/>
      <c r="AG196" s="245"/>
      <c r="AH196" s="416"/>
      <c r="AI196" s="416"/>
      <c r="AJ196" s="416"/>
      <c r="AK196" s="255"/>
      <c r="AL196" s="4"/>
    </row>
    <row r="197" spans="1:38"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697</v>
      </c>
      <c r="X197" s="390"/>
      <c r="Y197" s="333" t="s">
        <v>690</v>
      </c>
      <c r="Z197" s="238"/>
      <c r="AA197" s="312" t="s">
        <v>63</v>
      </c>
      <c r="AB197" s="390"/>
      <c r="AC197" s="400" t="s">
        <v>65</v>
      </c>
      <c r="AD197" s="456"/>
      <c r="AE197" s="456"/>
      <c r="AG197" s="269"/>
      <c r="AH197" s="431"/>
      <c r="AI197" s="431"/>
      <c r="AJ197" s="431"/>
      <c r="AK197" s="291"/>
      <c r="AL197" s="4"/>
    </row>
    <row r="198" spans="1:38"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625</v>
      </c>
      <c r="Y198" s="418"/>
      <c r="AA198" s="418"/>
      <c r="AC198" s="418"/>
      <c r="AD198" s="418"/>
      <c r="AE198" s="418"/>
      <c r="AG198" s="269"/>
      <c r="AH198" s="431"/>
      <c r="AI198" s="431"/>
      <c r="AJ198" s="431"/>
      <c r="AK198" s="270"/>
      <c r="AL198" s="10"/>
    </row>
    <row r="199" spans="1:38"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431"/>
      <c r="AK199" s="270"/>
      <c r="AL199" s="10"/>
    </row>
    <row r="200" spans="1:38" ht="15.75" thickBot="1" x14ac:dyDescent="0.3">
      <c r="A200" s="237"/>
      <c r="B200" s="830" t="s">
        <v>619</v>
      </c>
      <c r="C200" s="831"/>
      <c r="D200" s="831"/>
      <c r="E200" s="831"/>
      <c r="F200" s="831"/>
      <c r="G200" s="831"/>
      <c r="H200" s="831"/>
      <c r="I200" s="831"/>
      <c r="J200" s="831"/>
      <c r="K200" s="831"/>
      <c r="L200" s="831"/>
      <c r="M200" s="831"/>
      <c r="N200" s="831"/>
      <c r="O200" s="831"/>
      <c r="P200" s="831"/>
      <c r="Q200" s="831"/>
      <c r="R200" s="831"/>
      <c r="S200" s="831"/>
      <c r="T200" s="831"/>
      <c r="U200" s="831"/>
      <c r="V200" s="831"/>
      <c r="W200" s="831"/>
      <c r="X200" s="832"/>
      <c r="Y200" s="866" t="s">
        <v>682</v>
      </c>
      <c r="Z200" s="862"/>
      <c r="AA200" s="862"/>
      <c r="AB200" s="862"/>
      <c r="AC200" s="863"/>
      <c r="AD200" s="360"/>
      <c r="AE200" s="360"/>
      <c r="AF200" s="238"/>
      <c r="AG200" s="263"/>
      <c r="AH200" s="264"/>
      <c r="AI200" s="264"/>
      <c r="AJ200" s="264"/>
      <c r="AK200" s="272"/>
      <c r="AL200" s="4"/>
    </row>
    <row r="201" spans="1:38"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75"/>
      <c r="AK201" s="252"/>
      <c r="AL201" s="4"/>
    </row>
    <row r="202" spans="1:38"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426"/>
      <c r="AK202" s="255"/>
      <c r="AL202" s="4"/>
    </row>
    <row r="203" spans="1:38"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c r="AB203" s="389"/>
      <c r="AC203" s="389">
        <v>235</v>
      </c>
      <c r="AF203" s="389"/>
      <c r="AG203" s="257"/>
      <c r="AH203" s="425"/>
      <c r="AI203" s="427"/>
      <c r="AJ203" s="427"/>
      <c r="AK203" s="255"/>
      <c r="AL203" s="267"/>
    </row>
    <row r="204" spans="1:38" ht="15.75" thickBot="1" x14ac:dyDescent="0.3">
      <c r="A204" s="258"/>
      <c r="B204" s="348">
        <v>375</v>
      </c>
      <c r="C204" s="826"/>
      <c r="D204" s="403">
        <v>374.76100000000002</v>
      </c>
      <c r="E204" s="851" t="s">
        <v>12</v>
      </c>
      <c r="F204" s="403">
        <v>390.99900000000002</v>
      </c>
      <c r="G204" s="826"/>
      <c r="H204" s="403">
        <v>397</v>
      </c>
      <c r="I204" s="826"/>
      <c r="J204" s="403">
        <v>336</v>
      </c>
      <c r="K204" s="878" t="s">
        <v>12</v>
      </c>
      <c r="L204" s="403">
        <v>383.41899999999998</v>
      </c>
      <c r="M204" s="828" t="s">
        <v>907</v>
      </c>
      <c r="N204" s="403">
        <v>323.00099999999998</v>
      </c>
      <c r="O204" s="828" t="s">
        <v>907</v>
      </c>
      <c r="P204" s="403">
        <v>335</v>
      </c>
      <c r="Q204" s="828" t="s">
        <v>907</v>
      </c>
      <c r="R204" s="403">
        <v>337</v>
      </c>
      <c r="S204" s="828" t="s">
        <v>907</v>
      </c>
      <c r="T204" s="403">
        <v>339</v>
      </c>
      <c r="U204" s="826"/>
      <c r="V204" s="403">
        <v>351</v>
      </c>
      <c r="W204" s="826"/>
      <c r="X204" s="403">
        <v>377.05099999999999</v>
      </c>
      <c r="Y204" s="826"/>
      <c r="Z204" s="403">
        <v>413.99900000000002</v>
      </c>
      <c r="AA204" s="826"/>
      <c r="AB204" s="403">
        <v>418.00400000000002</v>
      </c>
      <c r="AC204" s="851" t="s">
        <v>12</v>
      </c>
      <c r="AD204" s="455"/>
      <c r="AE204" s="455"/>
      <c r="AF204" s="390"/>
      <c r="AG204" s="244">
        <v>14</v>
      </c>
      <c r="AH204" s="231">
        <v>14</v>
      </c>
      <c r="AI204" s="231">
        <v>14</v>
      </c>
      <c r="AJ204" s="565">
        <v>3</v>
      </c>
      <c r="AK204" s="232"/>
      <c r="AL204" s="4"/>
    </row>
    <row r="205" spans="1:38" ht="15.75" thickBot="1" x14ac:dyDescent="0.3">
      <c r="A205" s="258"/>
      <c r="B205" s="253"/>
      <c r="C205" s="827"/>
      <c r="D205" s="390"/>
      <c r="E205" s="867"/>
      <c r="F205" s="390"/>
      <c r="G205" s="827"/>
      <c r="H205" s="390"/>
      <c r="I205" s="850"/>
      <c r="J205" s="390"/>
      <c r="K205" s="879"/>
      <c r="L205" s="390"/>
      <c r="M205" s="829"/>
      <c r="N205" s="390"/>
      <c r="O205" s="829"/>
      <c r="P205" s="415"/>
      <c r="Q205" s="829"/>
      <c r="R205" s="390"/>
      <c r="S205" s="829"/>
      <c r="T205" s="390"/>
      <c r="U205" s="850"/>
      <c r="V205" s="390"/>
      <c r="W205" s="850"/>
      <c r="X205" s="390"/>
      <c r="Y205" s="850"/>
      <c r="Z205" s="390"/>
      <c r="AA205" s="850"/>
      <c r="AB205" s="390"/>
      <c r="AC205" s="867"/>
      <c r="AD205" s="455"/>
      <c r="AE205" s="455"/>
      <c r="AF205" s="390"/>
      <c r="AG205" s="245"/>
      <c r="AH205" s="416"/>
      <c r="AI205" s="416"/>
      <c r="AJ205" s="416"/>
      <c r="AK205" s="255"/>
      <c r="AL205" s="4"/>
    </row>
    <row r="206" spans="1:38"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416"/>
      <c r="AK206" s="255"/>
      <c r="AL206" s="4"/>
    </row>
    <row r="207" spans="1:38" x14ac:dyDescent="0.25">
      <c r="A207" s="258"/>
      <c r="B207" s="253"/>
      <c r="C207" s="400" t="s">
        <v>68</v>
      </c>
      <c r="D207" s="390"/>
      <c r="E207" s="400" t="s">
        <v>126</v>
      </c>
      <c r="F207" s="390"/>
      <c r="G207" s="400" t="s">
        <v>65</v>
      </c>
      <c r="H207" s="390"/>
      <c r="I207" s="400" t="s">
        <v>65</v>
      </c>
      <c r="J207" s="390"/>
      <c r="K207" s="400" t="s">
        <v>65</v>
      </c>
      <c r="L207" s="390"/>
      <c r="M207" s="400" t="s">
        <v>203</v>
      </c>
      <c r="N207" s="390"/>
      <c r="O207" s="566" t="s">
        <v>68</v>
      </c>
      <c r="P207" s="400"/>
      <c r="Q207" s="567" t="s">
        <v>68</v>
      </c>
      <c r="R207" s="390"/>
      <c r="S207" s="566"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416"/>
      <c r="AK207" s="255"/>
      <c r="AL207" s="4"/>
    </row>
    <row r="208" spans="1:38"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416"/>
      <c r="AK208" s="259"/>
      <c r="AL208" s="10"/>
    </row>
    <row r="209" spans="1:38"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416"/>
      <c r="AK209" s="259"/>
      <c r="AL209" s="10"/>
    </row>
    <row r="210" spans="1:38" s="246" customFormat="1" ht="15.75" thickBot="1" x14ac:dyDescent="0.3">
      <c r="A210" s="276"/>
      <c r="B210" s="880" t="s">
        <v>682</v>
      </c>
      <c r="C210" s="881"/>
      <c r="D210" s="881"/>
      <c r="E210" s="881"/>
      <c r="F210" s="881"/>
      <c r="G210" s="881"/>
      <c r="H210" s="881"/>
      <c r="I210" s="881"/>
      <c r="J210" s="881"/>
      <c r="K210" s="881"/>
      <c r="L210" s="881"/>
      <c r="M210" s="881"/>
      <c r="N210" s="881"/>
      <c r="O210" s="881"/>
      <c r="P210" s="881"/>
      <c r="Q210" s="881"/>
      <c r="R210" s="881"/>
      <c r="S210" s="881"/>
      <c r="T210" s="881"/>
      <c r="U210" s="881"/>
      <c r="V210" s="881"/>
      <c r="W210" s="881"/>
      <c r="X210" s="881"/>
      <c r="Y210" s="881"/>
      <c r="Z210" s="881"/>
      <c r="AA210" s="881"/>
      <c r="AB210" s="881"/>
      <c r="AC210" s="882"/>
      <c r="AD210" s="292"/>
      <c r="AE210" s="292"/>
      <c r="AF210" s="363"/>
      <c r="AG210" s="263"/>
      <c r="AH210" s="264"/>
      <c r="AI210" s="264"/>
      <c r="AJ210" s="264"/>
      <c r="AK210" s="265"/>
      <c r="AL210" s="10"/>
    </row>
    <row r="211" spans="1:38" x14ac:dyDescent="0.25">
      <c r="A211" s="266"/>
      <c r="B211" s="266"/>
      <c r="C211" s="248"/>
      <c r="D211" s="247"/>
      <c r="E211" s="248"/>
      <c r="F211" s="283"/>
      <c r="G211" s="248"/>
      <c r="H211" s="249"/>
      <c r="I211" s="248"/>
      <c r="J211" s="247"/>
      <c r="K211" s="280"/>
      <c r="L211" s="247"/>
      <c r="M211" s="248"/>
      <c r="N211" s="247"/>
      <c r="O211" s="248"/>
      <c r="P211" s="340" t="s">
        <v>705</v>
      </c>
      <c r="Q211" s="282"/>
      <c r="R211" s="247"/>
      <c r="S211" s="248"/>
      <c r="T211" s="247"/>
      <c r="U211" s="248"/>
      <c r="V211" s="283"/>
      <c r="W211" s="248"/>
      <c r="X211" s="247"/>
      <c r="Y211" s="288"/>
      <c r="Z211" s="247"/>
      <c r="AA211" s="248"/>
      <c r="AB211" s="247"/>
      <c r="AC211" s="248"/>
      <c r="AD211" s="365"/>
      <c r="AE211" s="365"/>
      <c r="AF211" s="247"/>
      <c r="AG211" s="250"/>
      <c r="AH211" s="251"/>
      <c r="AI211" s="251"/>
      <c r="AJ211" s="251"/>
      <c r="AK211" s="252"/>
      <c r="AL211" s="4"/>
    </row>
    <row r="212" spans="1:38" x14ac:dyDescent="0.25">
      <c r="A212" s="253"/>
      <c r="B212" s="253"/>
      <c r="C212" s="400" t="s">
        <v>396</v>
      </c>
      <c r="D212" s="400"/>
      <c r="E212" s="400" t="s">
        <v>255</v>
      </c>
      <c r="F212" s="400"/>
      <c r="G212" s="400" t="s">
        <v>266</v>
      </c>
      <c r="H212" s="400"/>
      <c r="I212" s="400" t="s">
        <v>267</v>
      </c>
      <c r="J212" s="400"/>
      <c r="K212" s="400" t="s">
        <v>706</v>
      </c>
      <c r="L212" s="400"/>
      <c r="M212" s="400" t="s">
        <v>707</v>
      </c>
      <c r="N212" s="400"/>
      <c r="O212" s="400" t="s">
        <v>708</v>
      </c>
      <c r="P212" s="400"/>
      <c r="Q212" s="409" t="s">
        <v>709</v>
      </c>
      <c r="R212" s="400"/>
      <c r="S212" s="400" t="s">
        <v>710</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424"/>
      <c r="AK212" s="255"/>
      <c r="AL212" s="4"/>
    </row>
    <row r="213" spans="1:38"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426"/>
      <c r="AK213" s="255"/>
      <c r="AL213" s="4"/>
    </row>
    <row r="214" spans="1:38" s="243" customFormat="1" ht="15.75" thickBot="1" x14ac:dyDescent="0.3">
      <c r="A214" s="258">
        <v>235</v>
      </c>
      <c r="B214" s="258"/>
      <c r="C214" s="389">
        <v>236</v>
      </c>
      <c r="D214" s="389"/>
      <c r="E214" s="389">
        <v>237</v>
      </c>
      <c r="F214" s="389"/>
      <c r="G214" s="389">
        <v>238</v>
      </c>
      <c r="H214" s="389"/>
      <c r="I214" s="389"/>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427"/>
      <c r="AK214" s="255"/>
      <c r="AL214" s="267"/>
    </row>
    <row r="215" spans="1:38" ht="15.75" thickBot="1" x14ac:dyDescent="0.3">
      <c r="A215" s="258"/>
      <c r="B215" s="348">
        <v>417</v>
      </c>
      <c r="C215" s="826"/>
      <c r="D215" s="403">
        <v>383</v>
      </c>
      <c r="E215" s="851" t="s">
        <v>12</v>
      </c>
      <c r="F215" s="403">
        <v>426</v>
      </c>
      <c r="G215" s="826"/>
      <c r="H215" s="403">
        <v>410.673</v>
      </c>
      <c r="I215" s="883"/>
      <c r="J215" s="403">
        <v>385.99700000000001</v>
      </c>
      <c r="K215" s="828" t="s">
        <v>907</v>
      </c>
      <c r="L215" s="403">
        <v>305</v>
      </c>
      <c r="M215" s="828" t="s">
        <v>907</v>
      </c>
      <c r="N215" s="403">
        <v>423</v>
      </c>
      <c r="O215" s="826"/>
      <c r="P215" s="403">
        <v>302.48899999999998</v>
      </c>
      <c r="Q215" s="826"/>
      <c r="R215" s="403">
        <v>361</v>
      </c>
      <c r="S215" s="828" t="s">
        <v>907</v>
      </c>
      <c r="T215" s="403">
        <v>370.99700000000001</v>
      </c>
      <c r="U215" s="826"/>
      <c r="V215" s="403">
        <v>402.00299999999999</v>
      </c>
      <c r="W215" s="826"/>
      <c r="X215" s="403">
        <v>398</v>
      </c>
      <c r="Y215" s="826"/>
      <c r="Z215" s="403">
        <v>420</v>
      </c>
      <c r="AA215" s="851" t="s">
        <v>12</v>
      </c>
      <c r="AB215" s="403">
        <v>400</v>
      </c>
      <c r="AC215" s="826"/>
      <c r="AD215" s="455"/>
      <c r="AE215" s="455"/>
      <c r="AF215" s="390"/>
      <c r="AG215" s="244">
        <v>14</v>
      </c>
      <c r="AH215" s="231">
        <v>11</v>
      </c>
      <c r="AI215" s="231">
        <v>14</v>
      </c>
      <c r="AJ215" s="565">
        <v>3</v>
      </c>
      <c r="AK215" s="232"/>
      <c r="AL215" s="4"/>
    </row>
    <row r="216" spans="1:38" ht="15.75" thickBot="1" x14ac:dyDescent="0.3">
      <c r="A216" s="258"/>
      <c r="B216" s="253"/>
      <c r="C216" s="850"/>
      <c r="D216" s="390"/>
      <c r="E216" s="849"/>
      <c r="F216" s="390"/>
      <c r="G216" s="827"/>
      <c r="H216" s="390"/>
      <c r="I216" s="884"/>
      <c r="J216" s="390"/>
      <c r="K216" s="829"/>
      <c r="L216" s="390"/>
      <c r="M216" s="829"/>
      <c r="N216" s="390"/>
      <c r="O216" s="827"/>
      <c r="P216" s="415"/>
      <c r="Q216" s="827"/>
      <c r="R216" s="390"/>
      <c r="S216" s="829"/>
      <c r="T216" s="390"/>
      <c r="U216" s="827"/>
      <c r="V216" s="390"/>
      <c r="W216" s="827"/>
      <c r="X216" s="390"/>
      <c r="Y216" s="827"/>
      <c r="Z216" s="390"/>
      <c r="AA216" s="849"/>
      <c r="AB216" s="390"/>
      <c r="AC216" s="827"/>
      <c r="AD216" s="455"/>
      <c r="AE216" s="455"/>
      <c r="AF216" s="390"/>
      <c r="AG216" s="245"/>
      <c r="AH216" s="416"/>
      <c r="AI216" s="416"/>
      <c r="AJ216" s="416"/>
      <c r="AK216" s="255"/>
      <c r="AL216" s="4"/>
    </row>
    <row r="217" spans="1:38" ht="6" customHeight="1" x14ac:dyDescent="0.25">
      <c r="A217" s="258"/>
      <c r="B217" s="253"/>
      <c r="C217" s="501"/>
      <c r="D217" s="389"/>
      <c r="E217" s="233" t="s">
        <v>12</v>
      </c>
      <c r="F217" s="389"/>
      <c r="G217" s="501"/>
      <c r="H217" s="389"/>
      <c r="I217" s="501" t="s">
        <v>896</v>
      </c>
      <c r="J217" s="389"/>
      <c r="K217" s="501" t="s">
        <v>896</v>
      </c>
      <c r="L217" s="389"/>
      <c r="M217" s="597">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416"/>
      <c r="AK217" s="255"/>
      <c r="AL217" s="4"/>
    </row>
    <row r="218" spans="1:38" x14ac:dyDescent="0.25">
      <c r="A218" s="258"/>
      <c r="B218" s="253"/>
      <c r="C218" s="400" t="s">
        <v>77</v>
      </c>
      <c r="D218" s="390"/>
      <c r="E218" s="400" t="s">
        <v>65</v>
      </c>
      <c r="F218" s="390"/>
      <c r="G218" s="400" t="s">
        <v>63</v>
      </c>
      <c r="H218" s="390"/>
      <c r="I218" s="400" t="s">
        <v>126</v>
      </c>
      <c r="J218" s="390"/>
      <c r="K218" s="566" t="s">
        <v>65</v>
      </c>
      <c r="L218" s="390"/>
      <c r="M218" s="566" t="s">
        <v>65</v>
      </c>
      <c r="N218" s="390"/>
      <c r="O218" s="400" t="s">
        <v>711</v>
      </c>
      <c r="P218" s="400"/>
      <c r="Q218" s="409" t="s">
        <v>690</v>
      </c>
      <c r="R218" s="390"/>
      <c r="S218" s="566"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416"/>
      <c r="AK218" s="255"/>
      <c r="AL218" s="4"/>
    </row>
    <row r="219" spans="1:38"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416"/>
      <c r="AK219" s="259"/>
      <c r="AL219" s="10"/>
    </row>
    <row r="220" spans="1:38" s="246" customFormat="1" ht="15.75" thickBot="1" x14ac:dyDescent="0.3">
      <c r="A220" s="268"/>
      <c r="B220" s="268"/>
      <c r="C220" s="362"/>
      <c r="E220" s="362"/>
      <c r="G220" s="362"/>
      <c r="H220" s="417"/>
      <c r="I220" s="362"/>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416"/>
      <c r="AK220" s="259"/>
      <c r="AL220" s="10"/>
    </row>
    <row r="221" spans="1:38" s="246" customFormat="1" ht="15.75" thickBot="1" x14ac:dyDescent="0.3">
      <c r="A221" s="366"/>
      <c r="B221" s="880" t="s">
        <v>682</v>
      </c>
      <c r="C221" s="881"/>
      <c r="D221" s="881"/>
      <c r="E221" s="881"/>
      <c r="F221" s="881"/>
      <c r="G221" s="881"/>
      <c r="H221" s="881"/>
      <c r="I221" s="881"/>
      <c r="J221" s="881"/>
      <c r="K221" s="881"/>
      <c r="L221" s="881"/>
      <c r="M221" s="881"/>
      <c r="N221" s="881"/>
      <c r="O221" s="881"/>
      <c r="P221" s="881"/>
      <c r="Q221" s="881"/>
      <c r="R221" s="881"/>
      <c r="S221" s="881"/>
      <c r="T221" s="881"/>
      <c r="U221" s="881"/>
      <c r="V221" s="881"/>
      <c r="W221" s="881"/>
      <c r="X221" s="881"/>
      <c r="Y221" s="881"/>
      <c r="Z221" s="881"/>
      <c r="AA221" s="881"/>
      <c r="AB221" s="881"/>
      <c r="AC221" s="882"/>
      <c r="AD221" s="292"/>
      <c r="AE221" s="292"/>
      <c r="AF221" s="363"/>
      <c r="AG221" s="263"/>
      <c r="AH221" s="264"/>
      <c r="AI221" s="264"/>
      <c r="AJ221" s="264"/>
      <c r="AK221" s="265"/>
      <c r="AL221" s="10"/>
    </row>
    <row r="222" spans="1:38" x14ac:dyDescent="0.25">
      <c r="A222" s="266"/>
      <c r="B222" s="266"/>
      <c r="C222" s="248"/>
      <c r="D222" s="247"/>
      <c r="E222" s="248"/>
      <c r="F222" s="247"/>
      <c r="G222" s="279" t="s">
        <v>625</v>
      </c>
      <c r="H222" s="249"/>
      <c r="I222" s="248"/>
      <c r="J222" s="247"/>
      <c r="K222" s="279" t="s">
        <v>625</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1"/>
      <c r="AK222" s="252"/>
      <c r="AL222" s="4"/>
    </row>
    <row r="223" spans="1:38" x14ac:dyDescent="0.25">
      <c r="A223" s="253"/>
      <c r="B223" s="253"/>
      <c r="C223" s="400" t="s">
        <v>276</v>
      </c>
      <c r="D223" s="400"/>
      <c r="E223" s="400" t="s">
        <v>425</v>
      </c>
      <c r="F223" s="400"/>
      <c r="G223" s="400" t="s">
        <v>712</v>
      </c>
      <c r="H223" s="400"/>
      <c r="I223" s="400" t="s">
        <v>419</v>
      </c>
      <c r="J223" s="400"/>
      <c r="K223" s="400" t="s">
        <v>713</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424"/>
      <c r="AK223" s="255"/>
      <c r="AL223" s="4"/>
    </row>
    <row r="224" spans="1:38"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426"/>
      <c r="AK224" s="255"/>
      <c r="AL224" s="4"/>
    </row>
    <row r="225" spans="1:38" s="243" customFormat="1" ht="15.75" thickBot="1" x14ac:dyDescent="0.3">
      <c r="A225" s="258">
        <v>249</v>
      </c>
      <c r="B225" s="258"/>
      <c r="C225" s="389">
        <v>250</v>
      </c>
      <c r="D225" s="389"/>
      <c r="E225" s="389">
        <v>251</v>
      </c>
      <c r="F225" s="389"/>
      <c r="G225" s="389">
        <v>252</v>
      </c>
      <c r="H225" s="389"/>
      <c r="I225" s="389">
        <v>253</v>
      </c>
      <c r="J225" s="389"/>
      <c r="K225" s="389">
        <v>254</v>
      </c>
      <c r="L225" s="389"/>
      <c r="M225" s="389"/>
      <c r="N225" s="389"/>
      <c r="O225" s="389">
        <v>256</v>
      </c>
      <c r="P225" s="389"/>
      <c r="Q225" s="411">
        <v>257</v>
      </c>
      <c r="R225" s="389"/>
      <c r="S225" s="389">
        <v>258</v>
      </c>
      <c r="T225" s="389"/>
      <c r="U225" s="389">
        <v>259</v>
      </c>
      <c r="V225" s="389"/>
      <c r="W225" s="389">
        <v>260</v>
      </c>
      <c r="X225" s="389"/>
      <c r="Y225" s="389"/>
      <c r="Z225" s="389"/>
      <c r="AA225" s="389"/>
      <c r="AB225" s="389"/>
      <c r="AC225" s="389">
        <v>263</v>
      </c>
      <c r="AF225" s="389"/>
      <c r="AG225" s="257"/>
      <c r="AH225" s="425"/>
      <c r="AI225" s="427"/>
      <c r="AJ225" s="427"/>
      <c r="AK225" s="255"/>
      <c r="AL225" s="267"/>
    </row>
    <row r="226" spans="1:38" ht="15.75" thickBot="1" x14ac:dyDescent="0.3">
      <c r="A226" s="258"/>
      <c r="B226" s="348">
        <v>419.99700000000001</v>
      </c>
      <c r="C226" s="826"/>
      <c r="D226" s="403">
        <v>417.00299999999999</v>
      </c>
      <c r="E226" s="826"/>
      <c r="F226" s="403">
        <v>422.12</v>
      </c>
      <c r="G226" s="826"/>
      <c r="H226" s="403">
        <v>277.7</v>
      </c>
      <c r="I226" s="826"/>
      <c r="J226" s="403">
        <v>384.58</v>
      </c>
      <c r="K226" s="826"/>
      <c r="L226" s="403">
        <v>413.93</v>
      </c>
      <c r="M226" s="826"/>
      <c r="N226" s="403">
        <v>387.12</v>
      </c>
      <c r="O226" s="826"/>
      <c r="P226" s="403">
        <v>341.06</v>
      </c>
      <c r="Q226" s="826"/>
      <c r="R226" s="403">
        <v>320.95</v>
      </c>
      <c r="S226" s="826"/>
      <c r="T226" s="403">
        <v>330.56</v>
      </c>
      <c r="U226" s="826"/>
      <c r="V226" s="403">
        <v>314</v>
      </c>
      <c r="W226" s="826"/>
      <c r="X226" s="403">
        <v>341.99900000000002</v>
      </c>
      <c r="Y226" s="826"/>
      <c r="Z226" s="403">
        <v>374.00099999999998</v>
      </c>
      <c r="AA226" s="826"/>
      <c r="AB226" s="403">
        <v>344</v>
      </c>
      <c r="AC226" s="826"/>
      <c r="AD226" s="455"/>
      <c r="AE226" s="455"/>
      <c r="AF226" s="390"/>
      <c r="AG226" s="244">
        <v>14</v>
      </c>
      <c r="AH226" s="231">
        <v>14</v>
      </c>
      <c r="AI226" s="231">
        <v>14</v>
      </c>
      <c r="AJ226" s="565"/>
      <c r="AK226" s="232"/>
      <c r="AL226" s="4"/>
    </row>
    <row r="227" spans="1:38" x14ac:dyDescent="0.25">
      <c r="A227" s="258"/>
      <c r="B227" s="253"/>
      <c r="C227" s="827"/>
      <c r="D227" s="390"/>
      <c r="E227" s="827"/>
      <c r="F227" s="390"/>
      <c r="G227" s="827"/>
      <c r="H227" s="390"/>
      <c r="I227" s="827"/>
      <c r="J227" s="390"/>
      <c r="K227" s="827"/>
      <c r="L227" s="390"/>
      <c r="M227" s="827"/>
      <c r="N227" s="390"/>
      <c r="O227" s="827"/>
      <c r="P227" s="415"/>
      <c r="Q227" s="827"/>
      <c r="R227" s="390"/>
      <c r="S227" s="827"/>
      <c r="T227" s="390"/>
      <c r="U227" s="827"/>
      <c r="V227" s="390"/>
      <c r="W227" s="827"/>
      <c r="X227" s="390"/>
      <c r="Y227" s="827"/>
      <c r="Z227" s="390"/>
      <c r="AA227" s="827"/>
      <c r="AB227" s="390"/>
      <c r="AC227" s="827"/>
      <c r="AD227" s="455"/>
      <c r="AE227" s="455"/>
      <c r="AF227" s="390"/>
      <c r="AG227" s="245"/>
      <c r="AH227" s="416"/>
      <c r="AI227" s="416"/>
      <c r="AJ227" s="416"/>
      <c r="AK227" s="255"/>
      <c r="AL227" s="4"/>
    </row>
    <row r="228" spans="1:38" ht="6" customHeight="1" x14ac:dyDescent="0.25">
      <c r="A228" s="258"/>
      <c r="B228" s="253"/>
      <c r="C228" s="501"/>
      <c r="D228" s="389"/>
      <c r="E228" s="501"/>
      <c r="F228" s="389"/>
      <c r="G228" s="501"/>
      <c r="H228" s="389"/>
      <c r="I228" s="501"/>
      <c r="J228" s="389"/>
      <c r="K228" s="501"/>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416"/>
      <c r="AK228" s="255"/>
      <c r="AL228" s="4"/>
    </row>
    <row r="229" spans="1:38"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416"/>
      <c r="AK229" s="255"/>
      <c r="AL229" s="4"/>
    </row>
    <row r="230" spans="1:38" s="246" customFormat="1" ht="12" customHeight="1" x14ac:dyDescent="0.25">
      <c r="A230" s="268"/>
      <c r="B230" s="268"/>
      <c r="C230" s="418">
        <v>0</v>
      </c>
      <c r="D230" s="417"/>
      <c r="E230" s="417"/>
      <c r="F230" s="417"/>
      <c r="G230" s="417" t="s">
        <v>628</v>
      </c>
      <c r="H230" s="417"/>
      <c r="I230" s="417"/>
      <c r="J230" s="417"/>
      <c r="K230" s="417" t="s">
        <v>628</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416"/>
      <c r="AK230" s="259"/>
      <c r="AL230" s="10"/>
    </row>
    <row r="231" spans="1:38"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416"/>
      <c r="AK231" s="259"/>
      <c r="AL231" s="10"/>
    </row>
    <row r="232" spans="1:38" s="246" customFormat="1" ht="15.75" thickBot="1" x14ac:dyDescent="0.3">
      <c r="A232" s="366"/>
      <c r="B232" s="880" t="s">
        <v>682</v>
      </c>
      <c r="C232" s="881"/>
      <c r="D232" s="881"/>
      <c r="E232" s="881"/>
      <c r="F232" s="881"/>
      <c r="G232" s="881"/>
      <c r="H232" s="881"/>
      <c r="I232" s="881"/>
      <c r="J232" s="881"/>
      <c r="K232" s="881"/>
      <c r="L232" s="881"/>
      <c r="M232" s="881"/>
      <c r="N232" s="881"/>
      <c r="O232" s="881"/>
      <c r="P232" s="881"/>
      <c r="Q232" s="881"/>
      <c r="R232" s="881"/>
      <c r="S232" s="881"/>
      <c r="T232" s="881"/>
      <c r="U232" s="881"/>
      <c r="V232" s="881"/>
      <c r="W232" s="881"/>
      <c r="X232" s="881"/>
      <c r="Y232" s="881"/>
      <c r="Z232" s="881"/>
      <c r="AA232" s="881"/>
      <c r="AB232" s="881"/>
      <c r="AC232" s="882"/>
      <c r="AD232" s="292"/>
      <c r="AE232" s="292"/>
      <c r="AF232" s="262"/>
      <c r="AG232" s="263"/>
      <c r="AH232" s="264"/>
      <c r="AI232" s="264"/>
      <c r="AJ232" s="264"/>
      <c r="AK232" s="265"/>
      <c r="AL232" s="10"/>
    </row>
    <row r="233" spans="1:38"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635</v>
      </c>
      <c r="AA233" s="248"/>
      <c r="AB233" s="247"/>
      <c r="AC233" s="248"/>
      <c r="AD233" s="365"/>
      <c r="AE233" s="365"/>
      <c r="AF233" s="247"/>
      <c r="AG233" s="250"/>
      <c r="AH233" s="251"/>
      <c r="AI233" s="251"/>
      <c r="AJ233" s="251"/>
      <c r="AK233" s="252"/>
      <c r="AL233" s="4"/>
    </row>
    <row r="234" spans="1:38"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714</v>
      </c>
      <c r="Z234" s="400"/>
      <c r="AA234" s="400" t="s">
        <v>715</v>
      </c>
      <c r="AB234" s="400"/>
      <c r="AC234" s="400" t="s">
        <v>382</v>
      </c>
      <c r="AD234" s="456"/>
      <c r="AE234" s="456"/>
      <c r="AF234" s="390"/>
      <c r="AG234" s="254"/>
      <c r="AH234" s="424"/>
      <c r="AI234" s="424"/>
      <c r="AJ234" s="424"/>
      <c r="AK234" s="255"/>
      <c r="AL234" s="4"/>
    </row>
    <row r="235" spans="1:38"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426"/>
      <c r="AK235" s="255"/>
      <c r="AL235" s="4"/>
    </row>
    <row r="236" spans="1:38"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c r="Z236" s="389"/>
      <c r="AA236" s="389">
        <v>276</v>
      </c>
      <c r="AB236" s="389"/>
      <c r="AC236" s="389">
        <v>277</v>
      </c>
      <c r="AF236" s="389"/>
      <c r="AG236" s="257"/>
      <c r="AH236" s="425"/>
      <c r="AI236" s="427"/>
      <c r="AJ236" s="427"/>
      <c r="AK236" s="255"/>
      <c r="AL236" s="267"/>
    </row>
    <row r="237" spans="1:38" ht="15.75" thickBot="1" x14ac:dyDescent="0.3">
      <c r="A237" s="258"/>
      <c r="B237" s="348">
        <v>394</v>
      </c>
      <c r="C237" s="826"/>
      <c r="D237" s="403">
        <v>355</v>
      </c>
      <c r="E237" s="826"/>
      <c r="F237" s="403">
        <v>349</v>
      </c>
      <c r="G237" s="826"/>
      <c r="H237" s="403">
        <v>367</v>
      </c>
      <c r="I237" s="828" t="s">
        <v>907</v>
      </c>
      <c r="J237" s="403">
        <v>390</v>
      </c>
      <c r="K237" s="828" t="s">
        <v>907</v>
      </c>
      <c r="L237" s="403">
        <v>388.87400000000002</v>
      </c>
      <c r="M237" s="826" t="s">
        <v>907</v>
      </c>
      <c r="N237" s="403">
        <v>359.99599999999998</v>
      </c>
      <c r="O237" s="828" t="s">
        <v>907</v>
      </c>
      <c r="P237" s="403">
        <v>372</v>
      </c>
      <c r="Q237" s="828" t="s">
        <v>907</v>
      </c>
      <c r="R237" s="403">
        <v>388</v>
      </c>
      <c r="S237" s="828" t="s">
        <v>907</v>
      </c>
      <c r="T237" s="403">
        <v>378</v>
      </c>
      <c r="U237" s="828" t="s">
        <v>907</v>
      </c>
      <c r="V237" s="403">
        <v>284</v>
      </c>
      <c r="W237" s="828" t="s">
        <v>907</v>
      </c>
      <c r="X237" s="403">
        <v>304.53500000000003</v>
      </c>
      <c r="Y237" s="826"/>
      <c r="Z237" s="403">
        <v>212.96100000000001</v>
      </c>
      <c r="AA237" s="828" t="s">
        <v>907</v>
      </c>
      <c r="AB237" s="403">
        <v>368.00400000000002</v>
      </c>
      <c r="AC237" s="826"/>
      <c r="AD237" s="455"/>
      <c r="AE237" s="455"/>
      <c r="AF237" s="390"/>
      <c r="AG237" s="244">
        <v>14</v>
      </c>
      <c r="AH237" s="231">
        <v>14</v>
      </c>
      <c r="AI237" s="231">
        <v>14</v>
      </c>
      <c r="AJ237" s="565">
        <v>8</v>
      </c>
      <c r="AK237" s="232"/>
      <c r="AL237" s="4"/>
    </row>
    <row r="238" spans="1:38" ht="15.75" thickBot="1" x14ac:dyDescent="0.3">
      <c r="A238" s="258"/>
      <c r="B238" s="253"/>
      <c r="C238" s="827"/>
      <c r="D238" s="390"/>
      <c r="E238" s="827"/>
      <c r="F238" s="390"/>
      <c r="G238" s="827"/>
      <c r="H238" s="390"/>
      <c r="I238" s="829"/>
      <c r="J238" s="390"/>
      <c r="K238" s="829"/>
      <c r="L238" s="390"/>
      <c r="M238" s="827"/>
      <c r="N238" s="390"/>
      <c r="O238" s="829"/>
      <c r="P238" s="415"/>
      <c r="Q238" s="829"/>
      <c r="R238" s="390"/>
      <c r="S238" s="829"/>
      <c r="T238" s="390"/>
      <c r="U238" s="829"/>
      <c r="V238" s="390"/>
      <c r="W238" s="829"/>
      <c r="X238" s="390"/>
      <c r="Y238" s="827"/>
      <c r="Z238" s="390"/>
      <c r="AA238" s="829"/>
      <c r="AB238" s="390"/>
      <c r="AC238" s="827"/>
      <c r="AD238" s="455"/>
      <c r="AE238" s="455"/>
      <c r="AF238" s="390"/>
      <c r="AG238" s="245"/>
      <c r="AH238" s="416"/>
      <c r="AI238" s="416"/>
      <c r="AJ238" s="416"/>
      <c r="AK238" s="255"/>
      <c r="AL238" s="4"/>
    </row>
    <row r="239" spans="1:38"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501"/>
      <c r="Z239" s="389"/>
      <c r="AA239" s="501"/>
      <c r="AB239" s="407"/>
      <c r="AC239" s="501"/>
      <c r="AD239" s="455"/>
      <c r="AE239" s="455"/>
      <c r="AF239" s="390"/>
      <c r="AG239" s="245"/>
      <c r="AH239" s="416"/>
      <c r="AI239" s="416"/>
      <c r="AJ239" s="416"/>
      <c r="AK239" s="255"/>
      <c r="AL239" s="4"/>
    </row>
    <row r="240" spans="1:38" x14ac:dyDescent="0.25">
      <c r="A240" s="258"/>
      <c r="B240" s="253"/>
      <c r="C240" s="400" t="s">
        <v>65</v>
      </c>
      <c r="D240" s="390"/>
      <c r="E240" s="400" t="s">
        <v>79</v>
      </c>
      <c r="F240" s="390"/>
      <c r="G240" s="400" t="s">
        <v>65</v>
      </c>
      <c r="H240" s="390"/>
      <c r="I240" s="566" t="s">
        <v>65</v>
      </c>
      <c r="J240" s="390"/>
      <c r="K240" s="566" t="s">
        <v>77</v>
      </c>
      <c r="L240" s="390"/>
      <c r="M240" s="566" t="s">
        <v>203</v>
      </c>
      <c r="N240" s="390"/>
      <c r="O240" s="566" t="s">
        <v>65</v>
      </c>
      <c r="P240" s="400"/>
      <c r="Q240" s="409" t="s">
        <v>65</v>
      </c>
      <c r="R240" s="390"/>
      <c r="S240" s="566" t="s">
        <v>65</v>
      </c>
      <c r="T240" s="390"/>
      <c r="U240" s="566" t="s">
        <v>65</v>
      </c>
      <c r="V240" s="390"/>
      <c r="W240" s="566" t="s">
        <v>79</v>
      </c>
      <c r="X240" s="390"/>
      <c r="Y240" s="400" t="s">
        <v>150</v>
      </c>
      <c r="Z240" s="390"/>
      <c r="AA240" s="566" t="s">
        <v>474</v>
      </c>
      <c r="AB240" s="390"/>
      <c r="AC240" s="400" t="s">
        <v>68</v>
      </c>
      <c r="AD240" s="456"/>
      <c r="AE240" s="456"/>
      <c r="AF240" s="390"/>
      <c r="AG240" s="245"/>
      <c r="AH240" s="416"/>
      <c r="AI240" s="416"/>
      <c r="AJ240" s="416"/>
      <c r="AK240" s="255"/>
      <c r="AL240" s="4"/>
    </row>
    <row r="241" spans="1:38"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416"/>
      <c r="AK241" s="259"/>
      <c r="AL241" s="10"/>
    </row>
    <row r="242" spans="1:38" s="246" customFormat="1" ht="15.75" thickBot="1" x14ac:dyDescent="0.3">
      <c r="A242" s="256"/>
      <c r="B242" s="256"/>
      <c r="C242" s="418"/>
      <c r="E242" s="418"/>
      <c r="G242" s="418"/>
      <c r="I242" s="418"/>
      <c r="K242" s="418"/>
      <c r="M242" s="418"/>
      <c r="O242" s="418"/>
      <c r="P242" s="418"/>
      <c r="Q242" s="419"/>
      <c r="R242" s="391"/>
      <c r="S242" s="420"/>
      <c r="T242" s="391"/>
      <c r="U242" s="420" t="s">
        <v>776</v>
      </c>
      <c r="V242" s="391"/>
      <c r="W242" s="420"/>
      <c r="X242" s="391"/>
      <c r="Y242" s="420"/>
      <c r="Z242" s="391"/>
      <c r="AA242" s="420"/>
      <c r="AB242" s="391"/>
      <c r="AC242" s="420"/>
      <c r="AD242" s="418"/>
      <c r="AE242" s="418"/>
      <c r="AF242" s="391"/>
      <c r="AG242" s="245"/>
      <c r="AH242" s="416"/>
      <c r="AI242" s="416"/>
      <c r="AJ242" s="416"/>
      <c r="AK242" s="259"/>
      <c r="AL242" s="10"/>
    </row>
    <row r="243" spans="1:38" ht="15.75" thickBot="1" x14ac:dyDescent="0.3">
      <c r="A243" s="237"/>
      <c r="B243" s="880" t="s">
        <v>682</v>
      </c>
      <c r="C243" s="881"/>
      <c r="D243" s="881"/>
      <c r="E243" s="881"/>
      <c r="F243" s="881"/>
      <c r="G243" s="881"/>
      <c r="H243" s="881"/>
      <c r="I243" s="881"/>
      <c r="J243" s="881"/>
      <c r="K243" s="881"/>
      <c r="L243" s="881"/>
      <c r="M243" s="881"/>
      <c r="N243" s="881"/>
      <c r="O243" s="881"/>
      <c r="P243" s="881"/>
      <c r="Q243" s="881"/>
      <c r="R243" s="881"/>
      <c r="S243" s="881"/>
      <c r="T243" s="881"/>
      <c r="U243" s="881"/>
      <c r="V243" s="881"/>
      <c r="W243" s="881"/>
      <c r="X243" s="881"/>
      <c r="Y243" s="881"/>
      <c r="Z243" s="881"/>
      <c r="AA243" s="881"/>
      <c r="AB243" s="881"/>
      <c r="AC243" s="882"/>
      <c r="AD243" s="292"/>
      <c r="AE243" s="292"/>
      <c r="AF243" s="238"/>
      <c r="AG243" s="263"/>
      <c r="AH243" s="264"/>
      <c r="AI243" s="264"/>
      <c r="AJ243" s="264"/>
      <c r="AK243" s="272"/>
      <c r="AL243" s="4"/>
    </row>
    <row r="244" spans="1:38"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716</v>
      </c>
      <c r="P244" s="249"/>
      <c r="Q244" s="273" t="s">
        <v>717</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75"/>
      <c r="AK244" s="252"/>
      <c r="AL244" s="4"/>
    </row>
    <row r="245" spans="1:38"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426"/>
      <c r="AK245" s="255"/>
      <c r="AL245" s="4"/>
    </row>
    <row r="246" spans="1:38"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c r="P246" s="389"/>
      <c r="Q246" s="411">
        <v>285</v>
      </c>
      <c r="R246" s="389"/>
      <c r="S246" s="389">
        <v>286</v>
      </c>
      <c r="T246" s="389"/>
      <c r="U246" s="389">
        <v>287</v>
      </c>
      <c r="V246" s="389"/>
      <c r="W246" s="389"/>
      <c r="X246" s="389"/>
      <c r="Y246" s="389"/>
      <c r="Z246" s="389"/>
      <c r="AA246" s="389"/>
      <c r="AB246" s="389"/>
      <c r="AC246" s="389">
        <v>291</v>
      </c>
      <c r="AF246" s="389"/>
      <c r="AG246" s="257"/>
      <c r="AH246" s="425"/>
      <c r="AI246" s="427"/>
      <c r="AJ246" s="427"/>
      <c r="AK246" s="255"/>
      <c r="AL246" s="267"/>
    </row>
    <row r="247" spans="1:38" ht="15.75" thickBot="1" x14ac:dyDescent="0.3">
      <c r="A247" s="258"/>
      <c r="B247" s="348">
        <v>378</v>
      </c>
      <c r="C247" s="826"/>
      <c r="D247" s="403">
        <v>386</v>
      </c>
      <c r="E247" s="826"/>
      <c r="F247" s="403">
        <v>377</v>
      </c>
      <c r="G247" s="826"/>
      <c r="H247" s="403">
        <v>343</v>
      </c>
      <c r="I247" s="826"/>
      <c r="J247" s="403">
        <v>384</v>
      </c>
      <c r="K247" s="826"/>
      <c r="L247" s="403">
        <v>351</v>
      </c>
      <c r="M247" s="826"/>
      <c r="N247" s="403">
        <v>348</v>
      </c>
      <c r="O247" s="826"/>
      <c r="P247" s="403">
        <v>327</v>
      </c>
      <c r="Q247" s="828" t="s">
        <v>907</v>
      </c>
      <c r="R247" s="403">
        <v>326.87400000000002</v>
      </c>
      <c r="S247" s="826"/>
      <c r="T247" s="403">
        <v>380.00200000000001</v>
      </c>
      <c r="U247" s="828" t="s">
        <v>907</v>
      </c>
      <c r="V247" s="403">
        <v>383</v>
      </c>
      <c r="W247" s="826"/>
      <c r="X247" s="403">
        <v>370</v>
      </c>
      <c r="Y247" s="828" t="s">
        <v>907</v>
      </c>
      <c r="Z247" s="403">
        <v>355</v>
      </c>
      <c r="AA247" s="826"/>
      <c r="AB247" s="403">
        <v>350</v>
      </c>
      <c r="AC247" s="826"/>
      <c r="AD247" s="455"/>
      <c r="AE247" s="455"/>
      <c r="AF247" s="390"/>
      <c r="AG247" s="244">
        <v>14</v>
      </c>
      <c r="AH247" s="231">
        <v>14</v>
      </c>
      <c r="AI247" s="231">
        <v>14</v>
      </c>
      <c r="AJ247" s="565">
        <v>1</v>
      </c>
      <c r="AK247" s="232"/>
      <c r="AL247" s="4"/>
    </row>
    <row r="248" spans="1:38" x14ac:dyDescent="0.25">
      <c r="A248" s="258"/>
      <c r="B248" s="253"/>
      <c r="C248" s="827"/>
      <c r="D248" s="390"/>
      <c r="E248" s="827"/>
      <c r="F248" s="390"/>
      <c r="G248" s="827"/>
      <c r="H248" s="390"/>
      <c r="I248" s="827"/>
      <c r="J248" s="390"/>
      <c r="K248" s="827"/>
      <c r="L248" s="390"/>
      <c r="M248" s="827"/>
      <c r="N248" s="390"/>
      <c r="O248" s="827"/>
      <c r="P248" s="415"/>
      <c r="Q248" s="829"/>
      <c r="R248" s="390"/>
      <c r="S248" s="827"/>
      <c r="T248" s="390"/>
      <c r="U248" s="829"/>
      <c r="V248" s="390"/>
      <c r="W248" s="827"/>
      <c r="X248" s="390"/>
      <c r="Y248" s="829"/>
      <c r="Z248" s="390"/>
      <c r="AA248" s="827"/>
      <c r="AB248" s="390"/>
      <c r="AC248" s="827"/>
      <c r="AD248" s="455"/>
      <c r="AE248" s="455"/>
      <c r="AF248" s="390"/>
      <c r="AG248" s="245"/>
      <c r="AH248" s="416"/>
      <c r="AI248" s="416"/>
      <c r="AJ248" s="416"/>
      <c r="AK248" s="255"/>
      <c r="AL248" s="4"/>
    </row>
    <row r="249" spans="1:38" ht="5.45" customHeight="1" x14ac:dyDescent="0.25">
      <c r="A249" s="258"/>
      <c r="B249" s="253"/>
      <c r="C249" s="501"/>
      <c r="D249" s="389"/>
      <c r="E249" s="501"/>
      <c r="F249" s="389"/>
      <c r="G249" s="501"/>
      <c r="H249" s="389"/>
      <c r="I249" s="501"/>
      <c r="J249" s="389"/>
      <c r="K249" s="501"/>
      <c r="L249" s="389"/>
      <c r="M249" s="501" t="s">
        <v>896</v>
      </c>
      <c r="N249" s="389"/>
      <c r="O249" s="501">
        <v>0</v>
      </c>
      <c r="P249" s="415"/>
      <c r="Q249" s="501"/>
      <c r="R249" s="389"/>
      <c r="S249" s="501"/>
      <c r="T249" s="389"/>
      <c r="U249" s="501"/>
      <c r="V249" s="389"/>
      <c r="W249" s="501"/>
      <c r="X249" s="389"/>
      <c r="Y249" s="501"/>
      <c r="Z249" s="389"/>
      <c r="AA249" s="501"/>
      <c r="AB249" s="407"/>
      <c r="AC249" s="501"/>
      <c r="AD249" s="455"/>
      <c r="AE249" s="455"/>
      <c r="AF249" s="390"/>
      <c r="AG249" s="245"/>
      <c r="AH249" s="416"/>
      <c r="AI249" s="416"/>
      <c r="AJ249" s="416"/>
      <c r="AK249" s="255"/>
      <c r="AL249" s="4"/>
    </row>
    <row r="250" spans="1:38"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567"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416"/>
      <c r="AK250" s="255"/>
      <c r="AL250" s="4"/>
    </row>
    <row r="251" spans="1:38" s="246" customFormat="1" x14ac:dyDescent="0.25">
      <c r="A251" s="256"/>
      <c r="B251" s="260"/>
      <c r="C251" s="418"/>
      <c r="D251" s="457"/>
      <c r="E251" s="418"/>
      <c r="G251" s="418"/>
      <c r="I251" s="418"/>
      <c r="K251" s="418"/>
      <c r="M251" s="418"/>
      <c r="O251" s="418"/>
      <c r="P251" s="418"/>
      <c r="S251" s="418"/>
      <c r="U251" s="418"/>
      <c r="W251" s="418"/>
      <c r="Y251" s="418"/>
      <c r="AA251" s="418"/>
      <c r="AC251" s="418"/>
      <c r="AD251" s="418"/>
      <c r="AE251" s="418"/>
      <c r="AF251" s="391"/>
      <c r="AG251" s="245"/>
      <c r="AH251" s="416"/>
      <c r="AI251" s="416"/>
      <c r="AJ251" s="416"/>
      <c r="AK251" s="259"/>
      <c r="AL251" s="10"/>
    </row>
    <row r="252" spans="1:38"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416"/>
      <c r="AK252" s="259"/>
      <c r="AL252" s="10"/>
    </row>
    <row r="253" spans="1:38" ht="15.75" thickBot="1" x14ac:dyDescent="0.3">
      <c r="A253" s="237"/>
      <c r="B253" s="880" t="s">
        <v>682</v>
      </c>
      <c r="C253" s="881"/>
      <c r="D253" s="881"/>
      <c r="E253" s="881"/>
      <c r="F253" s="881"/>
      <c r="G253" s="881"/>
      <c r="H253" s="881"/>
      <c r="I253" s="881"/>
      <c r="J253" s="881"/>
      <c r="K253" s="881"/>
      <c r="L253" s="881"/>
      <c r="M253" s="881"/>
      <c r="N253" s="881"/>
      <c r="O253" s="881"/>
      <c r="P253" s="881"/>
      <c r="Q253" s="881"/>
      <c r="R253" s="881"/>
      <c r="S253" s="881"/>
      <c r="T253" s="881"/>
      <c r="U253" s="881"/>
      <c r="V253" s="881"/>
      <c r="W253" s="881"/>
      <c r="X253" s="881"/>
      <c r="Y253" s="881"/>
      <c r="Z253" s="881"/>
      <c r="AA253" s="881"/>
      <c r="AB253" s="881"/>
      <c r="AC253" s="882"/>
      <c r="AD253" s="292"/>
      <c r="AE253" s="292"/>
      <c r="AF253" s="238"/>
      <c r="AG253" s="263"/>
      <c r="AH253" s="264"/>
      <c r="AI253" s="264"/>
      <c r="AJ253" s="264"/>
      <c r="AK253" s="272"/>
      <c r="AL253" s="4"/>
    </row>
    <row r="254" spans="1:38" x14ac:dyDescent="0.25">
      <c r="A254" s="266"/>
      <c r="B254" s="266"/>
      <c r="C254" s="249" t="s">
        <v>466</v>
      </c>
      <c r="D254" s="249"/>
      <c r="E254" s="249" t="s">
        <v>371</v>
      </c>
      <c r="F254" s="249"/>
      <c r="G254" s="249" t="s">
        <v>372</v>
      </c>
      <c r="H254" s="249"/>
      <c r="I254" s="249" t="s">
        <v>383</v>
      </c>
      <c r="J254" s="249"/>
      <c r="K254" s="249" t="s">
        <v>718</v>
      </c>
      <c r="L254" s="249"/>
      <c r="M254" s="249" t="s">
        <v>429</v>
      </c>
      <c r="N254" s="249"/>
      <c r="O254" s="249" t="s">
        <v>440</v>
      </c>
      <c r="P254" s="249"/>
      <c r="Q254" s="273" t="s">
        <v>441</v>
      </c>
      <c r="R254" s="249"/>
      <c r="S254" s="249" t="s">
        <v>460</v>
      </c>
      <c r="T254" s="249"/>
      <c r="U254" s="249" t="s">
        <v>487</v>
      </c>
      <c r="V254" s="249"/>
      <c r="W254" s="249" t="s">
        <v>719</v>
      </c>
      <c r="X254" s="249"/>
      <c r="Y254" s="249" t="s">
        <v>518</v>
      </c>
      <c r="Z254" s="249"/>
      <c r="AA254" s="249" t="s">
        <v>461</v>
      </c>
      <c r="AB254" s="249"/>
      <c r="AC254" s="249" t="s">
        <v>462</v>
      </c>
      <c r="AD254" s="361"/>
      <c r="AE254" s="361"/>
      <c r="AF254" s="247"/>
      <c r="AG254" s="274"/>
      <c r="AH254" s="275"/>
      <c r="AI254" s="275"/>
      <c r="AJ254" s="275"/>
      <c r="AK254" s="252"/>
      <c r="AL254" s="4"/>
    </row>
    <row r="255" spans="1:38"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426"/>
      <c r="AK255" s="255"/>
      <c r="AL255" s="4"/>
    </row>
    <row r="256" spans="1:38" s="243" customFormat="1" ht="15.75" thickBot="1" x14ac:dyDescent="0.3">
      <c r="A256" s="258">
        <v>291</v>
      </c>
      <c r="B256" s="258"/>
      <c r="C256" s="389"/>
      <c r="D256" s="389"/>
      <c r="E256" s="389">
        <v>293</v>
      </c>
      <c r="F256" s="389"/>
      <c r="G256" s="389">
        <v>294</v>
      </c>
      <c r="H256" s="389"/>
      <c r="I256" s="389"/>
      <c r="J256" s="389"/>
      <c r="K256" s="389"/>
      <c r="L256" s="389"/>
      <c r="M256" s="389">
        <v>297</v>
      </c>
      <c r="N256" s="389"/>
      <c r="O256" s="389"/>
      <c r="P256" s="389"/>
      <c r="Q256" s="389"/>
      <c r="R256" s="389"/>
      <c r="S256" s="389"/>
      <c r="T256" s="389"/>
      <c r="U256" s="389"/>
      <c r="V256" s="389"/>
      <c r="W256" s="389"/>
      <c r="X256" s="389"/>
      <c r="Y256" s="389">
        <v>303</v>
      </c>
      <c r="Z256" s="389"/>
      <c r="AA256" s="389">
        <v>304</v>
      </c>
      <c r="AB256" s="459"/>
      <c r="AC256" s="389">
        <v>305</v>
      </c>
      <c r="AF256" s="459"/>
      <c r="AG256" s="257"/>
      <c r="AH256" s="425"/>
      <c r="AI256" s="427"/>
      <c r="AJ256" s="427"/>
      <c r="AK256" s="255"/>
      <c r="AL256" s="267"/>
    </row>
    <row r="257" spans="1:38" ht="15.75" thickBot="1" x14ac:dyDescent="0.3">
      <c r="A257" s="258"/>
      <c r="B257" s="348">
        <v>352</v>
      </c>
      <c r="C257" s="826" t="s">
        <v>907</v>
      </c>
      <c r="D257" s="403">
        <v>352</v>
      </c>
      <c r="E257" s="826" t="s">
        <v>907</v>
      </c>
      <c r="F257" s="403">
        <v>344</v>
      </c>
      <c r="G257" s="826" t="s">
        <v>907</v>
      </c>
      <c r="H257" s="403">
        <v>377</v>
      </c>
      <c r="I257" s="826"/>
      <c r="J257" s="403">
        <v>353</v>
      </c>
      <c r="K257" s="826"/>
      <c r="L257" s="403">
        <v>395.45400000000001</v>
      </c>
      <c r="M257" s="826"/>
      <c r="N257" s="403">
        <v>344.99599999999998</v>
      </c>
      <c r="O257" s="826"/>
      <c r="P257" s="403">
        <v>364</v>
      </c>
      <c r="Q257" s="826"/>
      <c r="R257" s="403">
        <v>366</v>
      </c>
      <c r="S257" s="826"/>
      <c r="T257" s="403">
        <v>367</v>
      </c>
      <c r="U257" s="826"/>
      <c r="V257" s="403">
        <v>364</v>
      </c>
      <c r="W257" s="826"/>
      <c r="X257" s="403">
        <v>353</v>
      </c>
      <c r="Y257" s="826"/>
      <c r="Z257" s="403">
        <v>366</v>
      </c>
      <c r="AA257" s="826"/>
      <c r="AB257" s="403">
        <v>344</v>
      </c>
      <c r="AC257" s="826"/>
      <c r="AD257" s="455"/>
      <c r="AE257" s="455"/>
      <c r="AF257" s="407"/>
      <c r="AG257" s="244">
        <v>14</v>
      </c>
      <c r="AH257" s="231">
        <v>11</v>
      </c>
      <c r="AI257" s="231">
        <v>14</v>
      </c>
      <c r="AJ257" s="565">
        <v>4</v>
      </c>
      <c r="AK257" s="232"/>
      <c r="AL257" s="4"/>
    </row>
    <row r="258" spans="1:38" x14ac:dyDescent="0.25">
      <c r="A258" s="258"/>
      <c r="B258" s="253"/>
      <c r="C258" s="827"/>
      <c r="D258" s="390"/>
      <c r="E258" s="827"/>
      <c r="F258" s="390"/>
      <c r="G258" s="827"/>
      <c r="H258" s="390"/>
      <c r="I258" s="827"/>
      <c r="J258" s="390"/>
      <c r="K258" s="827"/>
      <c r="L258" s="390"/>
      <c r="M258" s="827"/>
      <c r="N258" s="390"/>
      <c r="O258" s="827"/>
      <c r="P258" s="415"/>
      <c r="Q258" s="827"/>
      <c r="R258" s="390"/>
      <c r="S258" s="827"/>
      <c r="T258" s="390"/>
      <c r="U258" s="827"/>
      <c r="V258" s="390"/>
      <c r="W258" s="827"/>
      <c r="X258" s="390"/>
      <c r="Y258" s="827"/>
      <c r="Z258" s="390"/>
      <c r="AA258" s="827"/>
      <c r="AB258" s="407"/>
      <c r="AC258" s="827"/>
      <c r="AD258" s="455"/>
      <c r="AE258" s="455"/>
      <c r="AF258" s="407"/>
      <c r="AG258" s="245"/>
      <c r="AH258" s="416"/>
      <c r="AI258" s="416"/>
      <c r="AJ258" s="416"/>
      <c r="AK258" s="255"/>
      <c r="AL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501"/>
      <c r="X259" s="389"/>
      <c r="Y259" s="233">
        <v>0</v>
      </c>
      <c r="Z259" s="389"/>
      <c r="AA259" s="501"/>
      <c r="AB259" s="407"/>
      <c r="AC259" s="501"/>
      <c r="AD259" s="455"/>
      <c r="AE259" s="455"/>
      <c r="AF259" s="407"/>
      <c r="AG259" s="245"/>
      <c r="AH259" s="416"/>
      <c r="AI259" s="416"/>
      <c r="AJ259" s="416"/>
      <c r="AK259" s="255"/>
      <c r="AL259" s="4"/>
    </row>
    <row r="260" spans="1:38" ht="14.25" customHeight="1" x14ac:dyDescent="0.25">
      <c r="A260" s="258"/>
      <c r="B260" s="253"/>
      <c r="C260" s="566" t="s">
        <v>79</v>
      </c>
      <c r="D260" s="390"/>
      <c r="E260" s="566" t="s">
        <v>65</v>
      </c>
      <c r="F260" s="390"/>
      <c r="G260" s="566" t="s">
        <v>65</v>
      </c>
      <c r="H260" s="390"/>
      <c r="I260" s="566"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416"/>
      <c r="AK260" s="255"/>
      <c r="AL260" s="4"/>
    </row>
    <row r="261" spans="1:38" ht="14.25" customHeight="1" thickBot="1" x14ac:dyDescent="0.3">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416"/>
      <c r="AK261" s="255"/>
      <c r="AL261" s="4"/>
    </row>
    <row r="262" spans="1:38" ht="14.25" customHeight="1" x14ac:dyDescent="0.25">
      <c r="A262" s="258"/>
      <c r="B262" s="885" t="s">
        <v>682</v>
      </c>
      <c r="C262" s="886"/>
      <c r="D262" s="886"/>
      <c r="E262" s="886"/>
      <c r="F262" s="886"/>
      <c r="G262" s="886"/>
      <c r="H262" s="886"/>
      <c r="I262" s="886"/>
      <c r="J262" s="886"/>
      <c r="K262" s="886"/>
      <c r="L262" s="886"/>
      <c r="M262" s="886"/>
      <c r="N262" s="886"/>
      <c r="O262" s="886"/>
      <c r="P262" s="886"/>
      <c r="Q262" s="886"/>
      <c r="R262" s="886"/>
      <c r="S262" s="886"/>
      <c r="T262" s="886"/>
      <c r="U262" s="886"/>
      <c r="V262" s="886"/>
      <c r="W262" s="886"/>
      <c r="X262" s="886"/>
      <c r="Y262" s="886"/>
      <c r="Z262" s="886"/>
      <c r="AA262" s="886"/>
      <c r="AB262" s="886"/>
      <c r="AC262" s="887"/>
      <c r="AD262" s="460"/>
      <c r="AE262" s="460"/>
      <c r="AF262" s="407"/>
      <c r="AG262" s="245"/>
      <c r="AH262" s="416"/>
      <c r="AI262" s="416"/>
      <c r="AJ262" s="416"/>
      <c r="AK262" s="255"/>
      <c r="AL262" s="4"/>
    </row>
    <row r="263" spans="1:38" ht="14.25" customHeight="1" thickBot="1" x14ac:dyDescent="0.3">
      <c r="A263" s="258"/>
      <c r="AD263" s="246"/>
      <c r="AE263" s="246"/>
      <c r="AF263" s="407"/>
      <c r="AG263" s="245"/>
      <c r="AH263" s="416"/>
      <c r="AI263" s="416"/>
      <c r="AJ263" s="416"/>
      <c r="AK263" s="255"/>
      <c r="AL263" s="4"/>
    </row>
    <row r="264" spans="1:38" x14ac:dyDescent="0.25">
      <c r="A264" s="266"/>
      <c r="B264" s="266"/>
      <c r="C264" s="249" t="s">
        <v>450</v>
      </c>
      <c r="D264" s="249"/>
      <c r="E264" s="249" t="s">
        <v>720</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75"/>
      <c r="AK264" s="252"/>
      <c r="AL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426"/>
      <c r="AK265" s="255"/>
      <c r="AL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c r="R266" s="389"/>
      <c r="S266" s="389">
        <v>314</v>
      </c>
      <c r="T266" s="389"/>
      <c r="U266" s="389">
        <v>315</v>
      </c>
      <c r="V266" s="389"/>
      <c r="W266" s="389">
        <v>316</v>
      </c>
      <c r="X266" s="389"/>
      <c r="Y266" s="389">
        <v>317</v>
      </c>
      <c r="Z266" s="389"/>
      <c r="AA266" s="389">
        <v>318</v>
      </c>
      <c r="AB266" s="459"/>
      <c r="AC266" s="389">
        <v>319</v>
      </c>
      <c r="AF266" s="459"/>
      <c r="AG266" s="257"/>
      <c r="AH266" s="425"/>
      <c r="AI266" s="427"/>
      <c r="AJ266" s="427"/>
      <c r="AK266" s="255"/>
      <c r="AL266" s="267"/>
    </row>
    <row r="267" spans="1:38" ht="15.75" thickBot="1" x14ac:dyDescent="0.3">
      <c r="A267" s="258"/>
      <c r="B267" s="348">
        <v>356</v>
      </c>
      <c r="C267" s="826"/>
      <c r="D267" s="403">
        <v>375</v>
      </c>
      <c r="E267" s="826"/>
      <c r="F267" s="403">
        <v>376.62</v>
      </c>
      <c r="G267" s="828" t="s">
        <v>907</v>
      </c>
      <c r="H267" s="403">
        <v>353</v>
      </c>
      <c r="I267" s="826"/>
      <c r="J267" s="403">
        <v>352</v>
      </c>
      <c r="K267" s="826"/>
      <c r="L267" s="403">
        <v>349</v>
      </c>
      <c r="M267" s="826"/>
      <c r="N267" s="403">
        <v>356</v>
      </c>
      <c r="O267" s="826"/>
      <c r="P267" s="403">
        <v>345</v>
      </c>
      <c r="Q267" s="826"/>
      <c r="R267" s="403">
        <v>400</v>
      </c>
      <c r="S267" s="828" t="s">
        <v>907</v>
      </c>
      <c r="T267" s="403">
        <v>319.37900000000002</v>
      </c>
      <c r="U267" s="828" t="s">
        <v>907</v>
      </c>
      <c r="V267" s="403">
        <v>343.76</v>
      </c>
      <c r="W267" s="828" t="s">
        <v>907</v>
      </c>
      <c r="X267" s="403">
        <v>322.5</v>
      </c>
      <c r="Y267" s="826"/>
      <c r="Z267" s="403">
        <v>453.99</v>
      </c>
      <c r="AA267" s="826"/>
      <c r="AB267" s="403">
        <v>359.96</v>
      </c>
      <c r="AC267" s="826"/>
      <c r="AD267" s="455"/>
      <c r="AE267" s="455"/>
      <c r="AF267" s="407"/>
      <c r="AG267" s="244">
        <v>14</v>
      </c>
      <c r="AH267" s="231">
        <v>13</v>
      </c>
      <c r="AI267" s="231">
        <v>14</v>
      </c>
      <c r="AJ267" s="565">
        <v>3</v>
      </c>
      <c r="AK267" s="232"/>
      <c r="AL267" s="4"/>
    </row>
    <row r="268" spans="1:38" x14ac:dyDescent="0.25">
      <c r="A268" s="258"/>
      <c r="B268" s="253"/>
      <c r="C268" s="827"/>
      <c r="D268" s="390"/>
      <c r="E268" s="827"/>
      <c r="F268" s="390"/>
      <c r="G268" s="829"/>
      <c r="H268" s="390"/>
      <c r="I268" s="827"/>
      <c r="J268" s="390"/>
      <c r="K268" s="827"/>
      <c r="L268" s="390"/>
      <c r="M268" s="827"/>
      <c r="N268" s="390"/>
      <c r="O268" s="827"/>
      <c r="P268" s="415"/>
      <c r="Q268" s="827"/>
      <c r="R268" s="390"/>
      <c r="S268" s="829"/>
      <c r="T268" s="390"/>
      <c r="U268" s="829"/>
      <c r="V268" s="390"/>
      <c r="W268" s="829"/>
      <c r="X268" s="390"/>
      <c r="Y268" s="827"/>
      <c r="Z268" s="390"/>
      <c r="AA268" s="827"/>
      <c r="AB268" s="407"/>
      <c r="AC268" s="827"/>
      <c r="AD268" s="455"/>
      <c r="AE268" s="455"/>
      <c r="AF268" s="407"/>
      <c r="AG268" s="245"/>
      <c r="AH268" s="416"/>
      <c r="AI268" s="416"/>
      <c r="AJ268" s="416"/>
      <c r="AK268" s="255"/>
      <c r="AL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416"/>
      <c r="AK269" s="255"/>
      <c r="AL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566" t="s">
        <v>65</v>
      </c>
      <c r="T270" s="390"/>
      <c r="U270" s="566" t="s">
        <v>126</v>
      </c>
      <c r="W270" s="566" t="s">
        <v>79</v>
      </c>
      <c r="Y270" s="456" t="s">
        <v>77</v>
      </c>
      <c r="AA270" s="456" t="s">
        <v>77</v>
      </c>
      <c r="AB270" s="4"/>
      <c r="AC270" s="456" t="s">
        <v>77</v>
      </c>
      <c r="AD270" s="456"/>
      <c r="AE270" s="456"/>
      <c r="AF270" s="407"/>
      <c r="AG270" s="245"/>
      <c r="AH270" s="416"/>
      <c r="AI270" s="416"/>
      <c r="AJ270" s="416"/>
      <c r="AK270" s="255"/>
      <c r="AL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416"/>
      <c r="AK271" s="255"/>
      <c r="AL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416"/>
      <c r="AK272" s="255"/>
      <c r="AL272" s="4"/>
    </row>
    <row r="273" spans="1:38" ht="14.25" customHeight="1" thickBot="1" x14ac:dyDescent="0.3">
      <c r="A273" s="367"/>
      <c r="B273" s="880" t="s">
        <v>682</v>
      </c>
      <c r="C273" s="881"/>
      <c r="D273" s="881"/>
      <c r="E273" s="881"/>
      <c r="F273" s="881"/>
      <c r="G273" s="881"/>
      <c r="H273" s="881"/>
      <c r="I273" s="881"/>
      <c r="J273" s="881"/>
      <c r="K273" s="881"/>
      <c r="L273" s="881"/>
      <c r="M273" s="881"/>
      <c r="N273" s="881"/>
      <c r="O273" s="881"/>
      <c r="P273" s="881"/>
      <c r="Q273" s="881"/>
      <c r="R273" s="881"/>
      <c r="S273" s="881"/>
      <c r="T273" s="881"/>
      <c r="U273" s="881"/>
      <c r="V273" s="881"/>
      <c r="W273" s="881"/>
      <c r="X273" s="881"/>
      <c r="Y273" s="881"/>
      <c r="Z273" s="881"/>
      <c r="AA273" s="881"/>
      <c r="AB273" s="881"/>
      <c r="AC273" s="882"/>
      <c r="AD273" s="292"/>
      <c r="AE273" s="292"/>
      <c r="AF273" s="368"/>
      <c r="AG273" s="263"/>
      <c r="AH273" s="264"/>
      <c r="AI273" s="264"/>
      <c r="AJ273" s="264"/>
      <c r="AK273" s="272"/>
      <c r="AL273" s="4"/>
    </row>
    <row r="274" spans="1:38"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1"/>
      <c r="AK274" s="252"/>
      <c r="AL274" s="4"/>
    </row>
    <row r="275" spans="1:38"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721</v>
      </c>
      <c r="P275" s="400"/>
      <c r="Q275" s="409" t="s">
        <v>722</v>
      </c>
      <c r="R275" s="400"/>
      <c r="S275" s="400" t="s">
        <v>723</v>
      </c>
      <c r="T275" s="400"/>
      <c r="U275" s="400" t="s">
        <v>724</v>
      </c>
      <c r="V275" s="400"/>
      <c r="W275" s="400" t="s">
        <v>446</v>
      </c>
      <c r="X275" s="400"/>
      <c r="Y275" s="400" t="s">
        <v>725</v>
      </c>
      <c r="Z275" s="400"/>
      <c r="AA275" s="400" t="s">
        <v>465</v>
      </c>
      <c r="AB275" s="400"/>
      <c r="AC275" s="400" t="s">
        <v>458</v>
      </c>
      <c r="AD275" s="456"/>
      <c r="AE275" s="456"/>
      <c r="AF275" s="390"/>
      <c r="AG275" s="254"/>
      <c r="AH275" s="424"/>
      <c r="AI275" s="424"/>
      <c r="AJ275" s="424"/>
      <c r="AK275" s="255"/>
      <c r="AL275" s="4"/>
    </row>
    <row r="276" spans="1:38"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426"/>
      <c r="AK276" s="255"/>
      <c r="AL276" s="4"/>
    </row>
    <row r="277" spans="1:38"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c r="AB277" s="459"/>
      <c r="AC277" s="389">
        <v>333</v>
      </c>
      <c r="AF277" s="459"/>
      <c r="AG277" s="257"/>
      <c r="AH277" s="425"/>
      <c r="AI277" s="427"/>
      <c r="AJ277" s="427"/>
      <c r="AK277" s="255"/>
      <c r="AL277" s="267"/>
    </row>
    <row r="278" spans="1:38" ht="15.75" thickBot="1" x14ac:dyDescent="0.3">
      <c r="A278" s="258"/>
      <c r="B278" s="348">
        <v>447.53</v>
      </c>
      <c r="C278" s="826"/>
      <c r="D278" s="403">
        <v>399</v>
      </c>
      <c r="E278" s="826"/>
      <c r="F278" s="403">
        <v>353</v>
      </c>
      <c r="G278" s="826"/>
      <c r="H278" s="403">
        <v>355</v>
      </c>
      <c r="I278" s="826"/>
      <c r="J278" s="403">
        <v>331</v>
      </c>
      <c r="K278" s="826"/>
      <c r="L278" s="403">
        <v>335</v>
      </c>
      <c r="M278" s="826"/>
      <c r="N278" s="403">
        <v>336</v>
      </c>
      <c r="O278" s="826"/>
      <c r="P278" s="403">
        <v>244</v>
      </c>
      <c r="Q278" s="828" t="s">
        <v>907</v>
      </c>
      <c r="R278" s="403">
        <v>354</v>
      </c>
      <c r="S278" s="826"/>
      <c r="T278" s="403">
        <v>341</v>
      </c>
      <c r="U278" s="828" t="s">
        <v>907</v>
      </c>
      <c r="V278" s="403">
        <v>323</v>
      </c>
      <c r="W278" s="828" t="s">
        <v>907</v>
      </c>
      <c r="X278" s="403">
        <v>333</v>
      </c>
      <c r="Y278" s="828" t="s">
        <v>907</v>
      </c>
      <c r="Z278" s="403">
        <v>323.56400000000002</v>
      </c>
      <c r="AA278" s="826"/>
      <c r="AB278" s="403">
        <v>414.99599999999998</v>
      </c>
      <c r="AC278" s="828" t="s">
        <v>907</v>
      </c>
      <c r="AD278" s="455"/>
      <c r="AE278" s="455"/>
      <c r="AF278" s="407"/>
      <c r="AG278" s="244">
        <v>14</v>
      </c>
      <c r="AH278" s="231">
        <v>12</v>
      </c>
      <c r="AI278" s="231">
        <v>14</v>
      </c>
      <c r="AJ278" s="565">
        <v>1</v>
      </c>
      <c r="AK278" s="232"/>
      <c r="AL278" s="4"/>
    </row>
    <row r="279" spans="1:38" x14ac:dyDescent="0.25">
      <c r="A279" s="258"/>
      <c r="B279" s="253"/>
      <c r="C279" s="827"/>
      <c r="D279" s="390"/>
      <c r="E279" s="827"/>
      <c r="F279" s="390"/>
      <c r="G279" s="827"/>
      <c r="H279" s="390"/>
      <c r="I279" s="827"/>
      <c r="J279" s="390"/>
      <c r="K279" s="827"/>
      <c r="L279" s="390"/>
      <c r="M279" s="827"/>
      <c r="N279" s="390"/>
      <c r="O279" s="827"/>
      <c r="P279" s="415"/>
      <c r="Q279" s="829"/>
      <c r="R279" s="390"/>
      <c r="S279" s="827"/>
      <c r="T279" s="390"/>
      <c r="U279" s="829"/>
      <c r="V279" s="390"/>
      <c r="W279" s="829"/>
      <c r="X279" s="390"/>
      <c r="Y279" s="829"/>
      <c r="Z279" s="390"/>
      <c r="AA279" s="827"/>
      <c r="AB279" s="407"/>
      <c r="AC279" s="829"/>
      <c r="AD279" s="455"/>
      <c r="AE279" s="455"/>
      <c r="AF279" s="407"/>
      <c r="AG279" s="245"/>
      <c r="AH279" s="416"/>
      <c r="AI279" s="416"/>
      <c r="AJ279" s="416"/>
      <c r="AK279" s="255"/>
      <c r="AL279" s="4"/>
    </row>
    <row r="280" spans="1:38" ht="6" customHeight="1" x14ac:dyDescent="0.25">
      <c r="A280" s="258"/>
      <c r="B280" s="253"/>
      <c r="C280" s="501"/>
      <c r="D280" s="389"/>
      <c r="E280" s="501"/>
      <c r="F280" s="389"/>
      <c r="G280" s="501"/>
      <c r="H280" s="389"/>
      <c r="I280" s="501"/>
      <c r="J280" s="389"/>
      <c r="K280" s="501"/>
      <c r="L280" s="389"/>
      <c r="M280" s="501"/>
      <c r="N280" s="389"/>
      <c r="O280" s="597">
        <v>0</v>
      </c>
      <c r="P280" s="415"/>
      <c r="Q280" s="233">
        <v>0</v>
      </c>
      <c r="R280" s="389"/>
      <c r="S280" s="501" t="s">
        <v>896</v>
      </c>
      <c r="T280" s="389"/>
      <c r="U280" s="233">
        <v>0</v>
      </c>
      <c r="V280" s="389"/>
      <c r="W280" s="501"/>
      <c r="X280" s="389"/>
      <c r="Y280" s="501"/>
      <c r="Z280" s="389"/>
      <c r="AA280" s="501"/>
      <c r="AB280" s="407"/>
      <c r="AC280" s="501"/>
      <c r="AD280" s="455"/>
      <c r="AE280" s="455"/>
      <c r="AF280" s="407"/>
      <c r="AG280" s="245"/>
      <c r="AH280" s="416"/>
      <c r="AI280" s="416"/>
      <c r="AJ280" s="416"/>
      <c r="AK280" s="255"/>
      <c r="AL280" s="4"/>
    </row>
    <row r="281" spans="1:38" ht="14.25" customHeight="1" x14ac:dyDescent="0.25">
      <c r="A281" s="258"/>
      <c r="B281" s="253"/>
      <c r="C281" s="456" t="s">
        <v>474</v>
      </c>
      <c r="E281" s="456" t="s">
        <v>79</v>
      </c>
      <c r="G281" s="456" t="s">
        <v>65</v>
      </c>
      <c r="I281" s="456" t="s">
        <v>65</v>
      </c>
      <c r="K281" s="456" t="s">
        <v>79</v>
      </c>
      <c r="M281" s="456" t="s">
        <v>79</v>
      </c>
      <c r="O281" s="456" t="s">
        <v>126</v>
      </c>
      <c r="P281" s="456"/>
      <c r="Q281" s="567"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416"/>
      <c r="AK281" s="255"/>
      <c r="AL281" s="4"/>
    </row>
    <row r="282" spans="1:38"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416"/>
      <c r="AK282" s="255"/>
      <c r="AL282" s="4"/>
    </row>
    <row r="283" spans="1:38"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416"/>
      <c r="AK283" s="255"/>
      <c r="AL283" s="4"/>
    </row>
    <row r="284" spans="1:38" ht="14.25" customHeight="1" thickBot="1" x14ac:dyDescent="0.3">
      <c r="A284" s="367"/>
      <c r="B284" s="880" t="s">
        <v>682</v>
      </c>
      <c r="C284" s="881"/>
      <c r="D284" s="881"/>
      <c r="E284" s="881"/>
      <c r="F284" s="881"/>
      <c r="G284" s="881"/>
      <c r="H284" s="881"/>
      <c r="I284" s="881"/>
      <c r="J284" s="881"/>
      <c r="K284" s="881"/>
      <c r="L284" s="881"/>
      <c r="M284" s="881"/>
      <c r="N284" s="881"/>
      <c r="O284" s="881"/>
      <c r="P284" s="881"/>
      <c r="Q284" s="881"/>
      <c r="R284" s="881"/>
      <c r="S284" s="881"/>
      <c r="T284" s="881"/>
      <c r="U284" s="881"/>
      <c r="V284" s="881"/>
      <c r="W284" s="881"/>
      <c r="X284" s="881"/>
      <c r="Y284" s="881"/>
      <c r="Z284" s="881"/>
      <c r="AA284" s="881"/>
      <c r="AB284" s="881"/>
      <c r="AC284" s="882"/>
      <c r="AD284" s="292"/>
      <c r="AE284" s="292"/>
      <c r="AF284" s="368"/>
      <c r="AG284" s="263"/>
      <c r="AH284" s="264"/>
      <c r="AI284" s="264"/>
      <c r="AJ284" s="264"/>
      <c r="AK284" s="272"/>
      <c r="AL284" s="4"/>
    </row>
    <row r="285" spans="1:38"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625</v>
      </c>
      <c r="AD285" s="371"/>
      <c r="AE285" s="371"/>
      <c r="AF285" s="280"/>
      <c r="AG285" s="250"/>
      <c r="AH285" s="251"/>
      <c r="AI285" s="251"/>
      <c r="AJ285" s="251"/>
      <c r="AK285" s="252"/>
      <c r="AL285" s="4"/>
    </row>
    <row r="286" spans="1:38"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726</v>
      </c>
      <c r="X286" s="400"/>
      <c r="Y286" s="400" t="s">
        <v>481</v>
      </c>
      <c r="Z286" s="400"/>
      <c r="AA286" s="400" t="s">
        <v>472</v>
      </c>
      <c r="AB286" s="400"/>
      <c r="AC286" s="400" t="s">
        <v>727</v>
      </c>
      <c r="AD286" s="456"/>
      <c r="AE286" s="456"/>
      <c r="AF286" s="390"/>
      <c r="AG286" s="254"/>
      <c r="AH286" s="424"/>
      <c r="AI286" s="424"/>
      <c r="AJ286" s="424"/>
      <c r="AK286" s="255"/>
      <c r="AL286" s="4"/>
    </row>
    <row r="287" spans="1:38"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426"/>
      <c r="AK287" s="255"/>
      <c r="AL287" s="4"/>
    </row>
    <row r="288" spans="1:38"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427"/>
      <c r="AK288" s="255"/>
      <c r="AL288" s="267"/>
    </row>
    <row r="289" spans="1:38" ht="15.75" thickBot="1" x14ac:dyDescent="0.3">
      <c r="A289" s="258"/>
      <c r="B289" s="348">
        <v>423.00400000000002</v>
      </c>
      <c r="C289" s="826"/>
      <c r="D289" s="403">
        <v>345</v>
      </c>
      <c r="E289" s="826"/>
      <c r="F289" s="403">
        <v>381.40300000000002</v>
      </c>
      <c r="G289" s="826"/>
      <c r="H289" s="403">
        <v>396.00200000000001</v>
      </c>
      <c r="I289" s="826"/>
      <c r="J289" s="403">
        <v>371</v>
      </c>
      <c r="K289" s="826"/>
      <c r="L289" s="403">
        <v>329</v>
      </c>
      <c r="M289" s="826"/>
      <c r="N289" s="403">
        <v>366</v>
      </c>
      <c r="O289" s="826"/>
      <c r="P289" s="403">
        <v>340</v>
      </c>
      <c r="Q289" s="826"/>
      <c r="R289" s="403">
        <v>347</v>
      </c>
      <c r="S289" s="828" t="s">
        <v>907</v>
      </c>
      <c r="T289" s="403">
        <v>352</v>
      </c>
      <c r="U289" s="828" t="s">
        <v>907</v>
      </c>
      <c r="V289" s="403">
        <v>381</v>
      </c>
      <c r="W289" s="828" t="s">
        <v>907</v>
      </c>
      <c r="X289" s="403">
        <v>389.73399999999998</v>
      </c>
      <c r="Y289" s="826"/>
      <c r="Z289" s="403">
        <v>374.99799999999999</v>
      </c>
      <c r="AA289" s="826"/>
      <c r="AB289" s="403">
        <v>365.99799999999999</v>
      </c>
      <c r="AC289" s="826"/>
      <c r="AD289" s="455"/>
      <c r="AE289" s="455"/>
      <c r="AF289" s="407"/>
      <c r="AG289" s="244">
        <v>14</v>
      </c>
      <c r="AH289" s="231">
        <v>14</v>
      </c>
      <c r="AI289" s="231">
        <v>14</v>
      </c>
      <c r="AJ289" s="565">
        <v>3</v>
      </c>
      <c r="AK289" s="232"/>
      <c r="AL289" s="4"/>
    </row>
    <row r="290" spans="1:38" x14ac:dyDescent="0.25">
      <c r="A290" s="258"/>
      <c r="B290" s="253"/>
      <c r="C290" s="827"/>
      <c r="D290" s="390"/>
      <c r="E290" s="827"/>
      <c r="F290" s="390"/>
      <c r="G290" s="827"/>
      <c r="H290" s="390"/>
      <c r="I290" s="827"/>
      <c r="J290" s="390"/>
      <c r="K290" s="827"/>
      <c r="L290" s="390"/>
      <c r="M290" s="827"/>
      <c r="N290" s="390"/>
      <c r="O290" s="827"/>
      <c r="P290" s="415"/>
      <c r="Q290" s="827"/>
      <c r="R290" s="390"/>
      <c r="S290" s="829"/>
      <c r="T290" s="390"/>
      <c r="U290" s="829"/>
      <c r="V290" s="390"/>
      <c r="W290" s="829"/>
      <c r="X290" s="390"/>
      <c r="Y290" s="827"/>
      <c r="Z290" s="390"/>
      <c r="AA290" s="827"/>
      <c r="AB290" s="407"/>
      <c r="AC290" s="827"/>
      <c r="AD290" s="455"/>
      <c r="AE290" s="455"/>
      <c r="AF290" s="407"/>
      <c r="AG290" s="245"/>
      <c r="AH290" s="416"/>
      <c r="AI290" s="416"/>
      <c r="AJ290" s="416"/>
      <c r="AK290" s="255"/>
      <c r="AL290" s="4"/>
    </row>
    <row r="291" spans="1:38"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501"/>
      <c r="AD291" s="455"/>
      <c r="AE291" s="455"/>
      <c r="AF291" s="407"/>
      <c r="AG291" s="245"/>
      <c r="AH291" s="416"/>
      <c r="AI291" s="416"/>
      <c r="AJ291" s="416"/>
      <c r="AK291" s="255"/>
      <c r="AL291" s="4"/>
    </row>
    <row r="292" spans="1:38"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566" t="s">
        <v>79</v>
      </c>
      <c r="T292" s="390"/>
      <c r="U292" s="566" t="s">
        <v>65</v>
      </c>
      <c r="V292" s="390"/>
      <c r="W292" s="566" t="s">
        <v>65</v>
      </c>
      <c r="X292" s="390"/>
      <c r="Y292" s="400" t="s">
        <v>126</v>
      </c>
      <c r="Z292" s="390"/>
      <c r="AA292" s="400" t="s">
        <v>65</v>
      </c>
      <c r="AB292" s="407"/>
      <c r="AC292" s="400" t="s">
        <v>63</v>
      </c>
      <c r="AD292" s="456"/>
      <c r="AE292" s="456"/>
      <c r="AF292" s="407"/>
      <c r="AG292" s="245"/>
      <c r="AH292" s="416"/>
      <c r="AI292" s="416"/>
      <c r="AJ292" s="416"/>
      <c r="AK292" s="255"/>
      <c r="AL292" s="4"/>
    </row>
    <row r="293" spans="1:38"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628</v>
      </c>
      <c r="AD293" s="456"/>
      <c r="AE293" s="456"/>
      <c r="AF293" s="407"/>
      <c r="AG293" s="245"/>
      <c r="AH293" s="416"/>
      <c r="AI293" s="416"/>
      <c r="AJ293" s="416"/>
      <c r="AK293" s="255"/>
      <c r="AL293" s="4"/>
    </row>
    <row r="294" spans="1:38"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416"/>
      <c r="AK294" s="255"/>
      <c r="AL294" s="4"/>
    </row>
    <row r="295" spans="1:38" ht="14.25" customHeight="1" thickBot="1" x14ac:dyDescent="0.3">
      <c r="A295" s="367"/>
      <c r="B295" s="880" t="s">
        <v>682</v>
      </c>
      <c r="C295" s="881"/>
      <c r="D295" s="881"/>
      <c r="E295" s="881"/>
      <c r="F295" s="881"/>
      <c r="G295" s="881"/>
      <c r="H295" s="881"/>
      <c r="I295" s="881"/>
      <c r="J295" s="881"/>
      <c r="K295" s="881"/>
      <c r="L295" s="881"/>
      <c r="M295" s="881"/>
      <c r="N295" s="881"/>
      <c r="O295" s="881"/>
      <c r="P295" s="881"/>
      <c r="Q295" s="881"/>
      <c r="R295" s="881"/>
      <c r="S295" s="881"/>
      <c r="T295" s="881"/>
      <c r="U295" s="881"/>
      <c r="V295" s="881"/>
      <c r="W295" s="881"/>
      <c r="X295" s="881"/>
      <c r="Y295" s="881"/>
      <c r="Z295" s="881"/>
      <c r="AA295" s="881"/>
      <c r="AB295" s="881"/>
      <c r="AC295" s="882"/>
      <c r="AD295" s="292"/>
      <c r="AE295" s="292"/>
      <c r="AF295" s="368"/>
      <c r="AG295" s="263"/>
      <c r="AH295" s="264"/>
      <c r="AI295" s="264"/>
      <c r="AJ295" s="264"/>
      <c r="AK295" s="272"/>
      <c r="AL295" s="4"/>
    </row>
    <row r="296" spans="1:38"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4"/>
      <c r="AK296" s="375"/>
      <c r="AL296" s="4"/>
    </row>
    <row r="297" spans="1:38" x14ac:dyDescent="0.25">
      <c r="A297" s="253"/>
      <c r="B297" s="253"/>
      <c r="C297" s="400" t="s">
        <v>500</v>
      </c>
      <c r="D297" s="400"/>
      <c r="E297" s="400" t="s">
        <v>531</v>
      </c>
      <c r="F297" s="400"/>
      <c r="G297" s="400" t="s">
        <v>540</v>
      </c>
      <c r="H297" s="400"/>
      <c r="I297" s="400" t="s">
        <v>728</v>
      </c>
      <c r="J297" s="400"/>
      <c r="K297" s="400" t="s">
        <v>541</v>
      </c>
      <c r="L297" s="400"/>
      <c r="M297" s="400" t="s">
        <v>552</v>
      </c>
      <c r="N297" s="400"/>
      <c r="O297" s="400" t="s">
        <v>729</v>
      </c>
      <c r="P297" s="400"/>
      <c r="Q297" s="409" t="s">
        <v>550</v>
      </c>
      <c r="R297" s="400"/>
      <c r="S297" s="400" t="s">
        <v>730</v>
      </c>
      <c r="T297" s="400"/>
      <c r="U297" s="400" t="s">
        <v>542</v>
      </c>
      <c r="V297" s="400"/>
      <c r="W297" s="400" t="s">
        <v>529</v>
      </c>
      <c r="X297" s="400"/>
      <c r="Y297" s="400" t="s">
        <v>731</v>
      </c>
      <c r="Z297" s="400"/>
      <c r="AA297" s="400" t="s">
        <v>732</v>
      </c>
      <c r="AB297" s="400"/>
      <c r="AC297" s="400" t="s">
        <v>733</v>
      </c>
      <c r="AD297" s="456"/>
      <c r="AE297" s="456"/>
      <c r="AF297" s="390"/>
      <c r="AG297" s="254"/>
      <c r="AH297" s="424"/>
      <c r="AI297" s="424"/>
      <c r="AJ297" s="424"/>
      <c r="AK297" s="255"/>
      <c r="AL297" s="4"/>
    </row>
    <row r="298" spans="1:38"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426"/>
      <c r="AK298" s="255"/>
      <c r="AL298" s="4"/>
    </row>
    <row r="299" spans="1:38"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427"/>
      <c r="AK299" s="255"/>
      <c r="AL299" s="267"/>
    </row>
    <row r="300" spans="1:38" ht="15.75" thickBot="1" x14ac:dyDescent="0.3">
      <c r="A300" s="258"/>
      <c r="B300" s="348">
        <v>464</v>
      </c>
      <c r="C300" s="826"/>
      <c r="D300" s="403">
        <v>352.00400000000002</v>
      </c>
      <c r="E300" s="826"/>
      <c r="F300" s="403">
        <v>330</v>
      </c>
      <c r="G300" s="826"/>
      <c r="H300" s="403">
        <v>378.94</v>
      </c>
      <c r="I300" s="892"/>
      <c r="J300" s="403">
        <v>365</v>
      </c>
      <c r="K300" s="826"/>
      <c r="L300" s="403">
        <v>406</v>
      </c>
      <c r="M300" s="826"/>
      <c r="N300" s="403">
        <v>408.99900000000002</v>
      </c>
      <c r="O300" s="890" t="s">
        <v>15</v>
      </c>
      <c r="P300" s="403">
        <v>383.00099999999998</v>
      </c>
      <c r="Q300" s="826"/>
      <c r="R300" s="403">
        <v>311</v>
      </c>
      <c r="S300" s="826"/>
      <c r="T300" s="403">
        <v>360</v>
      </c>
      <c r="U300" s="826"/>
      <c r="V300" s="403">
        <v>378</v>
      </c>
      <c r="W300" s="826"/>
      <c r="X300" s="403">
        <v>339</v>
      </c>
      <c r="Y300" s="851" t="s">
        <v>15</v>
      </c>
      <c r="Z300" s="403">
        <v>329</v>
      </c>
      <c r="AA300" s="826"/>
      <c r="AB300" s="403">
        <v>340.12099999999998</v>
      </c>
      <c r="AC300" s="826"/>
      <c r="AD300" s="455"/>
      <c r="AE300" s="455"/>
      <c r="AF300" s="407"/>
      <c r="AG300" s="244">
        <v>12</v>
      </c>
      <c r="AH300" s="231">
        <v>11</v>
      </c>
      <c r="AI300" s="231">
        <v>11</v>
      </c>
      <c r="AJ300" s="565"/>
      <c r="AK300" s="232"/>
      <c r="AL300" s="4"/>
    </row>
    <row r="301" spans="1:38" x14ac:dyDescent="0.25">
      <c r="A301" s="258"/>
      <c r="B301" s="253"/>
      <c r="C301" s="827"/>
      <c r="D301" s="390"/>
      <c r="E301" s="827"/>
      <c r="F301" s="390"/>
      <c r="G301" s="827"/>
      <c r="H301" s="390"/>
      <c r="I301" s="893"/>
      <c r="J301" s="390"/>
      <c r="K301" s="827"/>
      <c r="L301" s="390"/>
      <c r="M301" s="827"/>
      <c r="N301" s="390"/>
      <c r="O301" s="891"/>
      <c r="P301" s="415"/>
      <c r="Q301" s="827"/>
      <c r="R301" s="390"/>
      <c r="S301" s="827"/>
      <c r="T301" s="390"/>
      <c r="U301" s="827"/>
      <c r="V301" s="390"/>
      <c r="W301" s="827"/>
      <c r="X301" s="390"/>
      <c r="Y301" s="849"/>
      <c r="Z301" s="390"/>
      <c r="AA301" s="827"/>
      <c r="AB301" s="407"/>
      <c r="AC301" s="827"/>
      <c r="AD301" s="455"/>
      <c r="AE301" s="455"/>
      <c r="AF301" s="407"/>
      <c r="AG301" s="245"/>
      <c r="AH301" s="416"/>
      <c r="AI301" s="416"/>
      <c r="AJ301" s="416"/>
      <c r="AK301" s="255"/>
      <c r="AL301" s="4"/>
    </row>
    <row r="302" spans="1:38" ht="6" customHeight="1" x14ac:dyDescent="0.25">
      <c r="A302" s="258"/>
      <c r="B302" s="253"/>
      <c r="C302" s="501"/>
      <c r="D302" s="389"/>
      <c r="E302" s="501"/>
      <c r="F302" s="389"/>
      <c r="G302" s="501"/>
      <c r="H302" s="389"/>
      <c r="I302" s="233">
        <v>0</v>
      </c>
      <c r="J302" s="389"/>
      <c r="K302" s="501"/>
      <c r="L302" s="389"/>
      <c r="M302" s="501"/>
      <c r="N302" s="389"/>
      <c r="O302" s="233">
        <v>0</v>
      </c>
      <c r="P302" s="415"/>
      <c r="Q302" s="501"/>
      <c r="R302" s="389"/>
      <c r="S302" s="501"/>
      <c r="T302" s="389"/>
      <c r="U302" s="501"/>
      <c r="V302" s="389"/>
      <c r="W302" s="597"/>
      <c r="X302" s="389"/>
      <c r="Y302" s="233">
        <v>0</v>
      </c>
      <c r="Z302" s="389"/>
      <c r="AA302" s="501" t="s">
        <v>897</v>
      </c>
      <c r="AB302" s="407"/>
      <c r="AC302" s="501"/>
      <c r="AD302" s="455"/>
      <c r="AE302" s="455"/>
      <c r="AF302" s="407"/>
      <c r="AG302" s="245"/>
      <c r="AH302" s="416"/>
      <c r="AI302" s="416"/>
      <c r="AJ302" s="416"/>
      <c r="AK302" s="255"/>
      <c r="AL302" s="4"/>
    </row>
    <row r="303" spans="1:38"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734</v>
      </c>
      <c r="AD303" s="456"/>
      <c r="AE303" s="456"/>
      <c r="AF303" s="407"/>
      <c r="AG303" s="245"/>
      <c r="AH303" s="416"/>
      <c r="AI303" s="416"/>
      <c r="AJ303" s="416"/>
      <c r="AK303" s="255"/>
      <c r="AL303" s="4"/>
    </row>
    <row r="304" spans="1:38"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416"/>
      <c r="AK304" s="255"/>
      <c r="AL304" s="4"/>
    </row>
    <row r="305" spans="1:38"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416"/>
      <c r="AK305" s="255"/>
      <c r="AL305" s="4"/>
    </row>
    <row r="306" spans="1:38" ht="14.25" customHeight="1" thickBot="1" x14ac:dyDescent="0.3">
      <c r="A306" s="367"/>
      <c r="B306" s="880" t="s">
        <v>682</v>
      </c>
      <c r="C306" s="881"/>
      <c r="D306" s="881"/>
      <c r="E306" s="881"/>
      <c r="F306" s="881"/>
      <c r="G306" s="881"/>
      <c r="H306" s="881"/>
      <c r="I306" s="881"/>
      <c r="J306" s="881"/>
      <c r="K306" s="881"/>
      <c r="L306" s="881"/>
      <c r="M306" s="881"/>
      <c r="N306" s="881"/>
      <c r="O306" s="881"/>
      <c r="P306" s="881"/>
      <c r="Q306" s="881"/>
      <c r="R306" s="881"/>
      <c r="S306" s="881"/>
      <c r="T306" s="881"/>
      <c r="U306" s="881"/>
      <c r="V306" s="881"/>
      <c r="W306" s="881"/>
      <c r="X306" s="881"/>
      <c r="Y306" s="881"/>
      <c r="Z306" s="881"/>
      <c r="AA306" s="881"/>
      <c r="AB306" s="881"/>
      <c r="AC306" s="882"/>
      <c r="AD306" s="292"/>
      <c r="AE306" s="292"/>
      <c r="AF306" s="368"/>
      <c r="AG306" s="602"/>
      <c r="AH306" s="603"/>
      <c r="AI306" s="603"/>
      <c r="AJ306" s="603"/>
      <c r="AK306" s="604"/>
      <c r="AL306" s="4"/>
    </row>
    <row r="307" spans="1:38" ht="14.25" customHeight="1" x14ac:dyDescent="0.25">
      <c r="A307" s="389"/>
      <c r="B307" s="256" t="s">
        <v>705</v>
      </c>
      <c r="C307" s="400"/>
      <c r="D307" s="390"/>
      <c r="E307" s="400"/>
      <c r="F307" s="390"/>
      <c r="G307" s="400"/>
      <c r="H307" s="390"/>
      <c r="I307" s="400"/>
      <c r="J307" s="390"/>
      <c r="K307" s="400"/>
      <c r="L307" s="390"/>
      <c r="M307" s="400"/>
      <c r="N307" s="390"/>
      <c r="O307" s="400"/>
      <c r="P307" s="400"/>
      <c r="Q307" s="464" t="s">
        <v>625</v>
      </c>
      <c r="R307" s="390"/>
      <c r="S307" s="400"/>
      <c r="T307" s="390"/>
      <c r="U307" s="400"/>
      <c r="V307" s="390"/>
      <c r="W307" s="400"/>
      <c r="X307" s="390" t="s">
        <v>776</v>
      </c>
      <c r="Y307" s="400"/>
      <c r="Z307" s="390"/>
      <c r="AA307" s="400"/>
      <c r="AB307" s="407"/>
      <c r="AC307" s="400"/>
      <c r="AD307" s="456"/>
      <c r="AE307" s="456"/>
      <c r="AF307" s="407"/>
      <c r="AG307" s="245"/>
      <c r="AH307" s="416"/>
      <c r="AI307" s="416"/>
      <c r="AJ307" s="416"/>
      <c r="AK307" s="255"/>
      <c r="AL307" s="4"/>
    </row>
    <row r="308" spans="1:38" ht="15.75" thickBot="1" x14ac:dyDescent="0.3">
      <c r="A308" s="390"/>
      <c r="B308" s="253"/>
      <c r="C308" s="400" t="s">
        <v>735</v>
      </c>
      <c r="D308" s="400"/>
      <c r="E308" s="400" t="s">
        <v>736</v>
      </c>
      <c r="F308" s="400"/>
      <c r="G308" s="400" t="s">
        <v>737</v>
      </c>
      <c r="H308" s="400"/>
      <c r="I308" s="400" t="s">
        <v>738</v>
      </c>
      <c r="J308" s="400"/>
      <c r="K308" s="400" t="s">
        <v>739</v>
      </c>
      <c r="L308" s="400"/>
      <c r="M308" s="400" t="s">
        <v>740</v>
      </c>
      <c r="N308" s="400"/>
      <c r="O308" s="400" t="s">
        <v>741</v>
      </c>
      <c r="P308" s="400"/>
      <c r="Q308" s="409" t="s">
        <v>742</v>
      </c>
      <c r="R308" s="400"/>
      <c r="S308" s="400" t="s">
        <v>743</v>
      </c>
      <c r="T308" s="400"/>
      <c r="U308" s="400"/>
      <c r="V308" s="400"/>
      <c r="W308" s="400"/>
      <c r="X308" s="400"/>
      <c r="Y308" s="400"/>
      <c r="Z308" s="400"/>
      <c r="AA308" s="400"/>
      <c r="AB308" s="400"/>
      <c r="AC308" s="400"/>
      <c r="AD308" s="456"/>
      <c r="AE308" s="456"/>
      <c r="AF308" s="390"/>
      <c r="AG308" s="254"/>
      <c r="AH308" s="424"/>
      <c r="AI308" s="424"/>
      <c r="AJ308" s="424"/>
      <c r="AK308" s="255"/>
      <c r="AL308" s="4"/>
    </row>
    <row r="309" spans="1:38"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426"/>
      <c r="AK309" s="255"/>
      <c r="AL309" s="4"/>
    </row>
    <row r="310" spans="1:38"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427"/>
      <c r="AK310" s="255"/>
      <c r="AL310" s="267"/>
    </row>
    <row r="311" spans="1:38" ht="15.75" thickBot="1" x14ac:dyDescent="0.3">
      <c r="A311" s="389"/>
      <c r="B311" s="348">
        <v>209.655</v>
      </c>
      <c r="C311" s="826"/>
      <c r="D311" s="403">
        <v>363</v>
      </c>
      <c r="E311" s="828"/>
      <c r="F311" s="403">
        <v>346</v>
      </c>
      <c r="G311" s="888"/>
      <c r="H311" s="403">
        <v>307</v>
      </c>
      <c r="I311" s="888"/>
      <c r="J311" s="403">
        <v>301</v>
      </c>
      <c r="K311" s="826"/>
      <c r="L311" s="403">
        <v>320</v>
      </c>
      <c r="M311" s="826"/>
      <c r="N311" s="403">
        <v>325</v>
      </c>
      <c r="O311" s="826"/>
      <c r="P311" s="403">
        <v>320</v>
      </c>
      <c r="Q311" s="826"/>
      <c r="R311" s="403">
        <v>300</v>
      </c>
      <c r="S311" s="826"/>
      <c r="T311" s="403">
        <v>94</v>
      </c>
      <c r="U311" s="538" t="s">
        <v>744</v>
      </c>
      <c r="V311" s="403"/>
      <c r="W311" s="894"/>
      <c r="X311" s="403"/>
      <c r="Y311" s="894"/>
      <c r="Z311" s="403"/>
      <c r="AA311" s="894"/>
      <c r="AB311" s="403"/>
      <c r="AC311" s="894"/>
      <c r="AD311" s="415"/>
      <c r="AE311" s="415"/>
      <c r="AF311" s="407"/>
      <c r="AG311" s="244">
        <v>9</v>
      </c>
      <c r="AH311" s="231">
        <v>6</v>
      </c>
      <c r="AI311" s="231">
        <v>8</v>
      </c>
      <c r="AJ311" s="565"/>
      <c r="AK311" s="232"/>
      <c r="AL311" s="4"/>
    </row>
    <row r="312" spans="1:38" x14ac:dyDescent="0.25">
      <c r="A312" s="389"/>
      <c r="B312" s="253"/>
      <c r="C312" s="827"/>
      <c r="D312" s="390"/>
      <c r="E312" s="829"/>
      <c r="F312" s="390"/>
      <c r="G312" s="889"/>
      <c r="H312" s="390"/>
      <c r="I312" s="889"/>
      <c r="J312" s="390"/>
      <c r="K312" s="827"/>
      <c r="L312" s="390"/>
      <c r="M312" s="827"/>
      <c r="N312" s="390"/>
      <c r="O312" s="827"/>
      <c r="P312" s="415"/>
      <c r="Q312" s="827"/>
      <c r="R312" s="390"/>
      <c r="S312" s="827"/>
      <c r="T312" s="390"/>
      <c r="U312" s="378"/>
      <c r="V312" s="390"/>
      <c r="W312" s="894"/>
      <c r="X312" s="390"/>
      <c r="Y312" s="894"/>
      <c r="Z312" s="390"/>
      <c r="AA312" s="894"/>
      <c r="AB312" s="407"/>
      <c r="AC312" s="894"/>
      <c r="AD312" s="415"/>
      <c r="AE312" s="415"/>
      <c r="AF312" s="407"/>
      <c r="AG312" s="245"/>
      <c r="AH312" s="416"/>
      <c r="AI312" s="416"/>
      <c r="AJ312" s="416"/>
      <c r="AK312" s="255"/>
      <c r="AL312" s="4"/>
    </row>
    <row r="313" spans="1:38" ht="6" customHeight="1" thickBot="1" x14ac:dyDescent="0.3">
      <c r="A313" s="389"/>
      <c r="B313" s="253"/>
      <c r="C313" s="501"/>
      <c r="D313" s="389"/>
      <c r="E313" s="501"/>
      <c r="F313" s="389"/>
      <c r="G313" s="233">
        <v>0</v>
      </c>
      <c r="H313" s="389"/>
      <c r="I313" s="233">
        <v>0</v>
      </c>
      <c r="J313" s="389"/>
      <c r="K313" s="501"/>
      <c r="L313" s="389"/>
      <c r="M313" s="501"/>
      <c r="N313" s="389"/>
      <c r="O313" s="501"/>
      <c r="P313" s="415"/>
      <c r="Q313" s="501" t="s">
        <v>896</v>
      </c>
      <c r="R313" s="389"/>
      <c r="S313" s="233">
        <v>0</v>
      </c>
      <c r="T313" s="389"/>
      <c r="U313" s="379"/>
      <c r="V313" s="389"/>
      <c r="W313" s="415">
        <v>0</v>
      </c>
      <c r="X313" s="389"/>
      <c r="Y313" s="415"/>
      <c r="Z313" s="389"/>
      <c r="AA313" s="415"/>
      <c r="AB313" s="407"/>
      <c r="AC313" s="415"/>
      <c r="AD313" s="415"/>
      <c r="AE313" s="415"/>
      <c r="AF313" s="407"/>
      <c r="AG313" s="245"/>
      <c r="AH313" s="416"/>
      <c r="AI313" s="416"/>
      <c r="AJ313" s="416"/>
      <c r="AK313" s="255"/>
      <c r="AL313" s="4"/>
    </row>
    <row r="314" spans="1:38" ht="14.25" customHeight="1" thickBot="1" x14ac:dyDescent="0.3">
      <c r="A314" s="389"/>
      <c r="B314" s="253"/>
      <c r="C314" s="456" t="s">
        <v>634</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745</v>
      </c>
      <c r="V314" s="390"/>
      <c r="W314" s="400"/>
      <c r="X314" s="390"/>
      <c r="Y314" s="400"/>
      <c r="Z314" s="390"/>
      <c r="AA314" s="400"/>
      <c r="AB314" s="407"/>
      <c r="AC314" s="400"/>
      <c r="AD314" s="400"/>
      <c r="AE314" s="400"/>
      <c r="AF314" s="407"/>
      <c r="AG314" s="245"/>
      <c r="AH314" s="416"/>
      <c r="AI314" s="416"/>
      <c r="AJ314" s="416"/>
      <c r="AK314" s="255"/>
      <c r="AL314" s="4"/>
    </row>
    <row r="315" spans="1:38" ht="14.25" customHeight="1" thickBot="1" x14ac:dyDescent="0.3">
      <c r="A315" s="389"/>
      <c r="B315" s="880" t="s">
        <v>682</v>
      </c>
      <c r="C315" s="881"/>
      <c r="D315" s="881"/>
      <c r="E315" s="881"/>
      <c r="F315" s="881"/>
      <c r="G315" s="881"/>
      <c r="H315" s="881"/>
      <c r="I315" s="881"/>
      <c r="J315" s="881"/>
      <c r="K315" s="881"/>
      <c r="L315" s="881"/>
      <c r="M315" s="881"/>
      <c r="N315" s="881"/>
      <c r="O315" s="881"/>
      <c r="P315" s="881"/>
      <c r="Q315" s="881"/>
      <c r="R315" s="881"/>
      <c r="S315" s="881"/>
      <c r="T315" s="881"/>
      <c r="U315" s="881"/>
      <c r="V315" s="881"/>
      <c r="W315" s="882"/>
      <c r="X315" s="440"/>
      <c r="Y315" s="440"/>
      <c r="Z315" s="440"/>
      <c r="AA315" s="440"/>
      <c r="AB315" s="440"/>
      <c r="AC315" s="440"/>
      <c r="AD315" s="440"/>
      <c r="AE315" s="440"/>
      <c r="AF315" s="407"/>
      <c r="AG315" s="245"/>
      <c r="AH315" s="416"/>
      <c r="AI315" s="416"/>
      <c r="AJ315" s="416"/>
      <c r="AK315" s="255"/>
      <c r="AL315" s="4"/>
    </row>
    <row r="316" spans="1:38" ht="14.25" customHeight="1" x14ac:dyDescent="0.25">
      <c r="A316" s="389"/>
      <c r="B316" s="253"/>
      <c r="C316" s="400"/>
      <c r="D316" s="390"/>
      <c r="E316" s="400"/>
      <c r="F316" s="390"/>
      <c r="G316" s="400"/>
      <c r="H316" s="390"/>
      <c r="I316" s="400"/>
      <c r="J316" s="390"/>
      <c r="K316" s="400"/>
      <c r="L316" s="390"/>
      <c r="M316" s="400"/>
      <c r="N316" s="390"/>
      <c r="O316" s="400"/>
      <c r="P316" s="400"/>
      <c r="Q316" s="409" t="s">
        <v>628</v>
      </c>
      <c r="R316" s="390"/>
      <c r="S316" s="400" t="s">
        <v>746</v>
      </c>
      <c r="T316" s="390"/>
      <c r="U316" s="400"/>
      <c r="V316" s="390"/>
      <c r="W316" s="400"/>
      <c r="X316" s="390"/>
      <c r="Y316" s="400"/>
      <c r="Z316" s="390"/>
      <c r="AA316" s="400"/>
      <c r="AB316" s="407"/>
      <c r="AC316" s="400"/>
      <c r="AD316" s="400"/>
      <c r="AE316" s="400"/>
      <c r="AF316" s="407"/>
      <c r="AG316" s="245"/>
      <c r="AH316" s="416"/>
      <c r="AI316" s="416"/>
      <c r="AJ316" s="416"/>
      <c r="AK316" s="255"/>
      <c r="AL316" s="4"/>
    </row>
    <row r="317" spans="1:38"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416"/>
      <c r="AK317" s="255"/>
      <c r="AL317" s="4"/>
    </row>
    <row r="318" spans="1:38"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910" t="s">
        <v>747</v>
      </c>
      <c r="AD318" s="910"/>
      <c r="AE318" s="910"/>
      <c r="AF318" s="910"/>
      <c r="AG318" s="380">
        <f>SUM(AG11:AG311)</f>
        <v>377</v>
      </c>
      <c r="AH318" s="380">
        <f>SUM(AH11:AH311)</f>
        <v>262</v>
      </c>
      <c r="AI318" s="380">
        <f>SUM(AI11:AI311)</f>
        <v>362</v>
      </c>
      <c r="AJ318" s="380">
        <f>SUM(AJ11:AJ311)</f>
        <v>103</v>
      </c>
      <c r="AK318" s="605" t="e">
        <f>SUM(AK11:AK311)</f>
        <v>#NAME?</v>
      </c>
      <c r="AL318" s="4"/>
    </row>
    <row r="319" spans="1:38" ht="15.95" customHeight="1" x14ac:dyDescent="0.25">
      <c r="A319" s="390"/>
      <c r="B319" s="466" t="s">
        <v>748</v>
      </c>
      <c r="C319" s="467"/>
      <c r="D319" s="416"/>
      <c r="E319" s="416"/>
      <c r="F319" s="416"/>
      <c r="G319" s="416"/>
      <c r="H319" s="416"/>
      <c r="I319" s="416"/>
      <c r="J319" s="416"/>
      <c r="K319" s="416"/>
      <c r="L319" s="416"/>
      <c r="M319" s="416"/>
      <c r="N319" s="416"/>
      <c r="O319" s="416"/>
      <c r="P319" s="416"/>
      <c r="Q319" s="427"/>
      <c r="R319" s="416"/>
      <c r="S319" s="911" t="s">
        <v>749</v>
      </c>
      <c r="T319" s="911"/>
      <c r="U319" s="911"/>
      <c r="V319" s="911"/>
      <c r="W319" s="911"/>
      <c r="X319" s="911"/>
      <c r="Y319" s="911"/>
      <c r="Z319" s="911"/>
      <c r="AA319" s="416"/>
      <c r="AB319" s="416"/>
      <c r="AC319" s="416"/>
      <c r="AD319" s="416"/>
      <c r="AE319" s="416"/>
      <c r="AF319" s="416"/>
      <c r="AG319" s="416"/>
      <c r="AH319" s="416"/>
      <c r="AI319" s="416"/>
      <c r="AJ319" s="416"/>
      <c r="AK319" s="357"/>
      <c r="AL319" s="4"/>
    </row>
    <row r="320" spans="1:38"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416"/>
      <c r="AK320" s="357"/>
      <c r="AL320" s="4"/>
    </row>
    <row r="321" spans="2:38" ht="15" customHeight="1" x14ac:dyDescent="0.25">
      <c r="B321" s="557"/>
      <c r="C321" s="558"/>
      <c r="D321" s="558"/>
      <c r="E321" s="558"/>
      <c r="F321" s="558"/>
      <c r="G321" s="912" t="s">
        <v>750</v>
      </c>
      <c r="H321" s="912"/>
      <c r="I321" s="914" t="s">
        <v>751</v>
      </c>
      <c r="J321" s="914"/>
      <c r="K321" s="914"/>
      <c r="L321" s="914"/>
      <c r="M321" s="916" t="s">
        <v>752</v>
      </c>
      <c r="N321" s="916"/>
      <c r="O321" s="918" t="s">
        <v>753</v>
      </c>
      <c r="P321" s="918"/>
      <c r="Q321" s="559"/>
      <c r="R321" s="560"/>
      <c r="S321" s="920" t="s">
        <v>754</v>
      </c>
      <c r="T321" s="899"/>
      <c r="U321" s="898" t="s">
        <v>755</v>
      </c>
      <c r="V321" s="916"/>
      <c r="W321" s="899"/>
      <c r="X321" s="895" t="s">
        <v>756</v>
      </c>
      <c r="Y321" s="898" t="s">
        <v>747</v>
      </c>
      <c r="Z321" s="899"/>
      <c r="AA321" s="904" t="s">
        <v>757</v>
      </c>
      <c r="AB321" s="904"/>
      <c r="AC321" s="904" t="s">
        <v>758</v>
      </c>
      <c r="AD321" s="906"/>
      <c r="AE321" s="906"/>
      <c r="AF321" s="907"/>
      <c r="AG321" s="938" t="s">
        <v>675</v>
      </c>
      <c r="AH321" s="938"/>
      <c r="AI321" s="938"/>
      <c r="AJ321" s="938"/>
      <c r="AK321" s="939"/>
      <c r="AL321" s="4"/>
    </row>
    <row r="322" spans="2:38" ht="22.7" customHeight="1" thickBot="1" x14ac:dyDescent="0.3">
      <c r="B322" s="470"/>
      <c r="C322" s="436"/>
      <c r="D322" s="436"/>
      <c r="E322" s="436"/>
      <c r="G322" s="913"/>
      <c r="H322" s="913"/>
      <c r="I322" s="915"/>
      <c r="J322" s="915"/>
      <c r="K322" s="915"/>
      <c r="L322" s="915"/>
      <c r="M322" s="917"/>
      <c r="N322" s="917"/>
      <c r="O322" s="919"/>
      <c r="P322" s="919"/>
      <c r="Q322" s="471"/>
      <c r="R322" s="561"/>
      <c r="S322" s="921"/>
      <c r="T322" s="901"/>
      <c r="U322" s="900"/>
      <c r="V322" s="923"/>
      <c r="W322" s="901"/>
      <c r="X322" s="896"/>
      <c r="Y322" s="900"/>
      <c r="Z322" s="901"/>
      <c r="AA322" s="905"/>
      <c r="AB322" s="905"/>
      <c r="AC322" s="905"/>
      <c r="AD322" s="908"/>
      <c r="AE322" s="908"/>
      <c r="AF322" s="909"/>
      <c r="AG322" s="938"/>
      <c r="AH322" s="938"/>
      <c r="AI322" s="938"/>
      <c r="AJ322" s="938"/>
      <c r="AK322" s="939"/>
      <c r="AL322" s="4"/>
    </row>
    <row r="323" spans="2:38" x14ac:dyDescent="0.25">
      <c r="B323" s="470"/>
      <c r="C323" s="436"/>
      <c r="D323" s="436"/>
      <c r="E323" s="436"/>
      <c r="F323" s="436"/>
      <c r="G323" s="436"/>
      <c r="H323" s="436"/>
      <c r="I323" s="436"/>
      <c r="J323" s="436"/>
      <c r="K323" s="436"/>
      <c r="L323" s="436"/>
      <c r="M323" s="436"/>
      <c r="N323" s="436"/>
      <c r="O323" s="471"/>
      <c r="P323" s="471"/>
      <c r="Q323" s="471"/>
      <c r="R323" s="561"/>
      <c r="S323" s="921"/>
      <c r="T323" s="901"/>
      <c r="U323" s="900"/>
      <c r="V323" s="923"/>
      <c r="W323" s="901"/>
      <c r="X323" s="896"/>
      <c r="Y323" s="900"/>
      <c r="Z323" s="901"/>
      <c r="AA323" s="905"/>
      <c r="AB323" s="905"/>
      <c r="AC323" s="905"/>
      <c r="AD323" s="908"/>
      <c r="AE323" s="908"/>
      <c r="AF323" s="909"/>
      <c r="AG323" s="938"/>
      <c r="AH323" s="938"/>
      <c r="AI323" s="938"/>
      <c r="AJ323" s="938"/>
      <c r="AK323" s="939"/>
      <c r="AL323" s="4"/>
    </row>
    <row r="324" spans="2:38" x14ac:dyDescent="0.25">
      <c r="B324" s="470"/>
      <c r="C324" s="436"/>
      <c r="D324" s="436"/>
      <c r="E324" s="436"/>
      <c r="F324" s="436"/>
      <c r="G324" s="436"/>
      <c r="H324" s="436"/>
      <c r="I324" s="436"/>
      <c r="J324" s="436"/>
      <c r="K324" s="436"/>
      <c r="L324" s="436"/>
      <c r="M324" s="436"/>
      <c r="N324" s="436"/>
      <c r="O324" s="436"/>
      <c r="P324" s="436"/>
      <c r="Q324" s="436"/>
      <c r="R324" s="562"/>
      <c r="S324" s="921"/>
      <c r="T324" s="901"/>
      <c r="U324" s="900"/>
      <c r="V324" s="923"/>
      <c r="W324" s="901"/>
      <c r="X324" s="896"/>
      <c r="Y324" s="900"/>
      <c r="Z324" s="901"/>
      <c r="AA324" s="905"/>
      <c r="AB324" s="905"/>
      <c r="AC324" s="905"/>
      <c r="AD324" s="908"/>
      <c r="AE324" s="908"/>
      <c r="AF324" s="909"/>
      <c r="AG324" s="938"/>
      <c r="AH324" s="938"/>
      <c r="AI324" s="938"/>
      <c r="AJ324" s="938"/>
      <c r="AK324" s="939"/>
      <c r="AL324" s="4"/>
    </row>
    <row r="325" spans="2:38" x14ac:dyDescent="0.25">
      <c r="B325" s="470"/>
      <c r="C325" s="436"/>
      <c r="D325" s="436"/>
      <c r="E325" s="431" t="s">
        <v>759</v>
      </c>
      <c r="F325" s="436"/>
      <c r="G325" s="436"/>
      <c r="H325" s="436"/>
      <c r="I325" s="436"/>
      <c r="J325" s="436"/>
      <c r="K325" s="436"/>
      <c r="L325" s="436"/>
      <c r="M325" s="436"/>
      <c r="N325" s="431" t="s">
        <v>760</v>
      </c>
      <c r="O325" s="436"/>
      <c r="P325" s="436"/>
      <c r="Q325" s="436"/>
      <c r="R325" s="562"/>
      <c r="S325" s="922"/>
      <c r="T325" s="903"/>
      <c r="U325" s="902"/>
      <c r="V325" s="924"/>
      <c r="W325" s="903"/>
      <c r="X325" s="897"/>
      <c r="Y325" s="902"/>
      <c r="Z325" s="903"/>
      <c r="AA325" s="905"/>
      <c r="AB325" s="905"/>
      <c r="AC325" s="905"/>
      <c r="AD325" s="908"/>
      <c r="AE325" s="908"/>
      <c r="AF325" s="909"/>
      <c r="AG325" s="938"/>
      <c r="AH325" s="938"/>
      <c r="AI325" s="938"/>
      <c r="AJ325" s="938"/>
      <c r="AK325" s="939"/>
      <c r="AL325" s="4"/>
    </row>
    <row r="326" spans="2:38" x14ac:dyDescent="0.25">
      <c r="B326" s="470"/>
      <c r="C326" s="436"/>
      <c r="D326" s="436"/>
      <c r="E326" s="431" t="s">
        <v>761</v>
      </c>
      <c r="F326" s="436"/>
      <c r="G326" s="436"/>
      <c r="H326" s="952" t="s">
        <v>907</v>
      </c>
      <c r="I326" s="431" t="s">
        <v>762</v>
      </c>
      <c r="J326" s="952" t="s">
        <v>907</v>
      </c>
      <c r="K326" s="431" t="s">
        <v>762</v>
      </c>
      <c r="L326" s="953"/>
      <c r="M326" s="436"/>
      <c r="N326" s="431" t="s">
        <v>763</v>
      </c>
      <c r="O326" s="436"/>
      <c r="P326" s="436"/>
      <c r="Q326" s="436"/>
      <c r="R326" s="562"/>
      <c r="S326" s="926">
        <v>1</v>
      </c>
      <c r="T326" s="927"/>
      <c r="U326" s="928" t="s">
        <v>21</v>
      </c>
      <c r="V326" s="929"/>
      <c r="W326" s="927"/>
      <c r="X326" s="930" t="s">
        <v>764</v>
      </c>
      <c r="Y326" s="931">
        <v>379</v>
      </c>
      <c r="Z326" s="932"/>
      <c r="AA326" s="935">
        <f>AG318</f>
        <v>377</v>
      </c>
      <c r="AB326" s="935"/>
      <c r="AC326" s="935">
        <f>+Y326-AA326</f>
        <v>2</v>
      </c>
      <c r="AD326" s="936"/>
      <c r="AE326" s="936"/>
      <c r="AF326" s="937"/>
      <c r="AG326" s="938"/>
      <c r="AH326" s="938"/>
      <c r="AI326" s="938"/>
      <c r="AJ326" s="938"/>
      <c r="AK326" s="939"/>
      <c r="AL326" s="925"/>
    </row>
    <row r="327" spans="2:38" x14ac:dyDescent="0.25">
      <c r="B327" s="470"/>
      <c r="C327" s="816" t="s">
        <v>908</v>
      </c>
      <c r="D327" s="816"/>
      <c r="E327" s="816"/>
      <c r="F327" s="816"/>
      <c r="G327" s="436"/>
      <c r="H327" s="952"/>
      <c r="I327" s="436"/>
      <c r="J327" s="952"/>
      <c r="K327" s="436"/>
      <c r="L327" s="953"/>
      <c r="M327" s="436"/>
      <c r="N327" s="436"/>
      <c r="O327" s="431" t="s">
        <v>766</v>
      </c>
      <c r="P327" s="436"/>
      <c r="Q327" s="436"/>
      <c r="R327" s="562"/>
      <c r="S327" s="922"/>
      <c r="T327" s="903"/>
      <c r="U327" s="902"/>
      <c r="V327" s="924"/>
      <c r="W327" s="903"/>
      <c r="X327" s="897"/>
      <c r="Y327" s="933"/>
      <c r="Z327" s="934"/>
      <c r="AA327" s="935"/>
      <c r="AB327" s="935"/>
      <c r="AC327" s="935"/>
      <c r="AD327" s="936"/>
      <c r="AE327" s="936"/>
      <c r="AF327" s="937"/>
      <c r="AG327" s="938"/>
      <c r="AH327" s="938"/>
      <c r="AI327" s="938"/>
      <c r="AJ327" s="938"/>
      <c r="AK327" s="939"/>
      <c r="AL327" s="925"/>
    </row>
    <row r="328" spans="2:38" ht="12.6" customHeight="1" x14ac:dyDescent="0.25">
      <c r="B328" s="470"/>
      <c r="C328" s="436"/>
      <c r="D328" s="431"/>
      <c r="E328" s="436" t="s">
        <v>765</v>
      </c>
      <c r="F328" s="569"/>
      <c r="G328" s="473"/>
      <c r="H328" s="474"/>
      <c r="I328" s="473"/>
      <c r="J328" s="474"/>
      <c r="K328" s="473"/>
      <c r="L328" s="473"/>
      <c r="M328" s="473"/>
      <c r="N328" s="431"/>
      <c r="O328" s="436"/>
      <c r="P328" s="436"/>
      <c r="Q328" s="436"/>
      <c r="R328" s="562"/>
      <c r="S328" s="926">
        <v>2</v>
      </c>
      <c r="T328" s="927"/>
      <c r="U328" s="928" t="s">
        <v>25</v>
      </c>
      <c r="V328" s="929"/>
      <c r="W328" s="927"/>
      <c r="X328" s="930" t="s">
        <v>764</v>
      </c>
      <c r="Y328" s="931">
        <f>+Y326</f>
        <v>379</v>
      </c>
      <c r="Z328" s="932"/>
      <c r="AA328" s="935">
        <f>AI318</f>
        <v>362</v>
      </c>
      <c r="AB328" s="935"/>
      <c r="AC328" s="935">
        <f>+Y328-AA328</f>
        <v>17</v>
      </c>
      <c r="AD328" s="936"/>
      <c r="AE328" s="936"/>
      <c r="AF328" s="937"/>
      <c r="AG328" s="938"/>
      <c r="AH328" s="938"/>
      <c r="AI328" s="938"/>
      <c r="AJ328" s="938"/>
      <c r="AK328" s="939"/>
      <c r="AL328" s="925"/>
    </row>
    <row r="329" spans="2:38" x14ac:dyDescent="0.25">
      <c r="B329" s="470"/>
      <c r="C329" s="436"/>
      <c r="D329" s="436"/>
      <c r="E329" s="436" t="s">
        <v>909</v>
      </c>
      <c r="G329" s="436"/>
      <c r="H329" s="568"/>
      <c r="I329" s="436"/>
      <c r="J329" s="568"/>
      <c r="K329" s="431"/>
      <c r="L329" s="436"/>
      <c r="M329" s="436"/>
      <c r="N329" s="436"/>
      <c r="O329" s="436"/>
      <c r="P329" s="436"/>
      <c r="Q329" s="436"/>
      <c r="R329" s="562"/>
      <c r="S329" s="922"/>
      <c r="T329" s="903"/>
      <c r="U329" s="902"/>
      <c r="V329" s="924"/>
      <c r="W329" s="903"/>
      <c r="X329" s="897"/>
      <c r="Y329" s="933"/>
      <c r="Z329" s="934"/>
      <c r="AA329" s="935"/>
      <c r="AB329" s="935"/>
      <c r="AC329" s="935"/>
      <c r="AD329" s="936"/>
      <c r="AE329" s="936"/>
      <c r="AF329" s="937"/>
      <c r="AG329" s="938"/>
      <c r="AH329" s="938"/>
      <c r="AI329" s="938"/>
      <c r="AJ329" s="938"/>
      <c r="AK329" s="939"/>
      <c r="AL329" s="925"/>
    </row>
    <row r="330" spans="2:38" x14ac:dyDescent="0.25">
      <c r="B330" s="470"/>
      <c r="C330" s="436"/>
      <c r="D330" s="436"/>
      <c r="E330" s="436"/>
      <c r="F330" s="475"/>
      <c r="G330" s="436"/>
      <c r="H330" s="436"/>
      <c r="I330" s="471"/>
      <c r="J330" s="471"/>
      <c r="K330" s="436"/>
      <c r="M330" s="436"/>
      <c r="N330" s="436"/>
      <c r="O330" s="436"/>
      <c r="P330" s="436"/>
      <c r="Q330" s="436"/>
      <c r="R330" s="562"/>
      <c r="S330" s="926">
        <v>3</v>
      </c>
      <c r="T330" s="927"/>
      <c r="U330" s="928" t="s">
        <v>767</v>
      </c>
      <c r="V330" s="929"/>
      <c r="W330" s="927"/>
      <c r="X330" s="930" t="s">
        <v>768</v>
      </c>
      <c r="Y330" s="942">
        <v>139.59100000000001</v>
      </c>
      <c r="Z330" s="943"/>
      <c r="AA330" s="946" t="e">
        <f>AK318/1000</f>
        <v>#NAME?</v>
      </c>
      <c r="AB330" s="946"/>
      <c r="AC330" s="946" t="e">
        <f>+Y330-AA330</f>
        <v>#NAME?</v>
      </c>
      <c r="AD330" s="950"/>
      <c r="AE330" s="950"/>
      <c r="AF330" s="951"/>
      <c r="AG330" s="938"/>
      <c r="AH330" s="938"/>
      <c r="AI330" s="938"/>
      <c r="AJ330" s="938"/>
      <c r="AK330" s="939"/>
      <c r="AL330" s="925"/>
    </row>
    <row r="331" spans="2:38" x14ac:dyDescent="0.25">
      <c r="B331" s="470"/>
      <c r="C331" s="436"/>
      <c r="D331" s="436"/>
      <c r="E331" s="436"/>
      <c r="F331" s="475"/>
      <c r="G331" s="436"/>
      <c r="H331" s="436"/>
      <c r="I331" s="471"/>
      <c r="J331" s="471"/>
      <c r="K331" s="436"/>
      <c r="L331" s="436"/>
      <c r="M331" s="436"/>
      <c r="N331" s="436"/>
      <c r="O331" s="436"/>
      <c r="P331" s="436"/>
      <c r="Q331" s="436"/>
      <c r="R331" s="562"/>
      <c r="S331" s="922"/>
      <c r="T331" s="903"/>
      <c r="U331" s="902"/>
      <c r="V331" s="924"/>
      <c r="W331" s="903"/>
      <c r="X331" s="897"/>
      <c r="Y331" s="944"/>
      <c r="Z331" s="945"/>
      <c r="AA331" s="946"/>
      <c r="AB331" s="946"/>
      <c r="AC331" s="946"/>
      <c r="AD331" s="950"/>
      <c r="AE331" s="950"/>
      <c r="AF331" s="951"/>
      <c r="AG331" s="938"/>
      <c r="AH331" s="938"/>
      <c r="AI331" s="938"/>
      <c r="AJ331" s="938"/>
      <c r="AK331" s="939"/>
      <c r="AL331" s="925"/>
    </row>
    <row r="332" spans="2:38" x14ac:dyDescent="0.25">
      <c r="B332" s="470"/>
      <c r="C332" s="436"/>
      <c r="D332" s="436"/>
      <c r="E332" s="436"/>
      <c r="F332" s="475"/>
      <c r="G332" s="436"/>
      <c r="H332" s="436"/>
      <c r="I332" s="436"/>
      <c r="J332" s="436"/>
      <c r="K332" s="436"/>
      <c r="L332" s="436"/>
      <c r="M332" s="436"/>
      <c r="N332" s="436"/>
      <c r="O332" s="436"/>
      <c r="P332" s="436"/>
      <c r="Q332" s="436"/>
      <c r="R332" s="562"/>
      <c r="S332" s="926">
        <v>4</v>
      </c>
      <c r="T332" s="927"/>
      <c r="U332" s="928" t="s">
        <v>24</v>
      </c>
      <c r="V332" s="929"/>
      <c r="W332" s="927"/>
      <c r="X332" s="930" t="s">
        <v>764</v>
      </c>
      <c r="Y332" s="931">
        <f>+Y326</f>
        <v>379</v>
      </c>
      <c r="Z332" s="932"/>
      <c r="AA332" s="935">
        <f>AH318</f>
        <v>262</v>
      </c>
      <c r="AB332" s="935"/>
      <c r="AC332" s="935">
        <f>+Y332-AA332</f>
        <v>117</v>
      </c>
      <c r="AD332" s="936"/>
      <c r="AE332" s="936"/>
      <c r="AF332" s="937"/>
      <c r="AG332" s="938"/>
      <c r="AH332" s="938"/>
      <c r="AI332" s="938"/>
      <c r="AJ332" s="938"/>
      <c r="AK332" s="939"/>
      <c r="AL332" s="925"/>
    </row>
    <row r="333" spans="2:38" x14ac:dyDescent="0.25">
      <c r="B333" s="954" t="s">
        <v>769</v>
      </c>
      <c r="C333" s="955"/>
      <c r="D333" s="955" t="s">
        <v>770</v>
      </c>
      <c r="E333" s="955"/>
      <c r="F333" s="477"/>
      <c r="G333" s="477" t="s">
        <v>771</v>
      </c>
      <c r="H333" s="477"/>
      <c r="I333" s="477"/>
      <c r="J333" s="477"/>
      <c r="K333" s="477"/>
      <c r="L333" s="477"/>
      <c r="M333" s="477" t="s">
        <v>772</v>
      </c>
      <c r="N333" s="477"/>
      <c r="O333" s="477"/>
      <c r="P333" s="477" t="s">
        <v>773</v>
      </c>
      <c r="Q333" s="436"/>
      <c r="R333" s="563"/>
      <c r="S333" s="922"/>
      <c r="T333" s="903"/>
      <c r="U333" s="902"/>
      <c r="V333" s="924"/>
      <c r="W333" s="903"/>
      <c r="X333" s="897"/>
      <c r="Y333" s="933"/>
      <c r="Z333" s="934"/>
      <c r="AA333" s="935"/>
      <c r="AB333" s="935"/>
      <c r="AC333" s="935"/>
      <c r="AD333" s="936"/>
      <c r="AE333" s="936"/>
      <c r="AF333" s="937"/>
      <c r="AG333" s="938"/>
      <c r="AH333" s="938"/>
      <c r="AI333" s="938"/>
      <c r="AJ333" s="938"/>
      <c r="AK333" s="939"/>
      <c r="AL333" s="925"/>
    </row>
    <row r="334" spans="2:38" ht="24" customHeight="1" x14ac:dyDescent="0.25">
      <c r="B334" s="476"/>
      <c r="C334" s="477"/>
      <c r="D334" s="477"/>
      <c r="E334" s="477"/>
      <c r="F334" s="477"/>
      <c r="G334" s="477"/>
      <c r="H334" s="477"/>
      <c r="I334" s="477"/>
      <c r="J334" s="477" t="s">
        <v>774</v>
      </c>
      <c r="K334" s="477"/>
      <c r="L334" s="477"/>
      <c r="M334" s="477"/>
      <c r="N334" s="477"/>
      <c r="O334" s="477"/>
      <c r="P334" s="477"/>
      <c r="Q334" s="436"/>
      <c r="R334" s="563"/>
      <c r="S334" s="963">
        <v>5</v>
      </c>
      <c r="T334" s="905"/>
      <c r="U334" s="908" t="s">
        <v>843</v>
      </c>
      <c r="V334" s="956"/>
      <c r="W334" s="957"/>
      <c r="X334" s="385" t="s">
        <v>764</v>
      </c>
      <c r="Y334" s="936">
        <v>379</v>
      </c>
      <c r="Z334" s="958"/>
      <c r="AA334" s="935">
        <f>AJ318</f>
        <v>103</v>
      </c>
      <c r="AB334" s="935"/>
      <c r="AC334" s="935">
        <f>+Y334-AA334</f>
        <v>276</v>
      </c>
      <c r="AD334" s="936"/>
      <c r="AE334" s="936"/>
      <c r="AF334" s="937"/>
      <c r="AG334" s="938"/>
      <c r="AH334" s="938"/>
      <c r="AI334" s="938"/>
      <c r="AJ334" s="938"/>
      <c r="AK334" s="939"/>
      <c r="AL334" s="925"/>
    </row>
    <row r="335" spans="2:38" ht="22.5" customHeight="1" thickBot="1" x14ac:dyDescent="0.3">
      <c r="B335" s="478"/>
      <c r="C335" s="479"/>
      <c r="D335" s="479"/>
      <c r="E335" s="479"/>
      <c r="F335" s="479"/>
      <c r="G335" s="479"/>
      <c r="H335" s="479"/>
      <c r="I335" s="479"/>
      <c r="J335" s="479"/>
      <c r="K335" s="479"/>
      <c r="L335" s="479"/>
      <c r="M335" s="479"/>
      <c r="N335" s="480"/>
      <c r="O335" s="480"/>
      <c r="P335" s="480"/>
      <c r="Q335" s="480"/>
      <c r="R335" s="564"/>
      <c r="S335" s="964">
        <v>6</v>
      </c>
      <c r="T335" s="965"/>
      <c r="U335" s="959" t="s">
        <v>307</v>
      </c>
      <c r="V335" s="960"/>
      <c r="W335" s="961"/>
      <c r="X335" s="482" t="s">
        <v>764</v>
      </c>
      <c r="Y335" s="948"/>
      <c r="Z335" s="962"/>
      <c r="AA335" s="947"/>
      <c r="AB335" s="947"/>
      <c r="AC335" s="947">
        <f>+Y335-AA335</f>
        <v>0</v>
      </c>
      <c r="AD335" s="948"/>
      <c r="AE335" s="948"/>
      <c r="AF335" s="949"/>
      <c r="AG335" s="940"/>
      <c r="AH335" s="940"/>
      <c r="AI335" s="940"/>
      <c r="AJ335" s="940"/>
      <c r="AK335" s="941"/>
      <c r="AL335" s="925"/>
    </row>
    <row r="336" spans="2:38" x14ac:dyDescent="0.25">
      <c r="AL336" s="4"/>
    </row>
    <row r="337" spans="38:38" x14ac:dyDescent="0.25">
      <c r="AL337" s="4"/>
    </row>
    <row r="338" spans="38:38" x14ac:dyDescent="0.25">
      <c r="AL338" s="4"/>
    </row>
    <row r="339" spans="38:38" x14ac:dyDescent="0.25">
      <c r="AL339" s="4"/>
    </row>
    <row r="340" spans="38:38" x14ac:dyDescent="0.25">
      <c r="AL340" s="4"/>
    </row>
    <row r="341" spans="38:38" x14ac:dyDescent="0.25">
      <c r="AL341" s="4"/>
    </row>
    <row r="342" spans="38:38" x14ac:dyDescent="0.25">
      <c r="AL342" s="4"/>
    </row>
    <row r="343" spans="38:38" x14ac:dyDescent="0.25">
      <c r="AL343" s="4"/>
    </row>
    <row r="344" spans="38:38" x14ac:dyDescent="0.25">
      <c r="AL344" s="4"/>
    </row>
    <row r="345" spans="38:38" x14ac:dyDescent="0.25">
      <c r="AL345" s="4"/>
    </row>
    <row r="346" spans="38:38" x14ac:dyDescent="0.25">
      <c r="AL346" s="4"/>
    </row>
    <row r="347" spans="38:38" x14ac:dyDescent="0.25">
      <c r="AL347" s="4"/>
    </row>
    <row r="348" spans="38:38" x14ac:dyDescent="0.25">
      <c r="AL348" s="4"/>
    </row>
    <row r="349" spans="38:38" x14ac:dyDescent="0.25">
      <c r="AL349" s="4"/>
    </row>
    <row r="350" spans="38:38" x14ac:dyDescent="0.25">
      <c r="AL350" s="4"/>
    </row>
    <row r="351" spans="38:38" x14ac:dyDescent="0.25">
      <c r="AL351" s="4"/>
    </row>
    <row r="352" spans="38:38" x14ac:dyDescent="0.25">
      <c r="AL352" s="4"/>
    </row>
    <row r="353" spans="38:38" x14ac:dyDescent="0.25">
      <c r="AL353" s="4"/>
    </row>
    <row r="354" spans="38:38" x14ac:dyDescent="0.25">
      <c r="AL354" s="4"/>
    </row>
    <row r="355" spans="38:38" x14ac:dyDescent="0.25">
      <c r="AL355" s="4"/>
    </row>
    <row r="356" spans="38:38" x14ac:dyDescent="0.25">
      <c r="AL356" s="4"/>
    </row>
    <row r="357" spans="38:38" x14ac:dyDescent="0.25">
      <c r="AL357" s="4"/>
    </row>
    <row r="358" spans="38:38" x14ac:dyDescent="0.25">
      <c r="AL358" s="4"/>
    </row>
    <row r="359" spans="38:38" x14ac:dyDescent="0.25">
      <c r="AL359" s="4"/>
    </row>
    <row r="360" spans="38:38" x14ac:dyDescent="0.25">
      <c r="AL360" s="4"/>
    </row>
    <row r="361" spans="38:38" x14ac:dyDescent="0.25">
      <c r="AL361" s="4"/>
    </row>
    <row r="362" spans="38:38" x14ac:dyDescent="0.25">
      <c r="AL362" s="4"/>
    </row>
    <row r="363" spans="38:38" x14ac:dyDescent="0.25">
      <c r="AL363" s="4"/>
    </row>
    <row r="364" spans="38:38" x14ac:dyDescent="0.25">
      <c r="AL364" s="4"/>
    </row>
    <row r="365" spans="38:38" x14ac:dyDescent="0.25">
      <c r="AL365" s="4"/>
    </row>
    <row r="366" spans="38:38" x14ac:dyDescent="0.25">
      <c r="AL366" s="4"/>
    </row>
    <row r="367" spans="38:38" x14ac:dyDescent="0.25">
      <c r="AL367" s="4"/>
    </row>
    <row r="368" spans="38:38" x14ac:dyDescent="0.25">
      <c r="AL368" s="4"/>
    </row>
    <row r="369" spans="38:38" x14ac:dyDescent="0.25">
      <c r="AL369" s="4"/>
    </row>
    <row r="370" spans="38:38" x14ac:dyDescent="0.25">
      <c r="AL370" s="4"/>
    </row>
    <row r="371" spans="38:38" x14ac:dyDescent="0.25">
      <c r="AL371" s="4"/>
    </row>
    <row r="372" spans="38:38" x14ac:dyDescent="0.25">
      <c r="AL372" s="4"/>
    </row>
    <row r="373" spans="38:38" x14ac:dyDescent="0.25">
      <c r="AL373" s="4"/>
    </row>
    <row r="374" spans="38:38" x14ac:dyDescent="0.25">
      <c r="AL374" s="4"/>
    </row>
    <row r="375" spans="38:38" x14ac:dyDescent="0.25">
      <c r="AL375" s="4"/>
    </row>
    <row r="376" spans="38:38" x14ac:dyDescent="0.25">
      <c r="AL376" s="4"/>
    </row>
    <row r="377" spans="38:38" x14ac:dyDescent="0.25">
      <c r="AL377" s="4"/>
    </row>
    <row r="378" spans="38:38" x14ac:dyDescent="0.25">
      <c r="AL378" s="4"/>
    </row>
    <row r="379" spans="38:38" x14ac:dyDescent="0.25">
      <c r="AL379" s="4"/>
    </row>
    <row r="380" spans="38:38" x14ac:dyDescent="0.25">
      <c r="AL380" s="4"/>
    </row>
    <row r="381" spans="38:38" x14ac:dyDescent="0.25">
      <c r="AL381" s="4"/>
    </row>
    <row r="382" spans="38:38" x14ac:dyDescent="0.25">
      <c r="AL382" s="4"/>
    </row>
    <row r="383" spans="38:38" x14ac:dyDescent="0.25">
      <c r="AL383" s="4"/>
    </row>
    <row r="384" spans="38:38" x14ac:dyDescent="0.25">
      <c r="AL384" s="4"/>
    </row>
    <row r="385" spans="38:38" x14ac:dyDescent="0.25">
      <c r="AL385" s="4"/>
    </row>
    <row r="386" spans="38:38" x14ac:dyDescent="0.25">
      <c r="AL386" s="4"/>
    </row>
    <row r="387" spans="38:38" x14ac:dyDescent="0.25">
      <c r="AL387" s="4"/>
    </row>
    <row r="388" spans="38:38" x14ac:dyDescent="0.25">
      <c r="AL388" s="4"/>
    </row>
    <row r="389" spans="38:38" x14ac:dyDescent="0.25">
      <c r="AL389" s="4"/>
    </row>
    <row r="390" spans="38:38" x14ac:dyDescent="0.25">
      <c r="AL390" s="4"/>
    </row>
    <row r="391" spans="38:38" x14ac:dyDescent="0.25">
      <c r="AL391" s="4"/>
    </row>
    <row r="392" spans="38:38" x14ac:dyDescent="0.25">
      <c r="AL392" s="4"/>
    </row>
    <row r="393" spans="38:38" x14ac:dyDescent="0.25">
      <c r="AL393" s="4"/>
    </row>
    <row r="394" spans="38:38" x14ac:dyDescent="0.25">
      <c r="AL394" s="4"/>
    </row>
    <row r="395" spans="38:38" x14ac:dyDescent="0.25">
      <c r="AL395" s="4"/>
    </row>
    <row r="396" spans="38:38" x14ac:dyDescent="0.25">
      <c r="AL396" s="4"/>
    </row>
    <row r="397" spans="38:38" x14ac:dyDescent="0.25">
      <c r="AL397" s="4"/>
    </row>
    <row r="398" spans="38:38" x14ac:dyDescent="0.25">
      <c r="AL398" s="4"/>
    </row>
    <row r="399" spans="38:38" x14ac:dyDescent="0.25">
      <c r="AL399" s="4"/>
    </row>
    <row r="400" spans="38:38" x14ac:dyDescent="0.25">
      <c r="AL400" s="4"/>
    </row>
    <row r="401" spans="38:38" x14ac:dyDescent="0.25">
      <c r="AL401" s="4"/>
    </row>
    <row r="402" spans="38:38" x14ac:dyDescent="0.25">
      <c r="AL402" s="4"/>
    </row>
    <row r="403" spans="38:38" x14ac:dyDescent="0.25">
      <c r="AL403" s="4"/>
    </row>
    <row r="404" spans="38:38" x14ac:dyDescent="0.25">
      <c r="AL404" s="4"/>
    </row>
    <row r="405" spans="38:38" x14ac:dyDescent="0.25">
      <c r="AL405" s="4"/>
    </row>
    <row r="406" spans="38:38" x14ac:dyDescent="0.25">
      <c r="AL406" s="4"/>
    </row>
    <row r="407" spans="38:38" x14ac:dyDescent="0.25">
      <c r="AL407" s="4"/>
    </row>
    <row r="408" spans="38:38" x14ac:dyDescent="0.25">
      <c r="AL408" s="4"/>
    </row>
    <row r="409" spans="38:38" x14ac:dyDescent="0.25">
      <c r="AL409" s="4"/>
    </row>
    <row r="410" spans="38:38" x14ac:dyDescent="0.25">
      <c r="AL410" s="4"/>
    </row>
    <row r="411" spans="38:38" x14ac:dyDescent="0.25">
      <c r="AL411" s="4"/>
    </row>
    <row r="412" spans="38:38" x14ac:dyDescent="0.25">
      <c r="AL412" s="4"/>
    </row>
    <row r="413" spans="38:38" x14ac:dyDescent="0.25">
      <c r="AL413" s="4"/>
    </row>
    <row r="414" spans="38:38" x14ac:dyDescent="0.25">
      <c r="AL414" s="4"/>
    </row>
    <row r="415" spans="38:38" x14ac:dyDescent="0.25">
      <c r="AL415" s="4"/>
    </row>
    <row r="416" spans="38:38" x14ac:dyDescent="0.25">
      <c r="AL416" s="4"/>
    </row>
    <row r="417" spans="38:38" x14ac:dyDescent="0.25">
      <c r="AL417" s="4"/>
    </row>
    <row r="418" spans="38:38" x14ac:dyDescent="0.25">
      <c r="AL418" s="4"/>
    </row>
    <row r="419" spans="38:38" x14ac:dyDescent="0.25">
      <c r="AL419" s="4"/>
    </row>
    <row r="420" spans="38:38" x14ac:dyDescent="0.25">
      <c r="AL420" s="4"/>
    </row>
    <row r="421" spans="38:38" x14ac:dyDescent="0.25">
      <c r="AL421" s="4"/>
    </row>
    <row r="422" spans="38:38" x14ac:dyDescent="0.25">
      <c r="AL422" s="4"/>
    </row>
    <row r="423" spans="38:38" x14ac:dyDescent="0.25">
      <c r="AL423" s="4"/>
    </row>
    <row r="424" spans="38:38" x14ac:dyDescent="0.25">
      <c r="AL424" s="4"/>
    </row>
    <row r="425" spans="38:38" x14ac:dyDescent="0.25">
      <c r="AL425" s="4"/>
    </row>
    <row r="426" spans="38:38" x14ac:dyDescent="0.25">
      <c r="AL426" s="4"/>
    </row>
    <row r="427" spans="38:38" x14ac:dyDescent="0.25">
      <c r="AL427" s="4"/>
    </row>
    <row r="428" spans="38:38" x14ac:dyDescent="0.25">
      <c r="AL428" s="4"/>
    </row>
    <row r="429" spans="38:38" x14ac:dyDescent="0.25">
      <c r="AL429" s="4"/>
    </row>
    <row r="430" spans="38:38" x14ac:dyDescent="0.25">
      <c r="AL430" s="4"/>
    </row>
    <row r="431" spans="38:38" x14ac:dyDescent="0.25">
      <c r="AL431" s="4"/>
    </row>
    <row r="432" spans="38:38" x14ac:dyDescent="0.25">
      <c r="AL432" s="4"/>
    </row>
    <row r="433" spans="38:38" x14ac:dyDescent="0.25">
      <c r="AL433" s="4"/>
    </row>
    <row r="434" spans="38:38" x14ac:dyDescent="0.25">
      <c r="AL434" s="4"/>
    </row>
    <row r="435" spans="38:38" x14ac:dyDescent="0.25">
      <c r="AL435" s="4"/>
    </row>
    <row r="436" spans="38:38" x14ac:dyDescent="0.25">
      <c r="AL436" s="4"/>
    </row>
    <row r="437" spans="38:38" x14ac:dyDescent="0.25">
      <c r="AL437" s="4"/>
    </row>
    <row r="438" spans="38:38" x14ac:dyDescent="0.25">
      <c r="AL438" s="4"/>
    </row>
    <row r="439" spans="38:38" x14ac:dyDescent="0.25">
      <c r="AL439" s="4"/>
    </row>
    <row r="440" spans="38:38" x14ac:dyDescent="0.25">
      <c r="AL440" s="4"/>
    </row>
    <row r="441" spans="38:38" x14ac:dyDescent="0.25">
      <c r="AL441" s="4"/>
    </row>
    <row r="442" spans="38:38" x14ac:dyDescent="0.25">
      <c r="AL442" s="4"/>
    </row>
    <row r="443" spans="38:38" x14ac:dyDescent="0.25">
      <c r="AL443" s="4"/>
    </row>
    <row r="444" spans="38:38" x14ac:dyDescent="0.25">
      <c r="AL444" s="4"/>
    </row>
    <row r="445" spans="38:38" x14ac:dyDescent="0.25">
      <c r="AL445" s="4"/>
    </row>
    <row r="446" spans="38:38" x14ac:dyDescent="0.25">
      <c r="AL446" s="4"/>
    </row>
    <row r="447" spans="38:38" x14ac:dyDescent="0.25">
      <c r="AL447" s="4"/>
    </row>
    <row r="448" spans="38:38" x14ac:dyDescent="0.25">
      <c r="AL448" s="4"/>
    </row>
    <row r="449" spans="38:38" x14ac:dyDescent="0.25">
      <c r="AL449" s="4"/>
    </row>
    <row r="450" spans="38:38" x14ac:dyDescent="0.25">
      <c r="AL450" s="4"/>
    </row>
    <row r="451" spans="38:38" x14ac:dyDescent="0.25">
      <c r="AL451" s="4"/>
    </row>
    <row r="452" spans="38:38" x14ac:dyDescent="0.25">
      <c r="AL452" s="4"/>
    </row>
    <row r="453" spans="38:38" x14ac:dyDescent="0.25">
      <c r="AL453" s="4"/>
    </row>
    <row r="454" spans="38:38" x14ac:dyDescent="0.25">
      <c r="AL454" s="4"/>
    </row>
    <row r="455" spans="38:38" x14ac:dyDescent="0.25">
      <c r="AL455" s="4"/>
    </row>
    <row r="456" spans="38:38" x14ac:dyDescent="0.25">
      <c r="AL456" s="4"/>
    </row>
    <row r="457" spans="38:38" x14ac:dyDescent="0.25">
      <c r="AL457" s="4"/>
    </row>
    <row r="458" spans="38:38" x14ac:dyDescent="0.25">
      <c r="AL458" s="4"/>
    </row>
    <row r="459" spans="38:38" x14ac:dyDescent="0.25">
      <c r="AL459" s="4"/>
    </row>
    <row r="460" spans="38:38" x14ac:dyDescent="0.25">
      <c r="AL460" s="4"/>
    </row>
    <row r="461" spans="38:38" x14ac:dyDescent="0.25">
      <c r="AL461" s="4"/>
    </row>
    <row r="462" spans="38:38" x14ac:dyDescent="0.25">
      <c r="AL462" s="4"/>
    </row>
    <row r="463" spans="38:38" x14ac:dyDescent="0.25">
      <c r="AL463" s="4"/>
    </row>
    <row r="464" spans="38:38" x14ac:dyDescent="0.25">
      <c r="AL464" s="4"/>
    </row>
    <row r="465" spans="38:38" x14ac:dyDescent="0.25">
      <c r="AL465" s="4"/>
    </row>
    <row r="466" spans="38:38" x14ac:dyDescent="0.25">
      <c r="AL466" s="4"/>
    </row>
    <row r="467" spans="38:38" x14ac:dyDescent="0.25">
      <c r="AL467" s="4"/>
    </row>
    <row r="468" spans="38:38" x14ac:dyDescent="0.25">
      <c r="AL468" s="4"/>
    </row>
    <row r="469" spans="38:38" x14ac:dyDescent="0.25">
      <c r="AL469" s="4"/>
    </row>
    <row r="470" spans="38:38" x14ac:dyDescent="0.25">
      <c r="AL470" s="4"/>
    </row>
    <row r="471" spans="38:38" x14ac:dyDescent="0.25">
      <c r="AL471" s="4"/>
    </row>
    <row r="472" spans="38:38" x14ac:dyDescent="0.25">
      <c r="AL472" s="4"/>
    </row>
    <row r="473" spans="38:38" x14ac:dyDescent="0.25">
      <c r="AL473" s="4"/>
    </row>
    <row r="474" spans="38:38" x14ac:dyDescent="0.25">
      <c r="AL474" s="4"/>
    </row>
    <row r="475" spans="38:38" x14ac:dyDescent="0.25">
      <c r="AL475" s="4"/>
    </row>
    <row r="476" spans="38:38" x14ac:dyDescent="0.25">
      <c r="AL476" s="4"/>
    </row>
    <row r="477" spans="38:38" x14ac:dyDescent="0.25">
      <c r="AL477" s="4"/>
    </row>
    <row r="478" spans="38:38" x14ac:dyDescent="0.25">
      <c r="AL478" s="4"/>
    </row>
    <row r="479" spans="38:38" x14ac:dyDescent="0.25">
      <c r="AL479" s="4"/>
    </row>
    <row r="480" spans="38:38" x14ac:dyDescent="0.25">
      <c r="AL480" s="4"/>
    </row>
    <row r="481" spans="38:38" x14ac:dyDescent="0.25">
      <c r="AL481" s="4"/>
    </row>
    <row r="482" spans="38:38" x14ac:dyDescent="0.25">
      <c r="AL482" s="4"/>
    </row>
    <row r="483" spans="38:38" x14ac:dyDescent="0.25">
      <c r="AL483" s="4"/>
    </row>
    <row r="484" spans="38:38" x14ac:dyDescent="0.25">
      <c r="AL484" s="4"/>
    </row>
    <row r="485" spans="38:38" x14ac:dyDescent="0.25">
      <c r="AL485" s="4"/>
    </row>
    <row r="486" spans="38:38" x14ac:dyDescent="0.25">
      <c r="AL486" s="4"/>
    </row>
    <row r="487" spans="38:38" x14ac:dyDescent="0.25">
      <c r="AL487" s="4"/>
    </row>
    <row r="488" spans="38:38" x14ac:dyDescent="0.25">
      <c r="AL488" s="4"/>
    </row>
    <row r="489" spans="38:38" x14ac:dyDescent="0.25">
      <c r="AL489" s="4"/>
    </row>
    <row r="490" spans="38:38" x14ac:dyDescent="0.25">
      <c r="AL490" s="4"/>
    </row>
    <row r="491" spans="38:38" x14ac:dyDescent="0.25">
      <c r="AL491" s="4"/>
    </row>
    <row r="492" spans="38:38" x14ac:dyDescent="0.25">
      <c r="AL492" s="4"/>
    </row>
    <row r="493" spans="38:38" x14ac:dyDescent="0.25">
      <c r="AL493" s="4"/>
    </row>
    <row r="494" spans="38:38" x14ac:dyDescent="0.25">
      <c r="AL494" s="4"/>
    </row>
    <row r="495" spans="38:38" x14ac:dyDescent="0.25">
      <c r="AL495" s="4"/>
    </row>
    <row r="496" spans="38:38" x14ac:dyDescent="0.25">
      <c r="AL496" s="4"/>
    </row>
    <row r="497" spans="38:38" x14ac:dyDescent="0.25">
      <c r="AL497" s="4"/>
    </row>
    <row r="498" spans="38:38" x14ac:dyDescent="0.25">
      <c r="AL498" s="4"/>
    </row>
    <row r="499" spans="38:38" x14ac:dyDescent="0.25">
      <c r="AL499" s="4"/>
    </row>
    <row r="500" spans="38:38" x14ac:dyDescent="0.25">
      <c r="AL500" s="4"/>
    </row>
    <row r="501" spans="38:38" x14ac:dyDescent="0.25">
      <c r="AL501" s="4"/>
    </row>
    <row r="502" spans="38:38" x14ac:dyDescent="0.25">
      <c r="AL502" s="4"/>
    </row>
    <row r="503" spans="38:38" x14ac:dyDescent="0.25">
      <c r="AL503" s="4"/>
    </row>
    <row r="504" spans="38:38" x14ac:dyDescent="0.25">
      <c r="AL504" s="4"/>
    </row>
  </sheetData>
  <mergeCells count="498">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3:AC143"/>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M2:R2"/>
    <mergeCell ref="U2:U4"/>
    <mergeCell ref="V2:V3"/>
    <mergeCell ref="W2:AK3"/>
    <mergeCell ref="D5:I5"/>
    <mergeCell ref="U5:V5"/>
    <mergeCell ref="AB14:AB15"/>
    <mergeCell ref="Z14:Z15"/>
    <mergeCell ref="AJ9:AJ10"/>
    <mergeCell ref="C327:F327"/>
    <mergeCell ref="F7:J7"/>
    <mergeCell ref="AG9:AG10"/>
    <mergeCell ref="AH9:AH10"/>
    <mergeCell ref="AI9:AI10"/>
    <mergeCell ref="AK9:AK10"/>
    <mergeCell ref="V14:V15"/>
    <mergeCell ref="X14:X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s>
  <conditionalFormatting sqref="A42:B42 B143 A144 A248:P248 R248:T248 V248:X248 Z248:AK248 A249:AK250 A251:Q251 S251:AK251 A252:AK252 A262:AE262 A263">
    <cfRule type="cellIs" dxfId="2362" priority="1322" operator="equal">
      <formula>"ROW"</formula>
    </cfRule>
    <cfRule type="cellIs" dxfId="2361" priority="1321" operator="equal">
      <formula>"HOLD"</formula>
    </cfRule>
    <cfRule type="cellIs" dxfId="2360" priority="1320" operator="equal">
      <formula>"completedw"</formula>
    </cfRule>
  </conditionalFormatting>
  <conditionalFormatting sqref="A53:B53">
    <cfRule type="cellIs" dxfId="2359" priority="1317" operator="equal">
      <formula>"completedw"</formula>
    </cfRule>
    <cfRule type="cellIs" dxfId="2358" priority="1319" operator="equal">
      <formula>"ROW"</formula>
    </cfRule>
    <cfRule type="cellIs" dxfId="2357" priority="1318" operator="equal">
      <formula>"HOLD"</formula>
    </cfRule>
  </conditionalFormatting>
  <conditionalFormatting sqref="A63:B63">
    <cfRule type="cellIs" dxfId="2356" priority="1315" operator="equal">
      <formula>"HOLD"</formula>
    </cfRule>
    <cfRule type="cellIs" dxfId="2355" priority="1316" operator="equal">
      <formula>"ROW"</formula>
    </cfRule>
    <cfRule type="cellIs" dxfId="2354" priority="1314" operator="equal">
      <formula>"completedw"</formula>
    </cfRule>
  </conditionalFormatting>
  <conditionalFormatting sqref="A68:B70">
    <cfRule type="cellIs" dxfId="2353" priority="2402" operator="equal">
      <formula>"completedw"</formula>
    </cfRule>
    <cfRule type="cellIs" dxfId="2352" priority="2404" operator="equal">
      <formula>"ROW"</formula>
    </cfRule>
    <cfRule type="cellIs" dxfId="2351" priority="2403" operator="equal">
      <formula>"HOLD"</formula>
    </cfRule>
  </conditionalFormatting>
  <conditionalFormatting sqref="A74:B74">
    <cfRule type="cellIs" dxfId="2350" priority="1312" operator="equal">
      <formula>"HOLD"</formula>
    </cfRule>
    <cfRule type="cellIs" dxfId="2349" priority="1313" operator="equal">
      <formula>"ROW"</formula>
    </cfRule>
    <cfRule type="cellIs" dxfId="2348" priority="1311" operator="equal">
      <formula>"completedw"</formula>
    </cfRule>
  </conditionalFormatting>
  <conditionalFormatting sqref="A79:B81">
    <cfRule type="cellIs" dxfId="2347" priority="2399" operator="equal">
      <formula>"ROW"</formula>
    </cfRule>
    <cfRule type="cellIs" dxfId="2346" priority="2397" operator="equal">
      <formula>"completedw"</formula>
    </cfRule>
    <cfRule type="cellIs" dxfId="2345" priority="2398" operator="equal">
      <formula>"HOLD"</formula>
    </cfRule>
  </conditionalFormatting>
  <conditionalFormatting sqref="A85:B85">
    <cfRule type="cellIs" dxfId="2344" priority="1308" operator="equal">
      <formula>"completedw"</formula>
    </cfRule>
    <cfRule type="cellIs" dxfId="2343" priority="1309" operator="equal">
      <formula>"HOLD"</formula>
    </cfRule>
    <cfRule type="cellIs" dxfId="2342" priority="1310" operator="equal">
      <formula>"ROW"</formula>
    </cfRule>
  </conditionalFormatting>
  <conditionalFormatting sqref="A90:B92">
    <cfRule type="cellIs" dxfId="2341" priority="2392" operator="equal">
      <formula>"completedw"</formula>
    </cfRule>
    <cfRule type="cellIs" dxfId="2340" priority="2393" operator="equal">
      <formula>"HOLD"</formula>
    </cfRule>
    <cfRule type="cellIs" dxfId="2339" priority="2394" operator="equal">
      <formula>"ROW"</formula>
    </cfRule>
  </conditionalFormatting>
  <conditionalFormatting sqref="A96:B96">
    <cfRule type="cellIs" dxfId="2338" priority="1307" operator="equal">
      <formula>"ROW"</formula>
    </cfRule>
    <cfRule type="cellIs" dxfId="2337" priority="1305" operator="equal">
      <formula>"completedw"</formula>
    </cfRule>
    <cfRule type="cellIs" dxfId="2336" priority="1306" operator="equal">
      <formula>"HOLD"</formula>
    </cfRule>
  </conditionalFormatting>
  <conditionalFormatting sqref="A108:B108">
    <cfRule type="cellIs" dxfId="2335" priority="1304" operator="equal">
      <formula>"ROW"</formula>
    </cfRule>
    <cfRule type="cellIs" dxfId="2334" priority="1302" operator="equal">
      <formula>"completedw"</formula>
    </cfRule>
    <cfRule type="cellIs" dxfId="2333" priority="1303" operator="equal">
      <formula>"HOLD"</formula>
    </cfRule>
  </conditionalFormatting>
  <conditionalFormatting sqref="A120:B120">
    <cfRule type="cellIs" dxfId="2332" priority="1296" operator="equal">
      <formula>"completedw"</formula>
    </cfRule>
    <cfRule type="cellIs" dxfId="2331" priority="1297" operator="equal">
      <formula>"HOLD"</formula>
    </cfRule>
    <cfRule type="cellIs" dxfId="2330" priority="1298" operator="equal">
      <formula>"ROW"</formula>
    </cfRule>
  </conditionalFormatting>
  <conditionalFormatting sqref="A132:B132">
    <cfRule type="cellIs" dxfId="2329" priority="1294" operator="equal">
      <formula>"HOLD"</formula>
    </cfRule>
    <cfRule type="cellIs" dxfId="2328" priority="1293" operator="equal">
      <formula>"completedw"</formula>
    </cfRule>
    <cfRule type="cellIs" dxfId="2327" priority="1295" operator="equal">
      <formula>"ROW"</formula>
    </cfRule>
  </conditionalFormatting>
  <conditionalFormatting sqref="A156:B157">
    <cfRule type="cellIs" dxfId="2326" priority="1263" operator="equal">
      <formula>"completedw"</formula>
    </cfRule>
    <cfRule type="cellIs" dxfId="2325" priority="1264" operator="equal">
      <formula>"HOLD"</formula>
    </cfRule>
    <cfRule type="cellIs" dxfId="2324" priority="1265" operator="equal">
      <formula>"ROW"</formula>
    </cfRule>
  </conditionalFormatting>
  <conditionalFormatting sqref="A167:B167">
    <cfRule type="cellIs" dxfId="2323" priority="1292" operator="equal">
      <formula>"ROW"</formula>
    </cfRule>
    <cfRule type="cellIs" dxfId="2322" priority="1291" operator="equal">
      <formula>"HOLD"</formula>
    </cfRule>
    <cfRule type="cellIs" dxfId="2321" priority="1290" operator="equal">
      <formula>"completedw"</formula>
    </cfRule>
  </conditionalFormatting>
  <conditionalFormatting sqref="A178:B178">
    <cfRule type="cellIs" dxfId="2320" priority="1288" operator="equal">
      <formula>"HOLD"</formula>
    </cfRule>
    <cfRule type="cellIs" dxfId="2319" priority="1289" operator="equal">
      <formula>"ROW"</formula>
    </cfRule>
    <cfRule type="cellIs" dxfId="2318" priority="1287" operator="equal">
      <formula>"completedw"</formula>
    </cfRule>
  </conditionalFormatting>
  <conditionalFormatting sqref="A189:B189">
    <cfRule type="cellIs" dxfId="2317" priority="1285" operator="equal">
      <formula>"HOLD"</formula>
    </cfRule>
    <cfRule type="cellIs" dxfId="2316" priority="1284" operator="equal">
      <formula>"completedw"</formula>
    </cfRule>
    <cfRule type="cellIs" dxfId="2315" priority="1286" operator="equal">
      <formula>"ROW"</formula>
    </cfRule>
  </conditionalFormatting>
  <conditionalFormatting sqref="A200:B200">
    <cfRule type="cellIs" dxfId="2314" priority="1260" operator="equal">
      <formula>"completedw"</formula>
    </cfRule>
    <cfRule type="cellIs" dxfId="2313" priority="1262" operator="equal">
      <formula>"ROW"</formula>
    </cfRule>
    <cfRule type="cellIs" dxfId="2312" priority="1261" operator="equal">
      <formula>"HOLD"</formula>
    </cfRule>
  </conditionalFormatting>
  <conditionalFormatting sqref="A243:B243">
    <cfRule type="cellIs" dxfId="2311" priority="1330" operator="equal">
      <formula>"HOLD"</formula>
    </cfRule>
    <cfRule type="cellIs" dxfId="2310" priority="1329" operator="equal">
      <formula>"completedw"</formula>
    </cfRule>
    <cfRule type="cellIs" dxfId="2309" priority="1331" operator="equal">
      <formula>"ROW"</formula>
    </cfRule>
  </conditionalFormatting>
  <conditionalFormatting sqref="A253:B253">
    <cfRule type="cellIs" dxfId="2308" priority="1327" operator="equal">
      <formula>"HOLD"</formula>
    </cfRule>
    <cfRule type="cellIs" dxfId="2307" priority="1326" operator="equal">
      <formula>"completedw"</formula>
    </cfRule>
    <cfRule type="cellIs" dxfId="2306" priority="1328" operator="equal">
      <formula>"ROW"</formula>
    </cfRule>
  </conditionalFormatting>
  <conditionalFormatting sqref="A259:B261">
    <cfRule type="cellIs" dxfId="2305" priority="1122" operator="equal">
      <formula>"completedw"</formula>
    </cfRule>
    <cfRule type="cellIs" dxfId="2304" priority="1124" operator="equal">
      <formula>"ROW"</formula>
    </cfRule>
    <cfRule type="cellIs" dxfId="2303" priority="1123" operator="equal">
      <formula>"HOLD"</formula>
    </cfRule>
  </conditionalFormatting>
  <conditionalFormatting sqref="A273:B273">
    <cfRule type="cellIs" dxfId="2302" priority="1283" operator="equal">
      <formula>"ROW"</formula>
    </cfRule>
    <cfRule type="cellIs" dxfId="2301" priority="1282" operator="equal">
      <formula>"HOLD"</formula>
    </cfRule>
    <cfRule type="cellIs" dxfId="2300" priority="1281" operator="equal">
      <formula>"completedw"</formula>
    </cfRule>
  </conditionalFormatting>
  <conditionalFormatting sqref="A278:B280">
    <cfRule type="cellIs" dxfId="2299" priority="2326" operator="equal">
      <formula>"HOLD"</formula>
    </cfRule>
    <cfRule type="cellIs" dxfId="2298" priority="2325" operator="equal">
      <formula>"completedw"</formula>
    </cfRule>
    <cfRule type="cellIs" dxfId="2297" priority="2327" operator="equal">
      <formula>"ROW"</formula>
    </cfRule>
  </conditionalFormatting>
  <conditionalFormatting sqref="A284:B284">
    <cfRule type="cellIs" dxfId="2296" priority="1280" operator="equal">
      <formula>"ROW"</formula>
    </cfRule>
    <cfRule type="cellIs" dxfId="2295" priority="1278" operator="equal">
      <formula>"completedw"</formula>
    </cfRule>
    <cfRule type="cellIs" dxfId="2294" priority="1279" operator="equal">
      <formula>"HOLD"</formula>
    </cfRule>
  </conditionalFormatting>
  <conditionalFormatting sqref="A289:B291">
    <cfRule type="cellIs" dxfId="2293" priority="2318" operator="equal">
      <formula>"completedw"</formula>
    </cfRule>
    <cfRule type="cellIs" dxfId="2292" priority="2320" operator="equal">
      <formula>"ROW"</formula>
    </cfRule>
    <cfRule type="cellIs" dxfId="2291" priority="2319" operator="equal">
      <formula>"HOLD"</formula>
    </cfRule>
  </conditionalFormatting>
  <conditionalFormatting sqref="A295:B295">
    <cfRule type="cellIs" dxfId="2290" priority="1276" operator="equal">
      <formula>"HOLD"</formula>
    </cfRule>
    <cfRule type="cellIs" dxfId="2289" priority="1275" operator="equal">
      <formula>"completedw"</formula>
    </cfRule>
    <cfRule type="cellIs" dxfId="2288" priority="1277" operator="equal">
      <formula>"ROW"</formula>
    </cfRule>
  </conditionalFormatting>
  <conditionalFormatting sqref="A300:B302">
    <cfRule type="cellIs" dxfId="2287" priority="1764" operator="equal">
      <formula>"ROW"</formula>
    </cfRule>
    <cfRule type="cellIs" dxfId="2286" priority="1763" operator="equal">
      <formula>"HOLD"</formula>
    </cfRule>
    <cfRule type="cellIs" dxfId="2285" priority="1762" operator="equal">
      <formula>"completedw"</formula>
    </cfRule>
  </conditionalFormatting>
  <conditionalFormatting sqref="A306:B306">
    <cfRule type="cellIs" dxfId="2284" priority="1274" operator="equal">
      <formula>"ROW"</formula>
    </cfRule>
    <cfRule type="cellIs" dxfId="2283" priority="1272" operator="equal">
      <formula>"completedw"</formula>
    </cfRule>
    <cfRule type="cellIs" dxfId="2282" priority="1273" operator="equal">
      <formula>"HOLD"</formula>
    </cfRule>
  </conditionalFormatting>
  <conditionalFormatting sqref="A311:B313">
    <cfRule type="cellIs" dxfId="2281" priority="1675" operator="equal">
      <formula>"completedw"</formula>
    </cfRule>
    <cfRule type="cellIs" dxfId="2280" priority="1676" operator="equal">
      <formula>"HOLD"</formula>
    </cfRule>
    <cfRule type="cellIs" dxfId="2279" priority="1677" operator="equal">
      <formula>"ROW"</formula>
    </cfRule>
  </conditionalFormatting>
  <conditionalFormatting sqref="A315:B315">
    <cfRule type="cellIs" dxfId="2278" priority="1244" operator="equal">
      <formula>"completedw"</formula>
    </cfRule>
    <cfRule type="cellIs" dxfId="2277" priority="1245" operator="equal">
      <formula>"HOLD"</formula>
    </cfRule>
    <cfRule type="cellIs" dxfId="2276" priority="1246" operator="equal">
      <formula>"ROW"</formula>
    </cfRule>
  </conditionalFormatting>
  <conditionalFormatting sqref="A25:C26">
    <cfRule type="cellIs" dxfId="2275" priority="770" operator="equal">
      <formula>"ROW"</formula>
    </cfRule>
    <cfRule type="cellIs" dxfId="2274" priority="769" operator="equal">
      <formula>"HOLD"</formula>
    </cfRule>
    <cfRule type="cellIs" dxfId="2273" priority="768" operator="equal">
      <formula>"completedw"</formula>
    </cfRule>
  </conditionalFormatting>
  <conditionalFormatting sqref="A61:C62">
    <cfRule type="cellIs" dxfId="2272" priority="1470" operator="equal">
      <formula>"completedw"</formula>
    </cfRule>
    <cfRule type="cellIs" dxfId="2271" priority="1472" operator="equal">
      <formula>"ROW"</formula>
    </cfRule>
    <cfRule type="cellIs" dxfId="2270" priority="1471" operator="equal">
      <formula>"HOLD"</formula>
    </cfRule>
  </conditionalFormatting>
  <conditionalFormatting sqref="A106:C107">
    <cfRule type="cellIs" dxfId="2269" priority="1788" operator="equal">
      <formula>"HOLD"</formula>
    </cfRule>
    <cfRule type="cellIs" dxfId="2268" priority="1789" operator="equal">
      <formula>"ROW"</formula>
    </cfRule>
    <cfRule type="cellIs" dxfId="2267" priority="1787" operator="equal">
      <formula>"completedw"</formula>
    </cfRule>
  </conditionalFormatting>
  <conditionalFormatting sqref="A267:C268">
    <cfRule type="cellIs" dxfId="2266" priority="2005" operator="equal">
      <formula>"HOLD"</formula>
    </cfRule>
    <cfRule type="cellIs" dxfId="2265" priority="2006" operator="equal">
      <formula>"ROW"</formula>
    </cfRule>
    <cfRule type="cellIs" dxfId="2264" priority="2004" operator="equal">
      <formula>"completedw"</formula>
    </cfRule>
  </conditionalFormatting>
  <conditionalFormatting sqref="A187:E187">
    <cfRule type="cellIs" dxfId="2263" priority="1353" operator="equal">
      <formula>"completedw"</formula>
    </cfRule>
    <cfRule type="cellIs" dxfId="2262" priority="1355" operator="equal">
      <formula>"ROW"</formula>
    </cfRule>
    <cfRule type="cellIs" dxfId="2261" priority="1354" operator="equal">
      <formula>"HOLD"</formula>
    </cfRule>
  </conditionalFormatting>
  <conditionalFormatting sqref="A208:E209">
    <cfRule type="cellIs" dxfId="2260" priority="1224" operator="equal">
      <formula>"HOLD"</formula>
    </cfRule>
    <cfRule type="cellIs" dxfId="2259" priority="1223" operator="equal">
      <formula>"completedw"</formula>
    </cfRule>
    <cfRule type="cellIs" dxfId="2258" priority="1225" operator="equal">
      <formula>"ROW"</formula>
    </cfRule>
  </conditionalFormatting>
  <conditionalFormatting sqref="A72:I73">
    <cfRule type="cellIs" dxfId="2257" priority="1423" operator="equal">
      <formula>"HOLD"</formula>
    </cfRule>
    <cfRule type="cellIs" dxfId="2256" priority="1422" operator="equal">
      <formula>"completedw"</formula>
    </cfRule>
    <cfRule type="cellIs" dxfId="2255" priority="1424" operator="equal">
      <formula>"ROW"</formula>
    </cfRule>
  </conditionalFormatting>
  <conditionalFormatting sqref="A118:I119">
    <cfRule type="cellIs" dxfId="2254" priority="1208" operator="equal">
      <formula>"completedw"</formula>
    </cfRule>
    <cfRule type="cellIs" dxfId="2253" priority="1209" operator="equal">
      <formula>"HOLD"</formula>
    </cfRule>
    <cfRule type="cellIs" dxfId="2252" priority="1210" operator="equal">
      <formula>"ROW"</formula>
    </cfRule>
  </conditionalFormatting>
  <conditionalFormatting sqref="A183:J184 L183:L184">
    <cfRule type="cellIs" dxfId="2251" priority="2285" operator="equal">
      <formula>"completedw"</formula>
    </cfRule>
    <cfRule type="cellIs" dxfId="2250" priority="2287" operator="equal">
      <formula>"ROW"</formula>
    </cfRule>
    <cfRule type="cellIs" dxfId="2249" priority="2286" operator="equal">
      <formula>"HOLD"</formula>
    </cfRule>
  </conditionalFormatting>
  <conditionalFormatting sqref="A180:L182">
    <cfRule type="cellIs" dxfId="2248" priority="988" operator="equal">
      <formula>"ROW"</formula>
    </cfRule>
    <cfRule type="cellIs" dxfId="2247" priority="986" operator="equal">
      <formula>"completedw"</formula>
    </cfRule>
    <cfRule type="cellIs" dxfId="2246" priority="987" operator="equal">
      <formula>"HOLD"</formula>
    </cfRule>
  </conditionalFormatting>
  <conditionalFormatting sqref="A1:XFD1 A2:M2 S2:XFD2 A3:XFD9 V10:AI10 AK10:XFD10 A10:H18 T11:XFD13 S14:W14 T15:U15 W15 T16:XFD18 AF19:XFD19 AF20 AL20:XFD21 A21:F21 I21:J21 L21:AF21 A22:XFD24 L25:AE25 AF25:XFD26 L26 N26 P26 R26 T26 V26 X26 Z26 AB26 AD26 A27:XFD28 AE29:AE30 A36:B38 AF271:AG271 AI271:XFD271 AF272:XFD295">
    <cfRule type="cellIs" dxfId="2245" priority="2409" operator="equal">
      <formula>"ROW"</formula>
    </cfRule>
  </conditionalFormatting>
  <conditionalFormatting sqref="B114">
    <cfRule type="cellIs" dxfId="2244" priority="2621" operator="equal">
      <formula>"wip"</formula>
    </cfRule>
    <cfRule type="cellIs" dxfId="2243" priority="2622" operator="equal">
      <formula>"Completed"</formula>
    </cfRule>
  </conditionalFormatting>
  <conditionalFormatting sqref="B138">
    <cfRule type="cellIs" dxfId="2242" priority="2617" operator="equal">
      <formula>"wip"</formula>
    </cfRule>
    <cfRule type="cellIs" dxfId="2241" priority="2618" operator="equal">
      <formula>"Completed"</formula>
    </cfRule>
  </conditionalFormatting>
  <conditionalFormatting sqref="B150">
    <cfRule type="cellIs" dxfId="2240" priority="2615" operator="equal">
      <formula>"wip"</formula>
    </cfRule>
    <cfRule type="cellIs" dxfId="2239" priority="2616" operator="equal">
      <formula>"Completed"</formula>
    </cfRule>
  </conditionalFormatting>
  <conditionalFormatting sqref="B172">
    <cfRule type="cellIs" dxfId="2238" priority="2612" operator="equal">
      <formula>"Completed"</formula>
    </cfRule>
    <cfRule type="cellIs" dxfId="2237" priority="2611" operator="equal">
      <formula>"wip"</formula>
    </cfRule>
  </conditionalFormatting>
  <conditionalFormatting sqref="B183">
    <cfRule type="cellIs" dxfId="2236" priority="2584" operator="equal">
      <formula>"Completed"</formula>
    </cfRule>
    <cfRule type="cellIs" dxfId="2235" priority="2583" operator="equal">
      <formula>"wip"</formula>
    </cfRule>
  </conditionalFormatting>
  <conditionalFormatting sqref="B194">
    <cfRule type="cellIs" dxfId="2234" priority="2553" operator="equal">
      <formula>"wip"</formula>
    </cfRule>
    <cfRule type="cellIs" dxfId="2233" priority="2554" operator="equal">
      <formula>"Completed"</formula>
    </cfRule>
  </conditionalFormatting>
  <conditionalFormatting sqref="B204">
    <cfRule type="cellIs" dxfId="2232" priority="2526" operator="equal">
      <formula>"Completed"</formula>
    </cfRule>
    <cfRule type="cellIs" dxfId="2231" priority="2525" operator="equal">
      <formula>"wip"</formula>
    </cfRule>
  </conditionalFormatting>
  <conditionalFormatting sqref="B215">
    <cfRule type="cellIs" dxfId="2230" priority="2497" operator="equal">
      <formula>"wip"</formula>
    </cfRule>
    <cfRule type="cellIs" dxfId="2229" priority="2498" operator="equal">
      <formula>"Completed"</formula>
    </cfRule>
  </conditionalFormatting>
  <conditionalFormatting sqref="B221">
    <cfRule type="cellIs" dxfId="2228" priority="1336" operator="equal">
      <formula>"HOLD"</formula>
    </cfRule>
    <cfRule type="cellIs" dxfId="2227" priority="1337" operator="equal">
      <formula>"ROW"</formula>
    </cfRule>
    <cfRule type="cellIs" dxfId="2226" priority="1335" operator="equal">
      <formula>"completedw"</formula>
    </cfRule>
  </conditionalFormatting>
  <conditionalFormatting sqref="B226">
    <cfRule type="cellIs" dxfId="2225" priority="2469" operator="equal">
      <formula>"wip"</formula>
    </cfRule>
    <cfRule type="cellIs" dxfId="2224" priority="2470" operator="equal">
      <formula>"Completed"</formula>
    </cfRule>
  </conditionalFormatting>
  <conditionalFormatting sqref="B232">
    <cfRule type="cellIs" dxfId="2223" priority="1332" operator="equal">
      <formula>"completedw"</formula>
    </cfRule>
    <cfRule type="cellIs" dxfId="2222" priority="1333" operator="equal">
      <formula>"HOLD"</formula>
    </cfRule>
    <cfRule type="cellIs" dxfId="2221" priority="1334" operator="equal">
      <formula>"ROW"</formula>
    </cfRule>
  </conditionalFormatting>
  <conditionalFormatting sqref="B237">
    <cfRule type="cellIs" dxfId="2220" priority="2441" operator="equal">
      <formula>"wip"</formula>
    </cfRule>
    <cfRule type="cellIs" dxfId="2219" priority="2442" operator="equal">
      <formula>"Completed"</formula>
    </cfRule>
  </conditionalFormatting>
  <conditionalFormatting sqref="B247">
    <cfRule type="cellIs" dxfId="2218" priority="2413" operator="equal">
      <formula>"wip"</formula>
    </cfRule>
    <cfRule type="cellIs" dxfId="2217" priority="2414" operator="equal">
      <formula>"Completed"</formula>
    </cfRule>
  </conditionalFormatting>
  <conditionalFormatting sqref="B257">
    <cfRule type="cellIs" dxfId="2216" priority="2359" operator="equal">
      <formula>"wip"</formula>
    </cfRule>
    <cfRule type="cellIs" dxfId="2215" priority="2360" operator="equal">
      <formula>"Completed"</formula>
    </cfRule>
  </conditionalFormatting>
  <conditionalFormatting sqref="B267">
    <cfRule type="cellIs" dxfId="2214" priority="2388" operator="equal">
      <formula>"wip"</formula>
    </cfRule>
    <cfRule type="cellIs" dxfId="2213" priority="2389" operator="equal">
      <formula>"Completed"</formula>
    </cfRule>
  </conditionalFormatting>
  <conditionalFormatting sqref="B278">
    <cfRule type="cellIs" dxfId="2212" priority="2324" operator="equal">
      <formula>"Completed"</formula>
    </cfRule>
    <cfRule type="cellIs" dxfId="2211" priority="2323" operator="equal">
      <formula>"wip"</formula>
    </cfRule>
  </conditionalFormatting>
  <conditionalFormatting sqref="B289">
    <cfRule type="cellIs" dxfId="2210" priority="2316" operator="equal">
      <formula>"wip"</formula>
    </cfRule>
    <cfRule type="cellIs" dxfId="2209" priority="2317" operator="equal">
      <formula>"Completed"</formula>
    </cfRule>
  </conditionalFormatting>
  <conditionalFormatting sqref="B300">
    <cfRule type="cellIs" dxfId="2208" priority="1760" operator="equal">
      <formula>"wip"</formula>
    </cfRule>
    <cfRule type="cellIs" dxfId="2207" priority="1761" operator="equal">
      <formula>"Completed"</formula>
    </cfRule>
  </conditionalFormatting>
  <conditionalFormatting sqref="B311">
    <cfRule type="cellIs" dxfId="2206" priority="1674" operator="equal">
      <formula>"Completed"</formula>
    </cfRule>
    <cfRule type="cellIs" dxfId="2205" priority="1673" operator="equal">
      <formula>"wip"</formula>
    </cfRule>
  </conditionalFormatting>
  <conditionalFormatting sqref="B25:C26">
    <cfRule type="cellIs" dxfId="2204" priority="771" operator="equal">
      <formula>"wip"</formula>
    </cfRule>
    <cfRule type="cellIs" dxfId="2203" priority="772" operator="equal">
      <formula>"Completed"</formula>
    </cfRule>
  </conditionalFormatting>
  <conditionalFormatting sqref="B36:C36">
    <cfRule type="cellIs" dxfId="2202" priority="967" operator="equal">
      <formula>"wip"</formula>
    </cfRule>
    <cfRule type="cellIs" dxfId="2201" priority="968" operator="equal">
      <formula>"Completed"</formula>
    </cfRule>
  </conditionalFormatting>
  <conditionalFormatting sqref="B57:C57">
    <cfRule type="cellIs" dxfId="2200" priority="676" operator="equal">
      <formula>"Completed"</formula>
    </cfRule>
    <cfRule type="cellIs" dxfId="2199" priority="675" operator="equal">
      <formula>"wip"</formula>
    </cfRule>
  </conditionalFormatting>
  <conditionalFormatting sqref="B68:C68">
    <cfRule type="cellIs" dxfId="2198" priority="855" operator="equal">
      <formula>"wip"</formula>
    </cfRule>
    <cfRule type="cellIs" dxfId="2197" priority="856" operator="equal">
      <formula>"Completed"</formula>
    </cfRule>
  </conditionalFormatting>
  <conditionalFormatting sqref="B79:C79">
    <cfRule type="cellIs" dxfId="2196" priority="591" operator="equal">
      <formula>"wip"</formula>
    </cfRule>
    <cfRule type="cellIs" dxfId="2195" priority="592" operator="equal">
      <formula>"Completed"</formula>
    </cfRule>
  </conditionalFormatting>
  <conditionalFormatting sqref="B90:C90">
    <cfRule type="cellIs" dxfId="2194" priority="526" operator="equal">
      <formula>"Completed"</formula>
    </cfRule>
    <cfRule type="cellIs" dxfId="2193" priority="525" operator="equal">
      <formula>"wip"</formula>
    </cfRule>
  </conditionalFormatting>
  <conditionalFormatting sqref="B102:C102">
    <cfRule type="cellIs" dxfId="2192" priority="364" operator="equal">
      <formula>"Completed"</formula>
    </cfRule>
    <cfRule type="cellIs" dxfId="2191" priority="363" operator="equal">
      <formula>"wip"</formula>
    </cfRule>
  </conditionalFormatting>
  <conditionalFormatting sqref="B126:C126">
    <cfRule type="cellIs" dxfId="2190" priority="424" operator="equal">
      <formula>"Completed"</formula>
    </cfRule>
    <cfRule type="cellIs" dxfId="2189" priority="423" operator="equal">
      <formula>"wip"</formula>
    </cfRule>
  </conditionalFormatting>
  <conditionalFormatting sqref="B161:C161">
    <cfRule type="cellIs" dxfId="2188" priority="381" operator="equal">
      <formula>"wip"</formula>
    </cfRule>
    <cfRule type="cellIs" dxfId="2187" priority="382"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2186" priority="2254" operator="equal">
      <formula>"Completed"</formula>
    </cfRule>
    <cfRule type="cellIs" dxfId="2185" priority="2255" operator="equal">
      <formula>"wip"</formula>
    </cfRule>
  </conditionalFormatting>
  <conditionalFormatting sqref="C25:C26">
    <cfRule type="containsText" dxfId="2184" priority="767" operator="containsText" text="Hold">
      <formula>NOT(ISERROR(SEARCH("Hold",C25)))</formula>
    </cfRule>
  </conditionalFormatting>
  <conditionalFormatting sqref="C36">
    <cfRule type="cellIs" dxfId="2183" priority="965" operator="equal">
      <formula>"HOLD"</formula>
    </cfRule>
    <cfRule type="cellIs" dxfId="2182" priority="966" operator="equal">
      <formula>"ROW"</formula>
    </cfRule>
    <cfRule type="containsText" dxfId="2181" priority="963" operator="containsText" text="Hold">
      <formula>NOT(ISERROR(SEARCH("Hold",C36)))</formula>
    </cfRule>
    <cfRule type="cellIs" dxfId="2180" priority="964" operator="equal">
      <formula>"completedw"</formula>
    </cfRule>
  </conditionalFormatting>
  <conditionalFormatting sqref="C47">
    <cfRule type="cellIs" dxfId="2179" priority="876" operator="equal">
      <formula>"completedw"</formula>
    </cfRule>
    <cfRule type="containsText" dxfId="2178" priority="875" operator="containsText" text="Hold">
      <formula>NOT(ISERROR(SEARCH("Hold",C47)))</formula>
    </cfRule>
    <cfRule type="cellIs" dxfId="2177" priority="877" operator="equal">
      <formula>"HOLD"</formula>
    </cfRule>
    <cfRule type="cellIs" dxfId="2176" priority="878" operator="equal">
      <formula>"ROW"</formula>
    </cfRule>
  </conditionalFormatting>
  <conditionalFormatting sqref="C57">
    <cfRule type="cellIs" dxfId="2175" priority="673" operator="equal">
      <formula>"HOLD"</formula>
    </cfRule>
    <cfRule type="cellIs" dxfId="2174" priority="674" operator="equal">
      <formula>"ROW"</formula>
    </cfRule>
    <cfRule type="cellIs" dxfId="2173" priority="672" operator="equal">
      <formula>"completedw"</formula>
    </cfRule>
    <cfRule type="containsText" dxfId="2172" priority="671" operator="containsText" text="Hold">
      <formula>NOT(ISERROR(SEARCH("Hold",C57)))</formula>
    </cfRule>
  </conditionalFormatting>
  <conditionalFormatting sqref="C68">
    <cfRule type="containsText" dxfId="2171" priority="851" operator="containsText" text="Hold">
      <formula>NOT(ISERROR(SEARCH("Hold",C68)))</formula>
    </cfRule>
    <cfRule type="cellIs" dxfId="2170" priority="854" operator="equal">
      <formula>"ROW"</formula>
    </cfRule>
    <cfRule type="cellIs" dxfId="2169" priority="853" operator="equal">
      <formula>"HOLD"</formula>
    </cfRule>
    <cfRule type="cellIs" dxfId="2168" priority="852" operator="equal">
      <formula>"completedw"</formula>
    </cfRule>
  </conditionalFormatting>
  <conditionalFormatting sqref="C79">
    <cfRule type="cellIs" dxfId="2167" priority="589" operator="equal">
      <formula>"HOLD"</formula>
    </cfRule>
    <cfRule type="cellIs" dxfId="2166" priority="588" operator="equal">
      <formula>"completedw"</formula>
    </cfRule>
    <cfRule type="cellIs" dxfId="2165" priority="590" operator="equal">
      <formula>"ROW"</formula>
    </cfRule>
    <cfRule type="containsText" dxfId="2164" priority="587" operator="containsText" text="Hold">
      <formula>NOT(ISERROR(SEARCH("Hold",C79)))</formula>
    </cfRule>
  </conditionalFormatting>
  <conditionalFormatting sqref="C90">
    <cfRule type="cellIs" dxfId="2163" priority="524" operator="equal">
      <formula>"ROW"</formula>
    </cfRule>
    <cfRule type="containsText" dxfId="2162" priority="521" operator="containsText" text="Hold">
      <formula>NOT(ISERROR(SEARCH("Hold",C90)))</formula>
    </cfRule>
    <cfRule type="cellIs" dxfId="2161" priority="522" operator="equal">
      <formula>"completedw"</formula>
    </cfRule>
    <cfRule type="cellIs" dxfId="2160" priority="523" operator="equal">
      <formula>"HOLD"</formula>
    </cfRule>
  </conditionalFormatting>
  <conditionalFormatting sqref="C102">
    <cfRule type="containsText" dxfId="2159" priority="359" operator="containsText" text="Hold">
      <formula>NOT(ISERROR(SEARCH("Hold",C102)))</formula>
    </cfRule>
    <cfRule type="cellIs" dxfId="2158" priority="360" operator="equal">
      <formula>"completedw"</formula>
    </cfRule>
    <cfRule type="cellIs" dxfId="2157" priority="361" operator="equal">
      <formula>"HOLD"</formula>
    </cfRule>
    <cfRule type="cellIs" dxfId="2156" priority="362" operator="equal">
      <formula>"ROW"</formula>
    </cfRule>
  </conditionalFormatting>
  <conditionalFormatting sqref="C126">
    <cfRule type="cellIs" dxfId="2155" priority="421" operator="equal">
      <formula>"HOLD"</formula>
    </cfRule>
    <cfRule type="cellIs" dxfId="2154" priority="422" operator="equal">
      <formula>"ROW"</formula>
    </cfRule>
    <cfRule type="containsText" dxfId="2153" priority="419" operator="containsText" text="Hold">
      <formula>NOT(ISERROR(SEARCH("Hold",C126)))</formula>
    </cfRule>
    <cfRule type="cellIs" dxfId="2152" priority="420" operator="equal">
      <formula>"completedw"</formula>
    </cfRule>
  </conditionalFormatting>
  <conditionalFormatting sqref="C138:C139">
    <cfRule type="containsText" dxfId="2151" priority="2229" operator="containsText" text="Hold">
      <formula>NOT(ISERROR(SEARCH("Hold",C138)))</formula>
    </cfRule>
  </conditionalFormatting>
  <conditionalFormatting sqref="C161">
    <cfRule type="cellIs" dxfId="2150" priority="380" operator="equal">
      <formula>"ROW"</formula>
    </cfRule>
    <cfRule type="cellIs" dxfId="2149" priority="379" operator="equal">
      <formula>"HOLD"</formula>
    </cfRule>
    <cfRule type="cellIs" dxfId="2148" priority="378" operator="equal">
      <formula>"completedw"</formula>
    </cfRule>
    <cfRule type="containsText" dxfId="2147" priority="377" operator="containsText" text="Hold">
      <formula>NOT(ISERROR(SEARCH("Hold",C161)))</formula>
    </cfRule>
  </conditionalFormatting>
  <conditionalFormatting sqref="C172:C173">
    <cfRule type="containsText" dxfId="2146" priority="1523" operator="containsText" text="Hold">
      <formula>NOT(ISERROR(SEARCH("Hold",C172)))</formula>
    </cfRule>
  </conditionalFormatting>
  <conditionalFormatting sqref="C183:C184">
    <cfRule type="containsText" dxfId="2145" priority="2153" operator="containsText" text="Hold">
      <formula>NOT(ISERROR(SEARCH("Hold",C183)))</formula>
    </cfRule>
  </conditionalFormatting>
  <conditionalFormatting sqref="C194:C195">
    <cfRule type="containsText" dxfId="2144" priority="1798" operator="containsText" text="Hold">
      <formula>NOT(ISERROR(SEARCH("Hold",C194)))</formula>
    </cfRule>
  </conditionalFormatting>
  <conditionalFormatting sqref="C204:C205">
    <cfRule type="containsText" dxfId="2143" priority="1170" operator="containsText" text="Hold">
      <formula>NOT(ISERROR(SEARCH("Hold",C204)))</formula>
    </cfRule>
  </conditionalFormatting>
  <conditionalFormatting sqref="C220">
    <cfRule type="cellIs" dxfId="2142" priority="1135" operator="equal">
      <formula>"completedw"</formula>
    </cfRule>
    <cfRule type="cellIs" dxfId="2141" priority="1137" operator="equal">
      <formula>"ROW"</formula>
    </cfRule>
    <cfRule type="cellIs" dxfId="2140" priority="1136" operator="equal">
      <formula>"HOLD"</formula>
    </cfRule>
  </conditionalFormatting>
  <conditionalFormatting sqref="C226:C227">
    <cfRule type="containsText" dxfId="2139" priority="2126" operator="containsText" text="Hold">
      <formula>NOT(ISERROR(SEARCH("Hold",C226)))</formula>
    </cfRule>
  </conditionalFormatting>
  <conditionalFormatting sqref="C230">
    <cfRule type="cellIs" dxfId="2138" priority="1163" operator="equal">
      <formula>"ROW"</formula>
    </cfRule>
    <cfRule type="cellIs" dxfId="2137" priority="1162" operator="equal">
      <formula>"HOLD"</formula>
    </cfRule>
    <cfRule type="cellIs" dxfId="2136" priority="1161" operator="equal">
      <formula>"completedw"</formula>
    </cfRule>
  </conditionalFormatting>
  <conditionalFormatting sqref="C237:C238">
    <cfRule type="containsText" dxfId="2135" priority="2125" operator="containsText" text="Hold">
      <formula>NOT(ISERROR(SEARCH("Hold",C237)))</formula>
    </cfRule>
  </conditionalFormatting>
  <conditionalFormatting sqref="C247:C248">
    <cfRule type="containsText" dxfId="2134" priority="2103" operator="containsText" text="Hold">
      <formula>NOT(ISERROR(SEARCH("Hold",C247)))</formula>
    </cfRule>
  </conditionalFormatting>
  <conditionalFormatting sqref="C257:C258">
    <cfRule type="containsText" dxfId="2133" priority="2102" operator="containsText" text="Hold">
      <formula>NOT(ISERROR(SEARCH("Hold",C257)))</formula>
    </cfRule>
  </conditionalFormatting>
  <conditionalFormatting sqref="C267:C268">
    <cfRule type="containsText" dxfId="2132" priority="2003" operator="containsText" text="Hold">
      <formula>NOT(ISERROR(SEARCH("Hold",C267)))</formula>
    </cfRule>
    <cfRule type="cellIs" dxfId="2131" priority="2007" operator="equal">
      <formula>"wip"</formula>
    </cfRule>
    <cfRule type="cellIs" dxfId="2130" priority="2008" operator="equal">
      <formula>"Completed"</formula>
    </cfRule>
  </conditionalFormatting>
  <conditionalFormatting sqref="C278:C279">
    <cfRule type="containsText" dxfId="2129" priority="1997" operator="containsText" text="Hold">
      <formula>NOT(ISERROR(SEARCH("Hold",C278)))</formula>
    </cfRule>
  </conditionalFormatting>
  <conditionalFormatting sqref="C289:C290">
    <cfRule type="cellIs" dxfId="2128" priority="1864" operator="equal">
      <formula>"Completed"</formula>
    </cfRule>
    <cfRule type="cellIs" dxfId="2127" priority="1861" operator="equal">
      <formula>"HOLD"</formula>
    </cfRule>
    <cfRule type="cellIs" dxfId="2126" priority="1860" operator="equal">
      <formula>"completedw"</formula>
    </cfRule>
    <cfRule type="containsText" dxfId="2125" priority="1859" operator="containsText" text="Hold">
      <formula>NOT(ISERROR(SEARCH("Hold",C289)))</formula>
    </cfRule>
    <cfRule type="cellIs" dxfId="2124" priority="1862" operator="equal">
      <formula>"ROW"</formula>
    </cfRule>
    <cfRule type="cellIs" dxfId="2123" priority="1863" operator="equal">
      <formula>"wip"</formula>
    </cfRule>
  </conditionalFormatting>
  <conditionalFormatting sqref="C300:C301">
    <cfRule type="containsText" dxfId="2122" priority="1754" operator="containsText" text="Hold">
      <formula>NOT(ISERROR(SEARCH("Hold",C300)))</formula>
    </cfRule>
  </conditionalFormatting>
  <conditionalFormatting sqref="C311:C312">
    <cfRule type="containsText" dxfId="2121" priority="1667" operator="containsText" text="Hold">
      <formula>NOT(ISERROR(SEARCH("Hold",C311)))</formula>
    </cfRule>
  </conditionalFormatting>
  <conditionalFormatting sqref="C278:D279 P79:R80 N268:P268 N290:P290 J47:J48 L47:L48 N47:N48 P47:P48 R47:R48 T47:T48 V47:V48 X47:X48 Z47:Z48 AB47:AB48 AD47:AE48 D79:D80 F79:F80 H79:H80 J79:J80 L79:L80 N79:N80 Q267:R268">
    <cfRule type="cellIs" dxfId="2120" priority="2000" operator="equal">
      <formula>"ROW"</formula>
    </cfRule>
    <cfRule type="cellIs" dxfId="2119" priority="2001" operator="equal">
      <formula>"wip"</formula>
    </cfRule>
    <cfRule type="cellIs" dxfId="2118" priority="2002" operator="equal">
      <formula>"Completed"</formula>
    </cfRule>
    <cfRule type="cellIs" dxfId="2117" priority="1998" operator="equal">
      <formula>"completedw"</formula>
    </cfRule>
    <cfRule type="cellIs" dxfId="2116" priority="1999" operator="equal">
      <formula>"HOLD"</formula>
    </cfRule>
  </conditionalFormatting>
  <conditionalFormatting sqref="C300:D301">
    <cfRule type="cellIs" dxfId="2115" priority="1755" operator="equal">
      <formula>"completedw"</formula>
    </cfRule>
    <cfRule type="cellIs" dxfId="2114" priority="1758" operator="equal">
      <formula>"wip"</formula>
    </cfRule>
    <cfRule type="cellIs" dxfId="2113" priority="1757" operator="equal">
      <formula>"ROW"</formula>
    </cfRule>
    <cfRule type="cellIs" dxfId="2112" priority="1759" operator="equal">
      <formula>"Completed"</formula>
    </cfRule>
    <cfRule type="cellIs" dxfId="2111" priority="1756" operator="equal">
      <formula>"HOLD"</formula>
    </cfRule>
  </conditionalFormatting>
  <conditionalFormatting sqref="C311:D312">
    <cfRule type="cellIs" dxfId="2110" priority="1672" operator="equal">
      <formula>"Completed"</formula>
    </cfRule>
    <cfRule type="cellIs" dxfId="2109" priority="1671" operator="equal">
      <formula>"wip"</formula>
    </cfRule>
    <cfRule type="cellIs" dxfId="2108" priority="1670" operator="equal">
      <formula>"ROW"</formula>
    </cfRule>
    <cfRule type="cellIs" dxfId="2107" priority="1669" operator="equal">
      <formula>"HOLD"</formula>
    </cfRule>
    <cfRule type="cellIs" dxfId="2106" priority="1668" operator="equal">
      <formula>"completedw"</formula>
    </cfRule>
  </conditionalFormatting>
  <conditionalFormatting sqref="C51:I51">
    <cfRule type="cellIs" dxfId="2105" priority="1491" operator="equal">
      <formula>"completedw"</formula>
    </cfRule>
    <cfRule type="cellIs" dxfId="2104" priority="1492" operator="equal">
      <formula>"HOLD"</formula>
    </cfRule>
    <cfRule type="cellIs" dxfId="2103" priority="1493" operator="equal">
      <formula>"ROW"</formula>
    </cfRule>
  </conditionalFormatting>
  <conditionalFormatting sqref="C81:AA81 C302:AA302 C313:AA313">
    <cfRule type="cellIs" dxfId="2102" priority="2269" operator="equal">
      <formula>"Completed"</formula>
    </cfRule>
    <cfRule type="cellIs" dxfId="2101" priority="2270" operator="equal">
      <formula>"wip"</formula>
    </cfRule>
  </conditionalFormatting>
  <conditionalFormatting sqref="C185:AA185">
    <cfRule type="cellIs" dxfId="2100" priority="1623" operator="equal">
      <formula>"Completed"</formula>
    </cfRule>
  </conditionalFormatting>
  <conditionalFormatting sqref="C259:AA259">
    <cfRule type="cellIs" dxfId="2099" priority="2303" operator="equal">
      <formula>"HOLD"</formula>
    </cfRule>
    <cfRule type="cellIs" dxfId="2098" priority="2304" operator="equal">
      <formula>"ROW"</formula>
    </cfRule>
    <cfRule type="cellIs" dxfId="2097" priority="2305" operator="equal">
      <formula>"Completed"</formula>
    </cfRule>
    <cfRule type="cellIs" dxfId="2096" priority="2302" operator="equal">
      <formula>"completedw"</formula>
    </cfRule>
  </conditionalFormatting>
  <conditionalFormatting sqref="C302:AA302 C313:AA313">
    <cfRule type="cellIs" dxfId="2095" priority="2266" operator="equal">
      <formula>"completedw"</formula>
    </cfRule>
    <cfRule type="cellIs" dxfId="2094" priority="2268" operator="equal">
      <formula>"ROW"</formula>
    </cfRule>
    <cfRule type="cellIs" dxfId="2093" priority="2267" operator="equal">
      <formula>"HOLD"</formula>
    </cfRule>
  </conditionalFormatting>
  <conditionalFormatting sqref="C38:AC38">
    <cfRule type="cellIs" dxfId="2092" priority="2259" operator="equal">
      <formula>"wip"</formula>
    </cfRule>
    <cfRule type="cellIs" dxfId="2091" priority="2258" operator="equal">
      <formula>"Completed"</formula>
    </cfRule>
  </conditionalFormatting>
  <conditionalFormatting sqref="D36:D37">
    <cfRule type="cellIs" dxfId="2090" priority="1587" operator="equal">
      <formula>"Completed"</formula>
    </cfRule>
    <cfRule type="cellIs" dxfId="2089" priority="1586" operator="equal">
      <formula>"wip"</formula>
    </cfRule>
    <cfRule type="cellIs" dxfId="2088" priority="1585" operator="equal">
      <formula>"ROW"</formula>
    </cfRule>
    <cfRule type="cellIs" dxfId="2087" priority="1583" operator="equal">
      <formula>"completedw"</formula>
    </cfRule>
    <cfRule type="cellIs" dxfId="2086" priority="1584" operator="equal">
      <formula>"HOLD"</formula>
    </cfRule>
  </conditionalFormatting>
  <conditionalFormatting sqref="D47:D48 F47:F48">
    <cfRule type="cellIs" dxfId="2085" priority="2207" operator="equal">
      <formula>"HOLD"</formula>
    </cfRule>
    <cfRule type="cellIs" dxfId="2084" priority="2209" operator="equal">
      <formula>"wip"</formula>
    </cfRule>
    <cfRule type="cellIs" dxfId="2083" priority="2208" operator="equal">
      <formula>"ROW"</formula>
    </cfRule>
    <cfRule type="cellIs" dxfId="2082" priority="2210" operator="equal">
      <formula>"Completed"</formula>
    </cfRule>
    <cfRule type="cellIs" dxfId="2081" priority="2206" operator="equal">
      <formula>"completedw"</formula>
    </cfRule>
  </conditionalFormatting>
  <conditionalFormatting sqref="D57:D58 F57:F58 H57:H58 J57:J58 L57:L58 N57:N58 P57:P58 R57:R58 T57:T58 V57:V58 X57:X58 Z57:Z58 AB57:AB58 AD57:AE58">
    <cfRule type="cellIs" dxfId="2080" priority="2252" operator="equal">
      <formula>"wip"</formula>
    </cfRule>
    <cfRule type="cellIs" dxfId="2079" priority="2253" operator="equal">
      <formula>"Completed"</formula>
    </cfRule>
  </conditionalFormatting>
  <conditionalFormatting sqref="D68:D69 F68:F69">
    <cfRule type="cellIs" dxfId="2078" priority="2222" operator="equal">
      <formula>"Completed"</formula>
    </cfRule>
    <cfRule type="cellIs" dxfId="2077" priority="2221" operator="equal">
      <formula>"wip"</formula>
    </cfRule>
    <cfRule type="cellIs" dxfId="2076" priority="2219" operator="equal">
      <formula>"HOLD"</formula>
    </cfRule>
    <cfRule type="cellIs" dxfId="2075" priority="2220" operator="equal">
      <formula>"ROW"</formula>
    </cfRule>
    <cfRule type="cellIs" dxfId="2074" priority="2218" operator="equal">
      <formula>"completedw"</formula>
    </cfRule>
  </conditionalFormatting>
  <conditionalFormatting sqref="D90:D91 F90:F91 H90:H91">
    <cfRule type="cellIs" dxfId="2073" priority="2160" operator="equal">
      <formula>"ROW"</formula>
    </cfRule>
    <cfRule type="cellIs" dxfId="2072" priority="2162" operator="equal">
      <formula>"Completed"</formula>
    </cfRule>
    <cfRule type="cellIs" dxfId="2071" priority="2158" operator="equal">
      <formula>"completedw"</formula>
    </cfRule>
    <cfRule type="cellIs" dxfId="2070" priority="2161" operator="equal">
      <formula>"wip"</formula>
    </cfRule>
    <cfRule type="cellIs" dxfId="2069" priority="2159" operator="equal">
      <formula>"HOLD"</formula>
    </cfRule>
  </conditionalFormatting>
  <conditionalFormatting sqref="D172">
    <cfRule type="cellIs" dxfId="2068" priority="2609" operator="equal">
      <formula>"wip"</formula>
    </cfRule>
    <cfRule type="cellIs" dxfId="2067" priority="2610" operator="equal">
      <formula>"Completed"</formula>
    </cfRule>
  </conditionalFormatting>
  <conditionalFormatting sqref="D183">
    <cfRule type="cellIs" dxfId="2066" priority="2582" operator="equal">
      <formula>"Completed"</formula>
    </cfRule>
    <cfRule type="cellIs" dxfId="2065" priority="2581" operator="equal">
      <formula>"wip"</formula>
    </cfRule>
  </conditionalFormatting>
  <conditionalFormatting sqref="D194">
    <cfRule type="cellIs" dxfId="2064" priority="2551" operator="equal">
      <formula>"wip"</formula>
    </cfRule>
    <cfRule type="cellIs" dxfId="2063" priority="2552" operator="equal">
      <formula>"Completed"</formula>
    </cfRule>
  </conditionalFormatting>
  <conditionalFormatting sqref="D204">
    <cfRule type="cellIs" dxfId="2062" priority="2524" operator="equal">
      <formula>"Completed"</formula>
    </cfRule>
    <cfRule type="cellIs" dxfId="2061" priority="2523" operator="equal">
      <formula>"wip"</formula>
    </cfRule>
  </conditionalFormatting>
  <conditionalFormatting sqref="D215">
    <cfRule type="cellIs" dxfId="2060" priority="2495" operator="equal">
      <formula>"wip"</formula>
    </cfRule>
    <cfRule type="cellIs" dxfId="2059" priority="2496" operator="equal">
      <formula>"Completed"</formula>
    </cfRule>
  </conditionalFormatting>
  <conditionalFormatting sqref="D226">
    <cfRule type="cellIs" dxfId="2058" priority="2468" operator="equal">
      <formula>"Completed"</formula>
    </cfRule>
    <cfRule type="cellIs" dxfId="2057" priority="2467" operator="equal">
      <formula>"wip"</formula>
    </cfRule>
  </conditionalFormatting>
  <conditionalFormatting sqref="D237">
    <cfRule type="cellIs" dxfId="2056" priority="2440" operator="equal">
      <formula>"Completed"</formula>
    </cfRule>
    <cfRule type="cellIs" dxfId="2055" priority="2439" operator="equal">
      <formula>"wip"</formula>
    </cfRule>
  </conditionalFormatting>
  <conditionalFormatting sqref="D247">
    <cfRule type="cellIs" dxfId="2054" priority="2386" operator="equal">
      <formula>"Completed"</formula>
    </cfRule>
    <cfRule type="cellIs" dxfId="2053" priority="2385" operator="equal">
      <formula>"wip"</formula>
    </cfRule>
  </conditionalFormatting>
  <conditionalFormatting sqref="D257">
    <cfRule type="cellIs" dxfId="2052" priority="2357" operator="equal">
      <formula>"wip"</formula>
    </cfRule>
    <cfRule type="cellIs" dxfId="2051" priority="2358" operator="equal">
      <formula>"Completed"</formula>
    </cfRule>
  </conditionalFormatting>
  <conditionalFormatting sqref="D25:E26">
    <cfRule type="cellIs" dxfId="2050" priority="777" operator="equal">
      <formula>"wip"</formula>
    </cfRule>
    <cfRule type="cellIs" dxfId="2049" priority="778" operator="equal">
      <formula>"Completed"</formula>
    </cfRule>
    <cfRule type="cellIs" dxfId="2048" priority="776" operator="equal">
      <formula>"ROW"</formula>
    </cfRule>
    <cfRule type="cellIs" dxfId="2047" priority="775" operator="equal">
      <formula>"HOLD"</formula>
    </cfRule>
    <cfRule type="cellIs" dxfId="2046" priority="774" operator="equal">
      <formula>"completedw"</formula>
    </cfRule>
  </conditionalFormatting>
  <conditionalFormatting sqref="D289:E290">
    <cfRule type="cellIs" dxfId="2045" priority="1866" operator="equal">
      <formula>"completedw"</formula>
    </cfRule>
    <cfRule type="cellIs" dxfId="2044" priority="1870" operator="equal">
      <formula>"Completed"</formula>
    </cfRule>
    <cfRule type="cellIs" dxfId="2043" priority="1869" operator="equal">
      <formula>"wip"</formula>
    </cfRule>
    <cfRule type="cellIs" dxfId="2042" priority="1868" operator="equal">
      <formula>"ROW"</formula>
    </cfRule>
    <cfRule type="cellIs" dxfId="2041" priority="1867" operator="equal">
      <formula>"HOLD"</formula>
    </cfRule>
  </conditionalFormatting>
  <conditionalFormatting sqref="D267:F268">
    <cfRule type="cellIs" dxfId="2040" priority="2013" operator="equal">
      <formula>"wip"</formula>
    </cfRule>
    <cfRule type="cellIs" dxfId="2039" priority="2010" operator="equal">
      <formula>"completedw"</formula>
    </cfRule>
    <cfRule type="cellIs" dxfId="2038" priority="2011" operator="equal">
      <formula>"HOLD"</formula>
    </cfRule>
    <cfRule type="cellIs" dxfId="2037" priority="2012" operator="equal">
      <formula>"ROW"</formula>
    </cfRule>
    <cfRule type="cellIs" dxfId="2036" priority="2014" operator="equal">
      <formula>"Completed"</formula>
    </cfRule>
  </conditionalFormatting>
  <conditionalFormatting sqref="D219:G220">
    <cfRule type="cellIs" dxfId="2035" priority="1180" operator="equal">
      <formula>"ROW"</formula>
    </cfRule>
    <cfRule type="cellIs" dxfId="2034" priority="1178" operator="equal">
      <formula>"completedw"</formula>
    </cfRule>
    <cfRule type="cellIs" dxfId="2033" priority="1179" operator="equal">
      <formula>"HOLD"</formula>
    </cfRule>
  </conditionalFormatting>
  <conditionalFormatting sqref="E25:E26">
    <cfRule type="containsText" dxfId="2032" priority="773" operator="containsText" text="Hold">
      <formula>NOT(ISERROR(SEARCH("Hold",E25)))</formula>
    </cfRule>
  </conditionalFormatting>
  <conditionalFormatting sqref="E36">
    <cfRule type="containsText" dxfId="2031" priority="957" operator="containsText" text="Hold">
      <formula>NOT(ISERROR(SEARCH("Hold",E36)))</formula>
    </cfRule>
    <cfRule type="cellIs" dxfId="2030" priority="961" operator="equal">
      <formula>"wip"</formula>
    </cfRule>
    <cfRule type="cellIs" dxfId="2029" priority="962" operator="equal">
      <formula>"Completed"</formula>
    </cfRule>
    <cfRule type="cellIs" dxfId="2028" priority="959" operator="equal">
      <formula>"HOLD"</formula>
    </cfRule>
    <cfRule type="cellIs" dxfId="2027" priority="958" operator="equal">
      <formula>"completedw"</formula>
    </cfRule>
    <cfRule type="cellIs" dxfId="2026" priority="960" operator="equal">
      <formula>"ROW"</formula>
    </cfRule>
  </conditionalFormatting>
  <conditionalFormatting sqref="E47">
    <cfRule type="cellIs" dxfId="2025" priority="741" operator="equal">
      <formula>"wip"</formula>
    </cfRule>
    <cfRule type="cellIs" dxfId="2024" priority="742" operator="equal">
      <formula>"Completed"</formula>
    </cfRule>
    <cfRule type="cellIs" dxfId="2023" priority="738" operator="equal">
      <formula>"completedw"</formula>
    </cfRule>
    <cfRule type="cellIs" dxfId="2022" priority="739" operator="equal">
      <formula>"HOLD"</formula>
    </cfRule>
    <cfRule type="containsText" dxfId="2021" priority="737" operator="containsText" text="Hold">
      <formula>NOT(ISERROR(SEARCH("Hold",E47)))</formula>
    </cfRule>
    <cfRule type="cellIs" dxfId="2020" priority="740" operator="equal">
      <formula>"ROW"</formula>
    </cfRule>
  </conditionalFormatting>
  <conditionalFormatting sqref="E57">
    <cfRule type="cellIs" dxfId="2019" priority="668" operator="equal">
      <formula>"ROW"</formula>
    </cfRule>
    <cfRule type="containsText" dxfId="2018" priority="665" operator="containsText" text="Hold">
      <formula>NOT(ISERROR(SEARCH("Hold",E57)))</formula>
    </cfRule>
    <cfRule type="cellIs" dxfId="2017" priority="666" operator="equal">
      <formula>"completedw"</formula>
    </cfRule>
    <cfRule type="cellIs" dxfId="2016" priority="667" operator="equal">
      <formula>"HOLD"</formula>
    </cfRule>
    <cfRule type="cellIs" dxfId="2015" priority="669" operator="equal">
      <formula>"wip"</formula>
    </cfRule>
    <cfRule type="cellIs" dxfId="2014" priority="670" operator="equal">
      <formula>"Completed"</formula>
    </cfRule>
  </conditionalFormatting>
  <conditionalFormatting sqref="E68">
    <cfRule type="containsText" dxfId="2013" priority="845" operator="containsText" text="Hold">
      <formula>NOT(ISERROR(SEARCH("Hold",E68)))</formula>
    </cfRule>
    <cfRule type="cellIs" dxfId="2012" priority="846" operator="equal">
      <formula>"completedw"</formula>
    </cfRule>
    <cfRule type="cellIs" dxfId="2011" priority="849" operator="equal">
      <formula>"wip"</formula>
    </cfRule>
    <cfRule type="cellIs" dxfId="2010" priority="848" operator="equal">
      <formula>"ROW"</formula>
    </cfRule>
    <cfRule type="cellIs" dxfId="2009" priority="847" operator="equal">
      <formula>"HOLD"</formula>
    </cfRule>
    <cfRule type="cellIs" dxfId="2008" priority="850" operator="equal">
      <formula>"Completed"</formula>
    </cfRule>
  </conditionalFormatting>
  <conditionalFormatting sqref="E79">
    <cfRule type="cellIs" dxfId="2007" priority="582" operator="equal">
      <formula>"completedw"</formula>
    </cfRule>
    <cfRule type="cellIs" dxfId="2006" priority="583" operator="equal">
      <formula>"HOLD"</formula>
    </cfRule>
    <cfRule type="cellIs" dxfId="2005" priority="584" operator="equal">
      <formula>"ROW"</formula>
    </cfRule>
    <cfRule type="cellIs" dxfId="2004" priority="585" operator="equal">
      <formula>"wip"</formula>
    </cfRule>
    <cfRule type="cellIs" dxfId="2003" priority="586" operator="equal">
      <formula>"Completed"</formula>
    </cfRule>
    <cfRule type="containsText" dxfId="2002" priority="581" operator="containsText" text="Hold">
      <formula>NOT(ISERROR(SEARCH("Hold",E79)))</formula>
    </cfRule>
  </conditionalFormatting>
  <conditionalFormatting sqref="E83:E84">
    <cfRule type="cellIs" dxfId="2001" priority="1110" operator="equal">
      <formula>"ROW"</formula>
    </cfRule>
    <cfRule type="cellIs" dxfId="2000" priority="1109" operator="equal">
      <formula>"HOLD"</formula>
    </cfRule>
    <cfRule type="cellIs" dxfId="1999" priority="1108" operator="equal">
      <formula>"completedw"</formula>
    </cfRule>
  </conditionalFormatting>
  <conditionalFormatting sqref="E90">
    <cfRule type="cellIs" dxfId="1998" priority="520" operator="equal">
      <formula>"Completed"</formula>
    </cfRule>
    <cfRule type="cellIs" dxfId="1997" priority="519" operator="equal">
      <formula>"wip"</formula>
    </cfRule>
    <cfRule type="containsText" dxfId="1996" priority="515" operator="containsText" text="Hold">
      <formula>NOT(ISERROR(SEARCH("Hold",E90)))</formula>
    </cfRule>
    <cfRule type="cellIs" dxfId="1995" priority="516" operator="equal">
      <formula>"completedw"</formula>
    </cfRule>
    <cfRule type="cellIs" dxfId="1994" priority="517" operator="equal">
      <formula>"HOLD"</formula>
    </cfRule>
    <cfRule type="cellIs" dxfId="1993" priority="518" operator="equal">
      <formula>"ROW"</formula>
    </cfRule>
  </conditionalFormatting>
  <conditionalFormatting sqref="E94:E95">
    <cfRule type="cellIs" dxfId="1992" priority="1413" operator="equal">
      <formula>"completedw"</formula>
    </cfRule>
    <cfRule type="cellIs" dxfId="1991" priority="1415" operator="equal">
      <formula>"ROW"</formula>
    </cfRule>
    <cfRule type="cellIs" dxfId="1990" priority="1414" operator="equal">
      <formula>"HOLD"</formula>
    </cfRule>
  </conditionalFormatting>
  <conditionalFormatting sqref="E102">
    <cfRule type="cellIs" dxfId="1989" priority="354" operator="equal">
      <formula>"completedw"</formula>
    </cfRule>
    <cfRule type="cellIs" dxfId="1988" priority="356" operator="equal">
      <formula>"ROW"</formula>
    </cfRule>
    <cfRule type="containsText" dxfId="1987" priority="353" operator="containsText" text="Hold">
      <formula>NOT(ISERROR(SEARCH("Hold",E102)))</formula>
    </cfRule>
    <cfRule type="cellIs" dxfId="1986" priority="355" operator="equal">
      <formula>"HOLD"</formula>
    </cfRule>
    <cfRule type="cellIs" dxfId="1985" priority="358" operator="equal">
      <formula>"Completed"</formula>
    </cfRule>
    <cfRule type="cellIs" dxfId="1984" priority="357" operator="equal">
      <formula>"wip"</formula>
    </cfRule>
  </conditionalFormatting>
  <conditionalFormatting sqref="E106:E107">
    <cfRule type="cellIs" dxfId="1983" priority="1409" operator="equal">
      <formula>"ROW"</formula>
    </cfRule>
    <cfRule type="cellIs" dxfId="1982" priority="1407" operator="equal">
      <formula>"completedw"</formula>
    </cfRule>
    <cfRule type="cellIs" dxfId="1981" priority="1408" operator="equal">
      <formula>"HOLD"</formula>
    </cfRule>
  </conditionalFormatting>
  <conditionalFormatting sqref="E126:E127">
    <cfRule type="containsText" dxfId="1980" priority="1786" operator="containsText" text="Hold">
      <formula>NOT(ISERROR(SEARCH("Hold",E126)))</formula>
    </cfRule>
  </conditionalFormatting>
  <conditionalFormatting sqref="E138:E139">
    <cfRule type="containsText" dxfId="1979" priority="2228" operator="containsText" text="Hold">
      <formula>NOT(ISERROR(SEARCH("Hold",E138)))</formula>
    </cfRule>
  </conditionalFormatting>
  <conditionalFormatting sqref="E150">
    <cfRule type="cellIs" dxfId="1978" priority="12" operator="equal">
      <formula>"Completed"</formula>
    </cfRule>
    <cfRule type="containsText" dxfId="1977" priority="7" operator="containsText" text="Hold">
      <formula>NOT(ISERROR(SEARCH("Hold",E150)))</formula>
    </cfRule>
    <cfRule type="cellIs" dxfId="1976" priority="8" operator="equal">
      <formula>"completedw"</formula>
    </cfRule>
    <cfRule type="cellIs" dxfId="1975" priority="9" operator="equal">
      <formula>"HOLD"</formula>
    </cfRule>
    <cfRule type="cellIs" dxfId="1974" priority="10" operator="equal">
      <formula>"ROW"</formula>
    </cfRule>
    <cfRule type="cellIs" dxfId="1973" priority="11" operator="equal">
      <formula>"wip"</formula>
    </cfRule>
  </conditionalFormatting>
  <conditionalFormatting sqref="E154:E155">
    <cfRule type="cellIs" dxfId="1972" priority="1386" operator="equal">
      <formula>"completedw"</formula>
    </cfRule>
    <cfRule type="cellIs" dxfId="1971" priority="1387" operator="equal">
      <formula>"HOLD"</formula>
    </cfRule>
    <cfRule type="cellIs" dxfId="1970" priority="1388" operator="equal">
      <formula>"ROW"</formula>
    </cfRule>
  </conditionalFormatting>
  <conditionalFormatting sqref="E161">
    <cfRule type="cellIs" dxfId="1969" priority="376" operator="equal">
      <formula>"Completed"</formula>
    </cfRule>
    <cfRule type="cellIs" dxfId="1968" priority="372" operator="equal">
      <formula>"completedw"</formula>
    </cfRule>
    <cfRule type="cellIs" dxfId="1967" priority="373" operator="equal">
      <formula>"HOLD"</formula>
    </cfRule>
    <cfRule type="cellIs" dxfId="1966" priority="374" operator="equal">
      <formula>"ROW"</formula>
    </cfRule>
    <cfRule type="cellIs" dxfId="1965" priority="375" operator="equal">
      <formula>"wip"</formula>
    </cfRule>
    <cfRule type="containsText" dxfId="1964" priority="371" operator="containsText" text="Hold">
      <formula>NOT(ISERROR(SEARCH("Hold",E161)))</formula>
    </cfRule>
  </conditionalFormatting>
  <conditionalFormatting sqref="E172:E173">
    <cfRule type="containsText" dxfId="1963" priority="1522" operator="containsText" text="Hold">
      <formula>NOT(ISERROR(SEARCH("Hold",E172)))</formula>
    </cfRule>
  </conditionalFormatting>
  <conditionalFormatting sqref="E183:E184">
    <cfRule type="containsText" dxfId="1962" priority="1781" operator="containsText" text="Hold">
      <formula>NOT(ISERROR(SEARCH("Hold",E183)))</formula>
    </cfRule>
  </conditionalFormatting>
  <conditionalFormatting sqref="E194:E195">
    <cfRule type="containsText" dxfId="1961" priority="1799" operator="containsText" text="Hold">
      <formula>NOT(ISERROR(SEARCH("Hold",E194)))</formula>
    </cfRule>
  </conditionalFormatting>
  <conditionalFormatting sqref="E215:E216">
    <cfRule type="containsText" dxfId="1960" priority="2152" operator="containsText" text="Hold">
      <formula>NOT(ISERROR(SEARCH("Hold",E215)))</formula>
    </cfRule>
  </conditionalFormatting>
  <conditionalFormatting sqref="E226:E227">
    <cfRule type="containsText" dxfId="1959" priority="2127" operator="containsText" text="Hold">
      <formula>NOT(ISERROR(SEARCH("Hold",E226)))</formula>
    </cfRule>
  </conditionalFormatting>
  <conditionalFormatting sqref="E230">
    <cfRule type="cellIs" dxfId="1958" priority="1518" operator="equal">
      <formula>"ROW"</formula>
    </cfRule>
    <cfRule type="cellIs" dxfId="1957" priority="1516" operator="equal">
      <formula>"completedw"</formula>
    </cfRule>
    <cfRule type="cellIs" dxfId="1956" priority="1517" operator="equal">
      <formula>"HOLD"</formula>
    </cfRule>
  </conditionalFormatting>
  <conditionalFormatting sqref="E237:E238">
    <cfRule type="containsText" dxfId="1955" priority="2124" operator="containsText" text="Hold">
      <formula>NOT(ISERROR(SEARCH("Hold",E237)))</formula>
    </cfRule>
  </conditionalFormatting>
  <conditionalFormatting sqref="E247:E248">
    <cfRule type="containsText" dxfId="1954" priority="2104" operator="containsText" text="Hold">
      <formula>NOT(ISERROR(SEARCH("Hold",E247)))</formula>
    </cfRule>
  </conditionalFormatting>
  <conditionalFormatting sqref="E257:E258">
    <cfRule type="containsText" dxfId="1953" priority="2101" operator="containsText" text="Hold">
      <formula>NOT(ISERROR(SEARCH("Hold",E257)))</formula>
    </cfRule>
  </conditionalFormatting>
  <conditionalFormatting sqref="E267:E268">
    <cfRule type="containsText" dxfId="1952" priority="2009" operator="containsText" text="Hold">
      <formula>NOT(ISERROR(SEARCH("Hold",E267)))</formula>
    </cfRule>
  </conditionalFormatting>
  <conditionalFormatting sqref="E278:E279">
    <cfRule type="containsText" dxfId="1951" priority="1991" operator="containsText" text="Hold">
      <formula>NOT(ISERROR(SEARCH("Hold",E278)))</formula>
    </cfRule>
  </conditionalFormatting>
  <conditionalFormatting sqref="E289:E290">
    <cfRule type="containsText" dxfId="1950" priority="1865" operator="containsText" text="Hold">
      <formula>NOT(ISERROR(SEARCH("Hold",E289)))</formula>
    </cfRule>
  </conditionalFormatting>
  <conditionalFormatting sqref="E300:E301">
    <cfRule type="cellIs" dxfId="1949" priority="1119" operator="equal">
      <formula>"Completed"</formula>
    </cfRule>
    <cfRule type="cellIs" dxfId="1948" priority="1115" operator="equal">
      <formula>"completedw"</formula>
    </cfRule>
    <cfRule type="containsText" dxfId="1947" priority="1114" operator="containsText" text="Hold">
      <formula>NOT(ISERROR(SEARCH("Hold",E300)))</formula>
    </cfRule>
    <cfRule type="cellIs" dxfId="1946" priority="1117" operator="equal">
      <formula>"ROW"</formula>
    </cfRule>
    <cfRule type="cellIs" dxfId="1945" priority="1116" operator="equal">
      <formula>"HOLD"</formula>
    </cfRule>
    <cfRule type="cellIs" dxfId="1944" priority="1118" operator="equal">
      <formula>"wip"</formula>
    </cfRule>
  </conditionalFormatting>
  <conditionalFormatting sqref="E311:E312">
    <cfRule type="containsText" dxfId="1943" priority="1099" operator="containsText" text="Hold">
      <formula>NOT(ISERROR(SEARCH("Hold",E311)))</formula>
    </cfRule>
  </conditionalFormatting>
  <conditionalFormatting sqref="E278:F279">
    <cfRule type="cellIs" dxfId="1942" priority="1996" operator="equal">
      <formula>"Completed"</formula>
    </cfRule>
    <cfRule type="cellIs" dxfId="1941" priority="1994" operator="equal">
      <formula>"ROW"</formula>
    </cfRule>
    <cfRule type="cellIs" dxfId="1940" priority="1993" operator="equal">
      <formula>"HOLD"</formula>
    </cfRule>
    <cfRule type="cellIs" dxfId="1939" priority="1992" operator="equal">
      <formula>"completedw"</formula>
    </cfRule>
    <cfRule type="cellIs" dxfId="1938" priority="1995" operator="equal">
      <formula>"wip"</formula>
    </cfRule>
  </conditionalFormatting>
  <conditionalFormatting sqref="E311:F312">
    <cfRule type="cellIs" dxfId="1937" priority="1101" operator="equal">
      <formula>"HOLD"</formula>
    </cfRule>
    <cfRule type="cellIs" dxfId="1936" priority="1100" operator="equal">
      <formula>"completedw"</formula>
    </cfRule>
    <cfRule type="cellIs" dxfId="1935" priority="1104" operator="equal">
      <formula>"Completed"</formula>
    </cfRule>
    <cfRule type="cellIs" dxfId="1934" priority="1103" operator="equal">
      <formula>"wip"</formula>
    </cfRule>
    <cfRule type="cellIs" dxfId="1933" priority="1102" operator="equal">
      <formula>"ROW"</formula>
    </cfRule>
  </conditionalFormatting>
  <conditionalFormatting sqref="E61:I62">
    <cfRule type="cellIs" dxfId="1932" priority="1467" operator="equal">
      <formula>"completedw"</formula>
    </cfRule>
    <cfRule type="cellIs" dxfId="1931" priority="1469" operator="equal">
      <formula>"ROW"</formula>
    </cfRule>
    <cfRule type="cellIs" dxfId="1930" priority="1468" operator="equal">
      <formula>"HOLD"</formula>
    </cfRule>
  </conditionalFormatting>
  <conditionalFormatting sqref="F36:F37">
    <cfRule type="cellIs" dxfId="1929" priority="1591" operator="equal">
      <formula>"ROW"</formula>
    </cfRule>
    <cfRule type="cellIs" dxfId="1928" priority="1593" operator="equal">
      <formula>"Completed"</formula>
    </cfRule>
    <cfRule type="cellIs" dxfId="1927" priority="1589" operator="equal">
      <formula>"completedw"</formula>
    </cfRule>
    <cfRule type="cellIs" dxfId="1926" priority="1590" operator="equal">
      <formula>"HOLD"</formula>
    </cfRule>
    <cfRule type="cellIs" dxfId="1925" priority="1592" operator="equal">
      <formula>"wip"</formula>
    </cfRule>
  </conditionalFormatting>
  <conditionalFormatting sqref="F172">
    <cfRule type="cellIs" dxfId="1924" priority="2607" operator="equal">
      <formula>"wip"</formula>
    </cfRule>
    <cfRule type="cellIs" dxfId="1923" priority="2608" operator="equal">
      <formula>"Completed"</formula>
    </cfRule>
  </conditionalFormatting>
  <conditionalFormatting sqref="F183">
    <cfRule type="cellIs" dxfId="1922" priority="2580" operator="equal">
      <formula>"Completed"</formula>
    </cfRule>
    <cfRule type="cellIs" dxfId="1921" priority="2579" operator="equal">
      <formula>"wip"</formula>
    </cfRule>
  </conditionalFormatting>
  <conditionalFormatting sqref="F194">
    <cfRule type="cellIs" dxfId="1920" priority="2550" operator="equal">
      <formula>"Completed"</formula>
    </cfRule>
    <cfRule type="cellIs" dxfId="1919" priority="2549" operator="equal">
      <formula>"wip"</formula>
    </cfRule>
  </conditionalFormatting>
  <conditionalFormatting sqref="F204">
    <cfRule type="cellIs" dxfId="1918" priority="2522" operator="equal">
      <formula>"Completed"</formula>
    </cfRule>
    <cfRule type="cellIs" dxfId="1917" priority="2521" operator="equal">
      <formula>"wip"</formula>
    </cfRule>
  </conditionalFormatting>
  <conditionalFormatting sqref="F215">
    <cfRule type="cellIs" dxfId="1916" priority="2494" operator="equal">
      <formula>"Completed"</formula>
    </cfRule>
    <cfRule type="cellIs" dxfId="1915" priority="2493" operator="equal">
      <formula>"wip"</formula>
    </cfRule>
  </conditionalFormatting>
  <conditionalFormatting sqref="F226">
    <cfRule type="cellIs" dxfId="1914" priority="2466" operator="equal">
      <formula>"Completed"</formula>
    </cfRule>
    <cfRule type="cellIs" dxfId="1913" priority="2465" operator="equal">
      <formula>"wip"</formula>
    </cfRule>
  </conditionalFormatting>
  <conditionalFormatting sqref="F237">
    <cfRule type="cellIs" dxfId="1912" priority="2438" operator="equal">
      <formula>"Completed"</formula>
    </cfRule>
    <cfRule type="cellIs" dxfId="1911" priority="2437" operator="equal">
      <formula>"wip"</formula>
    </cfRule>
  </conditionalFormatting>
  <conditionalFormatting sqref="F247">
    <cfRule type="cellIs" dxfId="1910" priority="2384" operator="equal">
      <formula>"Completed"</formula>
    </cfRule>
    <cfRule type="cellIs" dxfId="1909" priority="2383" operator="equal">
      <formula>"wip"</formula>
    </cfRule>
  </conditionalFormatting>
  <conditionalFormatting sqref="F257">
    <cfRule type="cellIs" dxfId="1908" priority="2356" operator="equal">
      <formula>"Completed"</formula>
    </cfRule>
    <cfRule type="cellIs" dxfId="1907" priority="2355" operator="equal">
      <formula>"wip"</formula>
    </cfRule>
  </conditionalFormatting>
  <conditionalFormatting sqref="F25:G26">
    <cfRule type="cellIs" dxfId="1906" priority="780" operator="equal">
      <formula>"completedw"</formula>
    </cfRule>
    <cfRule type="cellIs" dxfId="1905" priority="784" operator="equal">
      <formula>"Completed"</formula>
    </cfRule>
    <cfRule type="cellIs" dxfId="1904" priority="783" operator="equal">
      <formula>"wip"</formula>
    </cfRule>
    <cfRule type="cellIs" dxfId="1903" priority="782" operator="equal">
      <formula>"ROW"</formula>
    </cfRule>
    <cfRule type="cellIs" dxfId="1902" priority="781" operator="equal">
      <formula>"HOLD"</formula>
    </cfRule>
  </conditionalFormatting>
  <conditionalFormatting sqref="F289:G290">
    <cfRule type="cellIs" dxfId="1901" priority="1872" operator="equal">
      <formula>"completedw"</formula>
    </cfRule>
    <cfRule type="cellIs" dxfId="1900" priority="1875" operator="equal">
      <formula>"wip"</formula>
    </cfRule>
    <cfRule type="cellIs" dxfId="1899" priority="1873" operator="equal">
      <formula>"HOLD"</formula>
    </cfRule>
    <cfRule type="cellIs" dxfId="1898" priority="1876" operator="equal">
      <formula>"Completed"</formula>
    </cfRule>
    <cfRule type="cellIs" dxfId="1897" priority="1874" operator="equal">
      <formula>"ROW"</formula>
    </cfRule>
  </conditionalFormatting>
  <conditionalFormatting sqref="F300:H301">
    <cfRule type="cellIs" dxfId="1896" priority="1745" operator="equal">
      <formula>"HOLD"</formula>
    </cfRule>
    <cfRule type="cellIs" dxfId="1895" priority="1744" operator="equal">
      <formula>"completedw"</formula>
    </cfRule>
    <cfRule type="cellIs" dxfId="1894" priority="1748" operator="equal">
      <formula>"Completed"</formula>
    </cfRule>
    <cfRule type="cellIs" dxfId="1893" priority="1746" operator="equal">
      <formula>"ROW"</formula>
    </cfRule>
    <cfRule type="cellIs" dxfId="1892" priority="1747" operator="equal">
      <formula>"wip"</formula>
    </cfRule>
  </conditionalFormatting>
  <conditionalFormatting sqref="G25:G26">
    <cfRule type="containsText" dxfId="1891" priority="779" operator="containsText" text="Hold">
      <formula>NOT(ISERROR(SEARCH("Hold",G25)))</formula>
    </cfRule>
  </conditionalFormatting>
  <conditionalFormatting sqref="G29">
    <cfRule type="cellIs" dxfId="1890" priority="1040" operator="equal">
      <formula>"ROW"</formula>
    </cfRule>
    <cfRule type="cellIs" dxfId="1889" priority="1038" operator="equal">
      <formula>"completedw"</formula>
    </cfRule>
    <cfRule type="cellIs" dxfId="1888" priority="1039" operator="equal">
      <formula>"HOLD"</formula>
    </cfRule>
  </conditionalFormatting>
  <conditionalFormatting sqref="G36">
    <cfRule type="cellIs" dxfId="1887" priority="955" operator="equal">
      <formula>"wip"</formula>
    </cfRule>
    <cfRule type="cellIs" dxfId="1886" priority="956" operator="equal">
      <formula>"Completed"</formula>
    </cfRule>
    <cfRule type="cellIs" dxfId="1885" priority="954" operator="equal">
      <formula>"ROW"</formula>
    </cfRule>
    <cfRule type="cellIs" dxfId="1884" priority="953" operator="equal">
      <formula>"HOLD"</formula>
    </cfRule>
    <cfRule type="containsText" dxfId="1883" priority="951" operator="containsText" text="Hold">
      <formula>NOT(ISERROR(SEARCH("Hold",G36)))</formula>
    </cfRule>
    <cfRule type="cellIs" dxfId="1882" priority="952" operator="equal">
      <formula>"completedw"</formula>
    </cfRule>
  </conditionalFormatting>
  <conditionalFormatting sqref="G47">
    <cfRule type="cellIs" dxfId="1881" priority="315" operator="equal">
      <formula>"wip"</formula>
    </cfRule>
    <cfRule type="containsText" dxfId="1880" priority="311" operator="containsText" text="Hold">
      <formula>NOT(ISERROR(SEARCH("Hold",G47)))</formula>
    </cfRule>
    <cfRule type="cellIs" dxfId="1879" priority="316" operator="equal">
      <formula>"Completed"</formula>
    </cfRule>
    <cfRule type="cellIs" dxfId="1878" priority="314" operator="equal">
      <formula>"ROW"</formula>
    </cfRule>
    <cfRule type="cellIs" dxfId="1877" priority="313" operator="equal">
      <formula>"HOLD"</formula>
    </cfRule>
    <cfRule type="cellIs" dxfId="1876" priority="312" operator="equal">
      <formula>"completedw"</formula>
    </cfRule>
  </conditionalFormatting>
  <conditionalFormatting sqref="G57">
    <cfRule type="cellIs" dxfId="1875" priority="664" operator="equal">
      <formula>"Completed"</formula>
    </cfRule>
    <cfRule type="cellIs" dxfId="1874" priority="660" operator="equal">
      <formula>"completedw"</formula>
    </cfRule>
    <cfRule type="cellIs" dxfId="1873" priority="662" operator="equal">
      <formula>"ROW"</formula>
    </cfRule>
    <cfRule type="cellIs" dxfId="1872" priority="661" operator="equal">
      <formula>"HOLD"</formula>
    </cfRule>
    <cfRule type="containsText" dxfId="1871" priority="659" operator="containsText" text="Hold">
      <formula>NOT(ISERROR(SEARCH("Hold",G57)))</formula>
    </cfRule>
    <cfRule type="cellIs" dxfId="1870" priority="663" operator="equal">
      <formula>"wip"</formula>
    </cfRule>
  </conditionalFormatting>
  <conditionalFormatting sqref="G68">
    <cfRule type="cellIs" dxfId="1869" priority="304" operator="equal">
      <formula>"Completed"</formula>
    </cfRule>
    <cfRule type="cellIs" dxfId="1868" priority="303" operator="equal">
      <formula>"wip"</formula>
    </cfRule>
    <cfRule type="cellIs" dxfId="1867" priority="302" operator="equal">
      <formula>"ROW"</formula>
    </cfRule>
    <cfRule type="cellIs" dxfId="1866" priority="301" operator="equal">
      <formula>"HOLD"</formula>
    </cfRule>
    <cfRule type="cellIs" dxfId="1865" priority="300" operator="equal">
      <formula>"completedw"</formula>
    </cfRule>
    <cfRule type="containsText" dxfId="1864" priority="299" operator="containsText" text="Hold">
      <formula>NOT(ISERROR(SEARCH("Hold",G68)))</formula>
    </cfRule>
  </conditionalFormatting>
  <conditionalFormatting sqref="G79">
    <cfRule type="cellIs" dxfId="1863" priority="580" operator="equal">
      <formula>"Completed"</formula>
    </cfRule>
    <cfRule type="cellIs" dxfId="1862" priority="579" operator="equal">
      <formula>"wip"</formula>
    </cfRule>
    <cfRule type="cellIs" dxfId="1861" priority="578" operator="equal">
      <formula>"ROW"</formula>
    </cfRule>
    <cfRule type="containsText" dxfId="1860" priority="575" operator="containsText" text="Hold">
      <formula>NOT(ISERROR(SEARCH("Hold",G79)))</formula>
    </cfRule>
    <cfRule type="cellIs" dxfId="1859" priority="576" operator="equal">
      <formula>"completedw"</formula>
    </cfRule>
    <cfRule type="cellIs" dxfId="1858" priority="577" operator="equal">
      <formula>"HOLD"</formula>
    </cfRule>
  </conditionalFormatting>
  <conditionalFormatting sqref="G90">
    <cfRule type="cellIs" dxfId="1857" priority="514" operator="equal">
      <formula>"Completed"</formula>
    </cfRule>
    <cfRule type="cellIs" dxfId="1856" priority="510" operator="equal">
      <formula>"completedw"</formula>
    </cfRule>
    <cfRule type="containsText" dxfId="1855" priority="509" operator="containsText" text="Hold">
      <formula>NOT(ISERROR(SEARCH("Hold",G90)))</formula>
    </cfRule>
    <cfRule type="cellIs" dxfId="1854" priority="511" operator="equal">
      <formula>"HOLD"</formula>
    </cfRule>
    <cfRule type="cellIs" dxfId="1853" priority="512" operator="equal">
      <formula>"ROW"</formula>
    </cfRule>
    <cfRule type="cellIs" dxfId="1852" priority="513" operator="equal">
      <formula>"wip"</formula>
    </cfRule>
  </conditionalFormatting>
  <conditionalFormatting sqref="G102">
    <cfRule type="containsText" dxfId="1851" priority="449" operator="containsText" text="Hold">
      <formula>NOT(ISERROR(SEARCH("Hold",G102)))</formula>
    </cfRule>
    <cfRule type="cellIs" dxfId="1850" priority="451" operator="equal">
      <formula>"HOLD"</formula>
    </cfRule>
    <cfRule type="cellIs" dxfId="1849" priority="454" operator="equal">
      <formula>"Completed"</formula>
    </cfRule>
    <cfRule type="cellIs" dxfId="1848" priority="453" operator="equal">
      <formula>"wip"</formula>
    </cfRule>
    <cfRule type="cellIs" dxfId="1847" priority="452" operator="equal">
      <formula>"ROW"</formula>
    </cfRule>
    <cfRule type="cellIs" dxfId="1846" priority="450" operator="equal">
      <formula>"completedw"</formula>
    </cfRule>
  </conditionalFormatting>
  <conditionalFormatting sqref="G114:G115">
    <cfRule type="containsText" dxfId="1845" priority="2250" operator="containsText" text="Hold">
      <formula>NOT(ISERROR(SEARCH("Hold",G114)))</formula>
    </cfRule>
  </conditionalFormatting>
  <conditionalFormatting sqref="G126:G127">
    <cfRule type="containsText" dxfId="1844" priority="2235" operator="containsText" text="Hold">
      <formula>NOT(ISERROR(SEARCH("Hold",G126)))</formula>
    </cfRule>
  </conditionalFormatting>
  <conditionalFormatting sqref="G133">
    <cfRule type="cellIs" dxfId="1843" priority="1252" operator="equal">
      <formula>"ROW"</formula>
    </cfRule>
    <cfRule type="cellIs" dxfId="1842" priority="1251" operator="equal">
      <formula>"HOLD"</formula>
    </cfRule>
    <cfRule type="cellIs" dxfId="1841" priority="1250" operator="equal">
      <formula>"completedw"</formula>
    </cfRule>
  </conditionalFormatting>
  <conditionalFormatting sqref="G138:G139">
    <cfRule type="containsText" dxfId="1840" priority="2247" operator="containsText" text="Hold">
      <formula>NOT(ISERROR(SEARCH("Hold",G138)))</formula>
    </cfRule>
  </conditionalFormatting>
  <conditionalFormatting sqref="G150">
    <cfRule type="cellIs" dxfId="1839" priority="190" operator="equal">
      <formula>"Completed"</formula>
    </cfRule>
    <cfRule type="cellIs" dxfId="1838" priority="189" operator="equal">
      <formula>"wip"</formula>
    </cfRule>
    <cfRule type="cellIs" dxfId="1837" priority="188" operator="equal">
      <formula>"ROW"</formula>
    </cfRule>
    <cfRule type="cellIs" dxfId="1836" priority="187" operator="equal">
      <formula>"HOLD"</formula>
    </cfRule>
    <cfRule type="cellIs" dxfId="1835" priority="186" operator="equal">
      <formula>"completedw"</formula>
    </cfRule>
    <cfRule type="containsText" dxfId="1834" priority="185" operator="containsText" text="Hold">
      <formula>NOT(ISERROR(SEARCH("Hold",G150)))</formula>
    </cfRule>
  </conditionalFormatting>
  <conditionalFormatting sqref="G161">
    <cfRule type="containsText" dxfId="1833" priority="365" operator="containsText" text="Hold">
      <formula>NOT(ISERROR(SEARCH("Hold",G161)))</formula>
    </cfRule>
    <cfRule type="cellIs" dxfId="1832" priority="367" operator="equal">
      <formula>"HOLD"</formula>
    </cfRule>
    <cfRule type="cellIs" dxfId="1831" priority="368" operator="equal">
      <formula>"ROW"</formula>
    </cfRule>
    <cfRule type="cellIs" dxfId="1830" priority="369" operator="equal">
      <formula>"wip"</formula>
    </cfRule>
    <cfRule type="cellIs" dxfId="1829" priority="370" operator="equal">
      <formula>"Completed"</formula>
    </cfRule>
    <cfRule type="cellIs" dxfId="1828" priority="366" operator="equal">
      <formula>"completedw"</formula>
    </cfRule>
  </conditionalFormatting>
  <conditionalFormatting sqref="G176:G177">
    <cfRule type="cellIs" dxfId="1827" priority="1358" operator="equal">
      <formula>"ROW"</formula>
    </cfRule>
    <cfRule type="cellIs" dxfId="1826" priority="1356" operator="equal">
      <formula>"completedw"</formula>
    </cfRule>
    <cfRule type="cellIs" dxfId="1825" priority="1357" operator="equal">
      <formula>"HOLD"</formula>
    </cfRule>
  </conditionalFormatting>
  <conditionalFormatting sqref="G187">
    <cfRule type="cellIs" dxfId="1824" priority="1351" operator="equal">
      <formula>"HOLD"</formula>
    </cfRule>
    <cfRule type="cellIs" dxfId="1823" priority="1350" operator="equal">
      <formula>"completedw"</formula>
    </cfRule>
    <cfRule type="cellIs" dxfId="1822" priority="1352" operator="equal">
      <formula>"ROW"</formula>
    </cfRule>
  </conditionalFormatting>
  <conditionalFormatting sqref="G194:G195">
    <cfRule type="containsText" dxfId="1821" priority="1800" operator="containsText" text="Hold">
      <formula>NOT(ISERROR(SEARCH("Hold",G194)))</formula>
    </cfRule>
  </conditionalFormatting>
  <conditionalFormatting sqref="G204:G205">
    <cfRule type="containsText" dxfId="1820" priority="1782" operator="containsText" text="Hold">
      <formula>NOT(ISERROR(SEARCH("Hold",G204)))</formula>
    </cfRule>
  </conditionalFormatting>
  <conditionalFormatting sqref="G208:G209">
    <cfRule type="cellIs" dxfId="1819" priority="1233" operator="equal">
      <formula>"HOLD"</formula>
    </cfRule>
    <cfRule type="cellIs" dxfId="1818" priority="1232" operator="equal">
      <formula>"completedw"</formula>
    </cfRule>
    <cfRule type="cellIs" dxfId="1817" priority="1234" operator="equal">
      <formula>"ROW"</formula>
    </cfRule>
  </conditionalFormatting>
  <conditionalFormatting sqref="G215:G216">
    <cfRule type="containsText" dxfId="1816" priority="2151" operator="containsText" text="Hold">
      <formula>NOT(ISERROR(SEARCH("Hold",G215)))</formula>
    </cfRule>
  </conditionalFormatting>
  <conditionalFormatting sqref="G226:G227">
    <cfRule type="containsText" dxfId="1815" priority="2128" operator="containsText" text="Hold">
      <formula>NOT(ISERROR(SEARCH("Hold",G226)))</formula>
    </cfRule>
  </conditionalFormatting>
  <conditionalFormatting sqref="G237:G238">
    <cfRule type="containsText" dxfId="1814" priority="2123" operator="containsText" text="Hold">
      <formula>NOT(ISERROR(SEARCH("Hold",G237)))</formula>
    </cfRule>
  </conditionalFormatting>
  <conditionalFormatting sqref="G247:G248">
    <cfRule type="containsText" dxfId="1813" priority="2105" operator="containsText" text="Hold">
      <formula>NOT(ISERROR(SEARCH("Hold",G247)))</formula>
    </cfRule>
  </conditionalFormatting>
  <conditionalFormatting sqref="G257:G258">
    <cfRule type="containsText" dxfId="1812" priority="2100" operator="containsText" text="Hold">
      <formula>NOT(ISERROR(SEARCH("Hold",G257)))</formula>
    </cfRule>
  </conditionalFormatting>
  <conditionalFormatting sqref="G267">
    <cfRule type="cellIs" dxfId="1811" priority="77" operator="equal">
      <formula>"wip"</formula>
    </cfRule>
    <cfRule type="cellIs" dxfId="1810" priority="76" operator="equal">
      <formula>"ROW"</formula>
    </cfRule>
    <cfRule type="cellIs" dxfId="1809" priority="75" operator="equal">
      <formula>"HOLD"</formula>
    </cfRule>
    <cfRule type="cellIs" dxfId="1808" priority="74" operator="equal">
      <formula>"completedw"</formula>
    </cfRule>
    <cfRule type="containsText" dxfId="1807" priority="73" operator="containsText" text="Hold">
      <formula>NOT(ISERROR(SEARCH("Hold",G267)))</formula>
    </cfRule>
    <cfRule type="cellIs" dxfId="1806" priority="78" operator="equal">
      <formula>"Completed"</formula>
    </cfRule>
  </conditionalFormatting>
  <conditionalFormatting sqref="G278:G279">
    <cfRule type="containsText" dxfId="1805" priority="1985" operator="containsText" text="Hold">
      <formula>NOT(ISERROR(SEARCH("Hold",G278)))</formula>
    </cfRule>
  </conditionalFormatting>
  <conditionalFormatting sqref="G289:G290">
    <cfRule type="containsText" dxfId="1804" priority="1871" operator="containsText" text="Hold">
      <formula>NOT(ISERROR(SEARCH("Hold",G289)))</formula>
    </cfRule>
  </conditionalFormatting>
  <conditionalFormatting sqref="G300:G301">
    <cfRule type="containsText" dxfId="1803" priority="1743" operator="containsText" text="Hold">
      <formula>NOT(ISERROR(SEARCH("Hold",G300)))</formula>
    </cfRule>
  </conditionalFormatting>
  <conditionalFormatting sqref="G311:G312">
    <cfRule type="containsText" dxfId="1802" priority="1093" operator="containsText" text="Hold">
      <formula>NOT(ISERROR(SEARCH("Hold",G311)))</formula>
    </cfRule>
  </conditionalFormatting>
  <conditionalFormatting sqref="G278:H279">
    <cfRule type="cellIs" dxfId="1801" priority="1988" operator="equal">
      <formula>"ROW"</formula>
    </cfRule>
    <cfRule type="cellIs" dxfId="1800" priority="1987" operator="equal">
      <formula>"HOLD"</formula>
    </cfRule>
    <cfRule type="cellIs" dxfId="1799" priority="1989" operator="equal">
      <formula>"wip"</formula>
    </cfRule>
    <cfRule type="cellIs" dxfId="1798" priority="1990" operator="equal">
      <formula>"Completed"</formula>
    </cfRule>
    <cfRule type="cellIs" dxfId="1797" priority="1986" operator="equal">
      <formula>"completedw"</formula>
    </cfRule>
  </conditionalFormatting>
  <conditionalFormatting sqref="G311:H312">
    <cfRule type="cellIs" dxfId="1796" priority="1096" operator="equal">
      <formula>"ROW"</formula>
    </cfRule>
    <cfRule type="cellIs" dxfId="1795" priority="1098" operator="equal">
      <formula>"Completed"</formula>
    </cfRule>
    <cfRule type="cellIs" dxfId="1794" priority="1094" operator="equal">
      <formula>"completedw"</formula>
    </cfRule>
    <cfRule type="cellIs" dxfId="1793" priority="1097" operator="equal">
      <formula>"wip"</formula>
    </cfRule>
    <cfRule type="cellIs" dxfId="1792" priority="1095" operator="equal">
      <formula>"HOLD"</formula>
    </cfRule>
  </conditionalFormatting>
  <conditionalFormatting sqref="G83:I84">
    <cfRule type="cellIs" dxfId="1791" priority="1420" operator="equal">
      <formula>"HOLD"</formula>
    </cfRule>
    <cfRule type="cellIs" dxfId="1790" priority="1419" operator="equal">
      <formula>"completedw"</formula>
    </cfRule>
    <cfRule type="cellIs" dxfId="1789" priority="1421" operator="equal">
      <formula>"ROW"</formula>
    </cfRule>
  </conditionalFormatting>
  <conditionalFormatting sqref="G106:I107">
    <cfRule type="cellIs" dxfId="1788" priority="1404" operator="equal">
      <formula>"completedw"</formula>
    </cfRule>
    <cfRule type="cellIs" dxfId="1787" priority="1406" operator="equal">
      <formula>"ROW"</formula>
    </cfRule>
    <cfRule type="cellIs" dxfId="1786" priority="1405" operator="equal">
      <formula>"HOLD"</formula>
    </cfRule>
  </conditionalFormatting>
  <conditionalFormatting sqref="H36:H37">
    <cfRule type="cellIs" dxfId="1785" priority="1598" operator="equal">
      <formula>"wip"</formula>
    </cfRule>
    <cfRule type="cellIs" dxfId="1784" priority="1599" operator="equal">
      <formula>"Completed"</formula>
    </cfRule>
    <cfRule type="cellIs" dxfId="1783" priority="1596" operator="equal">
      <formula>"HOLD"</formula>
    </cfRule>
    <cfRule type="cellIs" dxfId="1782" priority="1595" operator="equal">
      <formula>"completedw"</formula>
    </cfRule>
    <cfRule type="cellIs" dxfId="1781" priority="1597" operator="equal">
      <formula>"ROW"</formula>
    </cfRule>
  </conditionalFormatting>
  <conditionalFormatting sqref="H47:H48">
    <cfRule type="cellIs" dxfId="1780" priority="2201" operator="equal">
      <formula>"HOLD"</formula>
    </cfRule>
    <cfRule type="cellIs" dxfId="1779" priority="2200" operator="equal">
      <formula>"completedw"</formula>
    </cfRule>
    <cfRule type="cellIs" dxfId="1778" priority="2202" operator="equal">
      <formula>"ROW"</formula>
    </cfRule>
    <cfRule type="cellIs" dxfId="1777" priority="2203" operator="equal">
      <formula>"wip"</formula>
    </cfRule>
    <cfRule type="cellIs" dxfId="1776" priority="2204" operator="equal">
      <formula>"Completed"</formula>
    </cfRule>
  </conditionalFormatting>
  <conditionalFormatting sqref="H68:H69 J68:J69 L68:L69 N68:N69 P68:P69 R68:R69 T68:T69 V68:V69 X68:X69 Z68:Z69 AB68:AB69">
    <cfRule type="cellIs" dxfId="1775" priority="2215" operator="equal">
      <formula>"wip"</formula>
    </cfRule>
  </conditionalFormatting>
  <conditionalFormatting sqref="H68:H69">
    <cfRule type="cellIs" dxfId="1774" priority="2212" operator="equal">
      <formula>"completedw"</formula>
    </cfRule>
    <cfRule type="cellIs" dxfId="1773" priority="2213" operator="equal">
      <formula>"HOLD"</formula>
    </cfRule>
    <cfRule type="cellIs" dxfId="1772" priority="2216" operator="equal">
      <formula>"Completed"</formula>
    </cfRule>
    <cfRule type="cellIs" dxfId="1771" priority="2214" operator="equal">
      <formula>"ROW"</formula>
    </cfRule>
  </conditionalFormatting>
  <conditionalFormatting sqref="H134 J134">
    <cfRule type="cellIs" dxfId="1770" priority="1248" operator="equal">
      <formula>"HOLD"</formula>
    </cfRule>
    <cfRule type="cellIs" dxfId="1769" priority="1249" operator="equal">
      <formula>"ROW"</formula>
    </cfRule>
    <cfRule type="cellIs" dxfId="1768" priority="1247" operator="equal">
      <formula>"completedw"</formula>
    </cfRule>
  </conditionalFormatting>
  <conditionalFormatting sqref="H167">
    <cfRule type="cellIs" dxfId="1767" priority="1269" operator="equal">
      <formula>"completedw"</formula>
    </cfRule>
    <cfRule type="cellIs" dxfId="1766" priority="1271" operator="equal">
      <formula>"ROW"</formula>
    </cfRule>
    <cfRule type="cellIs" dxfId="1765" priority="1270" operator="equal">
      <formula>"HOLD"</formula>
    </cfRule>
  </conditionalFormatting>
  <conditionalFormatting sqref="H172">
    <cfRule type="cellIs" dxfId="1764" priority="2606" operator="equal">
      <formula>"Completed"</formula>
    </cfRule>
    <cfRule type="cellIs" dxfId="1763" priority="2605" operator="equal">
      <formula>"wip"</formula>
    </cfRule>
  </conditionalFormatting>
  <conditionalFormatting sqref="H183">
    <cfRule type="cellIs" dxfId="1762" priority="2577" operator="equal">
      <formula>"wip"</formula>
    </cfRule>
    <cfRule type="cellIs" dxfId="1761" priority="2578" operator="equal">
      <formula>"Completed"</formula>
    </cfRule>
  </conditionalFormatting>
  <conditionalFormatting sqref="H194">
    <cfRule type="cellIs" dxfId="1760" priority="2547" operator="equal">
      <formula>"wip"</formula>
    </cfRule>
    <cfRule type="cellIs" dxfId="1759" priority="2548" operator="equal">
      <formula>"Completed"</formula>
    </cfRule>
  </conditionalFormatting>
  <conditionalFormatting sqref="H204">
    <cfRule type="cellIs" dxfId="1758" priority="2520" operator="equal">
      <formula>"Completed"</formula>
    </cfRule>
    <cfRule type="cellIs" dxfId="1757" priority="2519" operator="equal">
      <formula>"wip"</formula>
    </cfRule>
  </conditionalFormatting>
  <conditionalFormatting sqref="H215">
    <cfRule type="cellIs" dxfId="1756" priority="2491" operator="equal">
      <formula>"wip"</formula>
    </cfRule>
    <cfRule type="cellIs" dxfId="1755" priority="2492" operator="equal">
      <formula>"Completed"</formula>
    </cfRule>
  </conditionalFormatting>
  <conditionalFormatting sqref="H226">
    <cfRule type="cellIs" dxfId="1754" priority="2463" operator="equal">
      <formula>"wip"</formula>
    </cfRule>
    <cfRule type="cellIs" dxfId="1753" priority="2464" operator="equal">
      <formula>"Completed"</formula>
    </cfRule>
  </conditionalFormatting>
  <conditionalFormatting sqref="H247">
    <cfRule type="cellIs" dxfId="1752" priority="2382" operator="equal">
      <formula>"Completed"</formula>
    </cfRule>
    <cfRule type="cellIs" dxfId="1751" priority="2381" operator="equal">
      <formula>"wip"</formula>
    </cfRule>
  </conditionalFormatting>
  <conditionalFormatting sqref="H257">
    <cfRule type="cellIs" dxfId="1750" priority="2353" operator="equal">
      <formula>"wip"</formula>
    </cfRule>
    <cfRule type="cellIs" dxfId="1749" priority="2354" operator="equal">
      <formula>"Completed"</formula>
    </cfRule>
  </conditionalFormatting>
  <conditionalFormatting sqref="H25:I26">
    <cfRule type="cellIs" dxfId="1748" priority="786" operator="equal">
      <formula>"completedw"</formula>
    </cfRule>
    <cfRule type="cellIs" dxfId="1747" priority="790" operator="equal">
      <formula>"Completed"</formula>
    </cfRule>
    <cfRule type="cellIs" dxfId="1746" priority="787" operator="equal">
      <formula>"HOLD"</formula>
    </cfRule>
    <cfRule type="cellIs" dxfId="1745" priority="788" operator="equal">
      <formula>"ROW"</formula>
    </cfRule>
    <cfRule type="cellIs" dxfId="1744" priority="789" operator="equal">
      <formula>"wip"</formula>
    </cfRule>
  </conditionalFormatting>
  <conditionalFormatting sqref="H237:I237">
    <cfRule type="cellIs" dxfId="1743" priority="261" operator="equal">
      <formula>"wip"</formula>
    </cfRule>
    <cfRule type="cellIs" dxfId="1742" priority="262" operator="equal">
      <formula>"Completed"</formula>
    </cfRule>
  </conditionalFormatting>
  <conditionalFormatting sqref="H267:I268">
    <cfRule type="cellIs" dxfId="1741" priority="2026" operator="equal">
      <formula>"Completed"</formula>
    </cfRule>
    <cfRule type="cellIs" dxfId="1740" priority="2022" operator="equal">
      <formula>"completedw"</formula>
    </cfRule>
    <cfRule type="cellIs" dxfId="1739" priority="2025" operator="equal">
      <formula>"wip"</formula>
    </cfRule>
    <cfRule type="cellIs" dxfId="1738" priority="2023" operator="equal">
      <formula>"HOLD"</formula>
    </cfRule>
    <cfRule type="cellIs" dxfId="1737" priority="2024" operator="equal">
      <formula>"ROW"</formula>
    </cfRule>
  </conditionalFormatting>
  <conditionalFormatting sqref="H289:I290">
    <cfRule type="cellIs" dxfId="1736" priority="1878" operator="equal">
      <formula>"completedw"</formula>
    </cfRule>
    <cfRule type="cellIs" dxfId="1735" priority="1879" operator="equal">
      <formula>"HOLD"</formula>
    </cfRule>
    <cfRule type="cellIs" dxfId="1734" priority="1882" operator="equal">
      <formula>"Completed"</formula>
    </cfRule>
    <cfRule type="cellIs" dxfId="1733" priority="1880" operator="equal">
      <formula>"ROW"</formula>
    </cfRule>
    <cfRule type="cellIs" dxfId="1732" priority="1881" operator="equal">
      <formula>"wip"</formula>
    </cfRule>
  </conditionalFormatting>
  <conditionalFormatting sqref="I25:I26">
    <cfRule type="containsText" dxfId="1731" priority="785" operator="containsText" text="Hold">
      <formula>NOT(ISERROR(SEARCH("Hold",I25)))</formula>
    </cfRule>
  </conditionalFormatting>
  <conditionalFormatting sqref="I36">
    <cfRule type="containsText" dxfId="1730" priority="945" operator="containsText" text="Hold">
      <formula>NOT(ISERROR(SEARCH("Hold",I36)))</formula>
    </cfRule>
    <cfRule type="cellIs" dxfId="1729" priority="948" operator="equal">
      <formula>"ROW"</formula>
    </cfRule>
    <cfRule type="cellIs" dxfId="1728" priority="947" operator="equal">
      <formula>"HOLD"</formula>
    </cfRule>
    <cfRule type="cellIs" dxfId="1727" priority="946" operator="equal">
      <formula>"completedw"</formula>
    </cfRule>
    <cfRule type="cellIs" dxfId="1726" priority="950" operator="equal">
      <formula>"Completed"</formula>
    </cfRule>
    <cfRule type="cellIs" dxfId="1725" priority="949" operator="equal">
      <formula>"wip"</formula>
    </cfRule>
  </conditionalFormatting>
  <conditionalFormatting sqref="I47">
    <cfRule type="containsText" dxfId="1724" priority="305" operator="containsText" text="Hold">
      <formula>NOT(ISERROR(SEARCH("Hold",I47)))</formula>
    </cfRule>
    <cfRule type="cellIs" dxfId="1723" priority="310" operator="equal">
      <formula>"Completed"</formula>
    </cfRule>
    <cfRule type="cellIs" dxfId="1722" priority="309" operator="equal">
      <formula>"wip"</formula>
    </cfRule>
    <cfRule type="cellIs" dxfId="1721" priority="308" operator="equal">
      <formula>"ROW"</formula>
    </cfRule>
    <cfRule type="cellIs" dxfId="1720" priority="307" operator="equal">
      <formula>"HOLD"</formula>
    </cfRule>
    <cfRule type="cellIs" dxfId="1719" priority="306" operator="equal">
      <formula>"completedw"</formula>
    </cfRule>
  </conditionalFormatting>
  <conditionalFormatting sqref="I57">
    <cfRule type="cellIs" dxfId="1718" priority="655" operator="equal">
      <formula>"HOLD"</formula>
    </cfRule>
    <cfRule type="cellIs" dxfId="1717" priority="656" operator="equal">
      <formula>"ROW"</formula>
    </cfRule>
    <cfRule type="cellIs" dxfId="1716" priority="657" operator="equal">
      <formula>"wip"</formula>
    </cfRule>
    <cfRule type="cellIs" dxfId="1715" priority="658" operator="equal">
      <formula>"Completed"</formula>
    </cfRule>
    <cfRule type="cellIs" dxfId="1714" priority="654" operator="equal">
      <formula>"completedw"</formula>
    </cfRule>
    <cfRule type="containsText" dxfId="1713" priority="653" operator="containsText" text="Hold">
      <formula>NOT(ISERROR(SEARCH("Hold",I57)))</formula>
    </cfRule>
  </conditionalFormatting>
  <conditionalFormatting sqref="I68">
    <cfRule type="cellIs" dxfId="1712" priority="835" operator="equal">
      <formula>"HOLD"</formula>
    </cfRule>
    <cfRule type="containsText" dxfId="1711" priority="833" operator="containsText" text="Hold">
      <formula>NOT(ISERROR(SEARCH("Hold",I68)))</formula>
    </cfRule>
    <cfRule type="cellIs" dxfId="1710" priority="837" operator="equal">
      <formula>"wip"</formula>
    </cfRule>
    <cfRule type="cellIs" dxfId="1709" priority="838" operator="equal">
      <formula>"Completed"</formula>
    </cfRule>
    <cfRule type="cellIs" dxfId="1708" priority="836" operator="equal">
      <formula>"ROW"</formula>
    </cfRule>
    <cfRule type="cellIs" dxfId="1707" priority="834" operator="equal">
      <formula>"completedw"</formula>
    </cfRule>
  </conditionalFormatting>
  <conditionalFormatting sqref="I79">
    <cfRule type="cellIs" dxfId="1706" priority="574" operator="equal">
      <formula>"Completed"</formula>
    </cfRule>
    <cfRule type="cellIs" dxfId="1705" priority="572" operator="equal">
      <formula>"ROW"</formula>
    </cfRule>
    <cfRule type="containsText" dxfId="1704" priority="569" operator="containsText" text="Hold">
      <formula>NOT(ISERROR(SEARCH("Hold",I79)))</formula>
    </cfRule>
    <cfRule type="cellIs" dxfId="1703" priority="570" operator="equal">
      <formula>"completedw"</formula>
    </cfRule>
    <cfRule type="cellIs" dxfId="1702" priority="571" operator="equal">
      <formula>"HOLD"</formula>
    </cfRule>
    <cfRule type="cellIs" dxfId="1701" priority="573" operator="equal">
      <formula>"wip"</formula>
    </cfRule>
  </conditionalFormatting>
  <conditionalFormatting sqref="I90">
    <cfRule type="cellIs" dxfId="1700" priority="504" operator="equal">
      <formula>"completedw"</formula>
    </cfRule>
    <cfRule type="cellIs" dxfId="1699" priority="507" operator="equal">
      <formula>"wip"</formula>
    </cfRule>
    <cfRule type="cellIs" dxfId="1698" priority="505" operator="equal">
      <formula>"HOLD"</formula>
    </cfRule>
    <cfRule type="containsText" dxfId="1697" priority="503" operator="containsText" text="Hold">
      <formula>NOT(ISERROR(SEARCH("Hold",I90)))</formula>
    </cfRule>
    <cfRule type="cellIs" dxfId="1696" priority="506" operator="equal">
      <formula>"ROW"</formula>
    </cfRule>
    <cfRule type="cellIs" dxfId="1695" priority="508" operator="equal">
      <formula>"Completed"</formula>
    </cfRule>
  </conditionalFormatting>
  <conditionalFormatting sqref="I102">
    <cfRule type="cellIs" dxfId="1694" priority="352" operator="equal">
      <formula>"Completed"</formula>
    </cfRule>
    <cfRule type="containsText" dxfId="1693" priority="347" operator="containsText" text="Hold">
      <formula>NOT(ISERROR(SEARCH("Hold",I102)))</formula>
    </cfRule>
    <cfRule type="cellIs" dxfId="1692" priority="348" operator="equal">
      <formula>"completedw"</formula>
    </cfRule>
    <cfRule type="cellIs" dxfId="1691" priority="349" operator="equal">
      <formula>"HOLD"</formula>
    </cfRule>
    <cfRule type="cellIs" dxfId="1690" priority="350" operator="equal">
      <formula>"ROW"</formula>
    </cfRule>
    <cfRule type="cellIs" dxfId="1689" priority="351" operator="equal">
      <formula>"wip"</formula>
    </cfRule>
  </conditionalFormatting>
  <conditionalFormatting sqref="I114:I115">
    <cfRule type="containsText" dxfId="1688" priority="2232" operator="containsText" text="Hold">
      <formula>NOT(ISERROR(SEARCH("Hold",I114)))</formula>
    </cfRule>
  </conditionalFormatting>
  <conditionalFormatting sqref="I126">
    <cfRule type="cellIs" dxfId="1687" priority="196" operator="equal">
      <formula>"Completed"</formula>
    </cfRule>
    <cfRule type="cellIs" dxfId="1686" priority="195" operator="equal">
      <formula>"wip"</formula>
    </cfRule>
    <cfRule type="cellIs" dxfId="1685" priority="194" operator="equal">
      <formula>"ROW"</formula>
    </cfRule>
    <cfRule type="cellIs" dxfId="1684" priority="193" operator="equal">
      <formula>"HOLD"</formula>
    </cfRule>
    <cfRule type="cellIs" dxfId="1683" priority="192" operator="equal">
      <formula>"completedw"</formula>
    </cfRule>
    <cfRule type="containsText" dxfId="1682" priority="191" operator="containsText" text="Hold">
      <formula>NOT(ISERROR(SEARCH("Hold",I126)))</formula>
    </cfRule>
  </conditionalFormatting>
  <conditionalFormatting sqref="I138:I139">
    <cfRule type="containsText" dxfId="1681" priority="1540" operator="containsText" text="Hold">
      <formula>NOT(ISERROR(SEARCH("Hold",I138)))</formula>
    </cfRule>
  </conditionalFormatting>
  <conditionalFormatting sqref="I150">
    <cfRule type="cellIs" dxfId="1680" priority="182" operator="equal">
      <formula>"ROW"</formula>
    </cfRule>
    <cfRule type="cellIs" dxfId="1679" priority="184" operator="equal">
      <formula>"Completed"</formula>
    </cfRule>
    <cfRule type="cellIs" dxfId="1678" priority="183" operator="equal">
      <formula>"wip"</formula>
    </cfRule>
    <cfRule type="cellIs" dxfId="1677" priority="181" operator="equal">
      <formula>"HOLD"</formula>
    </cfRule>
    <cfRule type="cellIs" dxfId="1676" priority="180" operator="equal">
      <formula>"completedw"</formula>
    </cfRule>
    <cfRule type="containsText" dxfId="1675" priority="179" operator="containsText" text="Hold">
      <formula>NOT(ISERROR(SEARCH("Hold",I150)))</formula>
    </cfRule>
  </conditionalFormatting>
  <conditionalFormatting sqref="I161:I162">
    <cfRule type="containsText" dxfId="1674" priority="1044" operator="containsText" text="Hold">
      <formula>NOT(ISERROR(SEARCH("Hold",I161)))</formula>
    </cfRule>
  </conditionalFormatting>
  <conditionalFormatting sqref="I176:I177">
    <cfRule type="cellIs" dxfId="1673" priority="1359" operator="equal">
      <formula>"completedw"</formula>
    </cfRule>
    <cfRule type="cellIs" dxfId="1672" priority="1360" operator="equal">
      <formula>"HOLD"</formula>
    </cfRule>
    <cfRule type="cellIs" dxfId="1671" priority="1361" operator="equal">
      <formula>"ROW"</formula>
    </cfRule>
  </conditionalFormatting>
  <conditionalFormatting sqref="I194:I195">
    <cfRule type="containsText" dxfId="1670" priority="2244" operator="containsText" text="Hold">
      <formula>NOT(ISERROR(SEARCH("Hold",I194)))</formula>
    </cfRule>
  </conditionalFormatting>
  <conditionalFormatting sqref="I208:I209">
    <cfRule type="cellIs" dxfId="1669" priority="1239" operator="equal">
      <formula>"HOLD"</formula>
    </cfRule>
    <cfRule type="cellIs" dxfId="1668" priority="1238" operator="equal">
      <formula>"completedw"</formula>
    </cfRule>
    <cfRule type="cellIs" dxfId="1667" priority="1240" operator="equal">
      <formula>"ROW"</formula>
    </cfRule>
  </conditionalFormatting>
  <conditionalFormatting sqref="I215:I216">
    <cfRule type="containsText" dxfId="1666" priority="2146" operator="containsText" text="Hold">
      <formula>NOT(ISERROR(SEARCH("Hold",I215)))</formula>
    </cfRule>
    <cfRule type="containsText" dxfId="1665" priority="1120" operator="containsText" text="Hold">
      <formula>NOT(ISERROR(SEARCH("Hold",I215)))</formula>
    </cfRule>
  </conditionalFormatting>
  <conditionalFormatting sqref="I226:I227">
    <cfRule type="containsText" dxfId="1664" priority="2129" operator="containsText" text="Hold">
      <formula>NOT(ISERROR(SEARCH("Hold",I226)))</formula>
    </cfRule>
  </conditionalFormatting>
  <conditionalFormatting sqref="I237">
    <cfRule type="cellIs" dxfId="1663" priority="260" operator="equal">
      <formula>"ROW"</formula>
    </cfRule>
    <cfRule type="cellIs" dxfId="1662" priority="259" operator="equal">
      <formula>"HOLD"</formula>
    </cfRule>
    <cfRule type="cellIs" dxfId="1661" priority="258" operator="equal">
      <formula>"completedw"</formula>
    </cfRule>
    <cfRule type="containsText" dxfId="1660" priority="257" operator="containsText" text="Hold">
      <formula>NOT(ISERROR(SEARCH("Hold",I237)))</formula>
    </cfRule>
  </conditionalFormatting>
  <conditionalFormatting sqref="I247:I248">
    <cfRule type="containsText" dxfId="1659" priority="2106" operator="containsText" text="Hold">
      <formula>NOT(ISERROR(SEARCH("Hold",I247)))</formula>
    </cfRule>
  </conditionalFormatting>
  <conditionalFormatting sqref="I257:I258">
    <cfRule type="containsText" dxfId="1658" priority="2099" operator="containsText" text="Hold">
      <formula>NOT(ISERROR(SEARCH("Hold",I257)))</formula>
    </cfRule>
  </conditionalFormatting>
  <conditionalFormatting sqref="I267:I268">
    <cfRule type="containsText" dxfId="1657" priority="2021" operator="containsText" text="Hold">
      <formula>NOT(ISERROR(SEARCH("Hold",I267)))</formula>
    </cfRule>
  </conditionalFormatting>
  <conditionalFormatting sqref="I278:I279">
    <cfRule type="containsText" dxfId="1656" priority="1979" operator="containsText" text="Hold">
      <formula>NOT(ISERROR(SEARCH("Hold",I278)))</formula>
    </cfRule>
  </conditionalFormatting>
  <conditionalFormatting sqref="I289:I290">
    <cfRule type="containsText" dxfId="1655" priority="1877" operator="containsText" text="Hold">
      <formula>NOT(ISERROR(SEARCH("Hold",I289)))</formula>
    </cfRule>
  </conditionalFormatting>
  <conditionalFormatting sqref="I300:I301">
    <cfRule type="containsText" dxfId="1654" priority="1737" operator="containsText" text="Hold">
      <formula>NOT(ISERROR(SEARCH("Hold",I300)))</formula>
    </cfRule>
  </conditionalFormatting>
  <conditionalFormatting sqref="I311:I312">
    <cfRule type="containsText" dxfId="1653" priority="1" operator="containsText" text="Hold">
      <formula>NOT(ISERROR(SEARCH("Hold",I311)))</formula>
    </cfRule>
    <cfRule type="cellIs" dxfId="1652" priority="2" operator="equal">
      <formula>"completedw"</formula>
    </cfRule>
    <cfRule type="cellIs" dxfId="1651" priority="3" operator="equal">
      <formula>"HOLD"</formula>
    </cfRule>
    <cfRule type="cellIs" dxfId="1650" priority="4" operator="equal">
      <formula>"ROW"</formula>
    </cfRule>
    <cfRule type="cellIs" dxfId="1649" priority="5" operator="equal">
      <formula>"wip"</formula>
    </cfRule>
    <cfRule type="cellIs" dxfId="1648" priority="6" operator="equal">
      <formula>"Completed"</formula>
    </cfRule>
  </conditionalFormatting>
  <conditionalFormatting sqref="I278:J279">
    <cfRule type="cellIs" dxfId="1647" priority="1980" operator="equal">
      <formula>"completedw"</formula>
    </cfRule>
    <cfRule type="cellIs" dxfId="1646" priority="1982" operator="equal">
      <formula>"ROW"</formula>
    </cfRule>
    <cfRule type="cellIs" dxfId="1645" priority="1983" operator="equal">
      <formula>"wip"</formula>
    </cfRule>
    <cfRule type="cellIs" dxfId="1644" priority="1984" operator="equal">
      <formula>"Completed"</formula>
    </cfRule>
    <cfRule type="cellIs" dxfId="1643" priority="1981" operator="equal">
      <formula>"HOLD"</formula>
    </cfRule>
  </conditionalFormatting>
  <conditionalFormatting sqref="I300:J301">
    <cfRule type="cellIs" dxfId="1642" priority="1739" operator="equal">
      <formula>"HOLD"</formula>
    </cfRule>
    <cfRule type="cellIs" dxfId="1641" priority="1742" operator="equal">
      <formula>"Completed"</formula>
    </cfRule>
    <cfRule type="cellIs" dxfId="1640" priority="1741" operator="equal">
      <formula>"wip"</formula>
    </cfRule>
    <cfRule type="cellIs" dxfId="1639" priority="1740" operator="equal">
      <formula>"ROW"</formula>
    </cfRule>
    <cfRule type="cellIs" dxfId="1638" priority="1738" operator="equal">
      <formula>"completedw"</formula>
    </cfRule>
  </conditionalFormatting>
  <conditionalFormatting sqref="I29:K30">
    <cfRule type="cellIs" dxfId="1637" priority="1036" operator="equal">
      <formula>"HOLD"</formula>
    </cfRule>
    <cfRule type="cellIs" dxfId="1636" priority="1035" operator="equal">
      <formula>"completedw"</formula>
    </cfRule>
    <cfRule type="cellIs" dxfId="1635" priority="1037" operator="equal">
      <formula>"ROW"</formula>
    </cfRule>
  </conditionalFormatting>
  <conditionalFormatting sqref="I219:M220">
    <cfRule type="cellIs" dxfId="1634" priority="1175" operator="equal">
      <formula>"completedw"</formula>
    </cfRule>
    <cfRule type="cellIs" dxfId="1633" priority="1177" operator="equal">
      <formula>"ROW"</formula>
    </cfRule>
    <cfRule type="cellIs" dxfId="1632" priority="1176" operator="equal">
      <formula>"HOLD"</formula>
    </cfRule>
  </conditionalFormatting>
  <conditionalFormatting sqref="J36:J37">
    <cfRule type="cellIs" dxfId="1631" priority="1604" operator="equal">
      <formula>"wip"</formula>
    </cfRule>
    <cfRule type="cellIs" dxfId="1630" priority="1602" operator="equal">
      <formula>"HOLD"</formula>
    </cfRule>
    <cfRule type="cellIs" dxfId="1629" priority="1603" operator="equal">
      <formula>"ROW"</formula>
    </cfRule>
    <cfRule type="cellIs" dxfId="1628" priority="1601" operator="equal">
      <formula>"completedw"</formula>
    </cfRule>
    <cfRule type="cellIs" dxfId="1627" priority="1605" operator="equal">
      <formula>"Completed"</formula>
    </cfRule>
  </conditionalFormatting>
  <conditionalFormatting sqref="J90:J91 L90:L91">
    <cfRule type="cellIs" dxfId="1626" priority="2174" operator="equal">
      <formula>"Completed"</formula>
    </cfRule>
    <cfRule type="cellIs" dxfId="1625" priority="2170" operator="equal">
      <formula>"completedw"</formula>
    </cfRule>
    <cfRule type="cellIs" dxfId="1624" priority="2173" operator="equal">
      <formula>"wip"</formula>
    </cfRule>
    <cfRule type="cellIs" dxfId="1623" priority="2171" operator="equal">
      <formula>"HOLD"</formula>
    </cfRule>
    <cfRule type="cellIs" dxfId="1622" priority="2172" operator="equal">
      <formula>"ROW"</formula>
    </cfRule>
  </conditionalFormatting>
  <conditionalFormatting sqref="J172">
    <cfRule type="cellIs" dxfId="1621" priority="2603" operator="equal">
      <formula>"wip"</formula>
    </cfRule>
    <cfRule type="cellIs" dxfId="1620" priority="2604" operator="equal">
      <formula>"Completed"</formula>
    </cfRule>
  </conditionalFormatting>
  <conditionalFormatting sqref="J194">
    <cfRule type="cellIs" dxfId="1619" priority="2545" operator="equal">
      <formula>"wip"</formula>
    </cfRule>
    <cfRule type="cellIs" dxfId="1618" priority="2546" operator="equal">
      <formula>"Completed"</formula>
    </cfRule>
  </conditionalFormatting>
  <conditionalFormatting sqref="J204">
    <cfRule type="cellIs" dxfId="1617" priority="2517" operator="equal">
      <formula>"wip"</formula>
    </cfRule>
    <cfRule type="cellIs" dxfId="1616" priority="2518" operator="equal">
      <formula>"Completed"</formula>
    </cfRule>
  </conditionalFormatting>
  <conditionalFormatting sqref="J226">
    <cfRule type="cellIs" dxfId="1615" priority="2462" operator="equal">
      <formula>"Completed"</formula>
    </cfRule>
    <cfRule type="cellIs" dxfId="1614" priority="2461" operator="equal">
      <formula>"wip"</formula>
    </cfRule>
  </conditionalFormatting>
  <conditionalFormatting sqref="J237:J238">
    <cfRule type="cellIs" dxfId="1613" priority="2434" operator="equal">
      <formula>"Completed"</formula>
    </cfRule>
  </conditionalFormatting>
  <conditionalFormatting sqref="J247">
    <cfRule type="cellIs" dxfId="1612" priority="2380" operator="equal">
      <formula>"Completed"</formula>
    </cfRule>
    <cfRule type="cellIs" dxfId="1611" priority="2379" operator="equal">
      <formula>"wip"</formula>
    </cfRule>
  </conditionalFormatting>
  <conditionalFormatting sqref="J257">
    <cfRule type="cellIs" dxfId="1610" priority="2351" operator="equal">
      <formula>"wip"</formula>
    </cfRule>
    <cfRule type="cellIs" dxfId="1609" priority="2352" operator="equal">
      <formula>"Completed"</formula>
    </cfRule>
  </conditionalFormatting>
  <conditionalFormatting sqref="J25:K26">
    <cfRule type="cellIs" dxfId="1608" priority="1024" operator="equal">
      <formula>"Completed"</formula>
    </cfRule>
    <cfRule type="cellIs" dxfId="1607" priority="1020" operator="equal">
      <formula>"completedw"</formula>
    </cfRule>
    <cfRule type="cellIs" dxfId="1606" priority="1021" operator="equal">
      <formula>"HOLD"</formula>
    </cfRule>
    <cfRule type="cellIs" dxfId="1605" priority="1022" operator="equal">
      <formula>"ROW"</formula>
    </cfRule>
    <cfRule type="cellIs" dxfId="1604" priority="1023" operator="equal">
      <formula>"wip"</formula>
    </cfRule>
  </conditionalFormatting>
  <conditionalFormatting sqref="J183:K183">
    <cfRule type="cellIs" dxfId="1603" priority="117" operator="equal">
      <formula>"wip"</formula>
    </cfRule>
    <cfRule type="cellIs" dxfId="1602" priority="118" operator="equal">
      <formula>"Completed"</formula>
    </cfRule>
  </conditionalFormatting>
  <conditionalFormatting sqref="J215:K215">
    <cfRule type="cellIs" dxfId="1601" priority="279" operator="equal">
      <formula>"wip"</formula>
    </cfRule>
    <cfRule type="cellIs" dxfId="1600" priority="280" operator="equal">
      <formula>"Completed"</formula>
    </cfRule>
  </conditionalFormatting>
  <conditionalFormatting sqref="J267:K268">
    <cfRule type="cellIs" dxfId="1599" priority="2032" operator="equal">
      <formula>"Completed"</formula>
    </cfRule>
    <cfRule type="cellIs" dxfId="1598" priority="2028" operator="equal">
      <formula>"completedw"</formula>
    </cfRule>
    <cfRule type="cellIs" dxfId="1597" priority="2031" operator="equal">
      <formula>"wip"</formula>
    </cfRule>
    <cfRule type="cellIs" dxfId="1596" priority="2029" operator="equal">
      <formula>"HOLD"</formula>
    </cfRule>
    <cfRule type="cellIs" dxfId="1595" priority="2030" operator="equal">
      <formula>"ROW"</formula>
    </cfRule>
  </conditionalFormatting>
  <conditionalFormatting sqref="J289:K290">
    <cfRule type="cellIs" dxfId="1594" priority="1885" operator="equal">
      <formula>"HOLD"</formula>
    </cfRule>
    <cfRule type="cellIs" dxfId="1593" priority="1886" operator="equal">
      <formula>"ROW"</formula>
    </cfRule>
    <cfRule type="cellIs" dxfId="1592" priority="1887" operator="equal">
      <formula>"wip"</formula>
    </cfRule>
    <cfRule type="cellIs" dxfId="1591" priority="1888" operator="equal">
      <formula>"Completed"</formula>
    </cfRule>
    <cfRule type="cellIs" dxfId="1590" priority="1884" operator="equal">
      <formula>"completedw"</formula>
    </cfRule>
  </conditionalFormatting>
  <conditionalFormatting sqref="J311:L312">
    <cfRule type="cellIs" dxfId="1589" priority="1083" operator="equal">
      <formula>"HOLD"</formula>
    </cfRule>
    <cfRule type="cellIs" dxfId="1588" priority="1084" operator="equal">
      <formula>"ROW"</formula>
    </cfRule>
    <cfRule type="cellIs" dxfId="1587" priority="1085" operator="equal">
      <formula>"wip"</formula>
    </cfRule>
    <cfRule type="cellIs" dxfId="1586" priority="1086" operator="equal">
      <formula>"Completed"</formula>
    </cfRule>
    <cfRule type="cellIs" dxfId="1585" priority="1082" operator="equal">
      <formula>"completedw"</formula>
    </cfRule>
  </conditionalFormatting>
  <conditionalFormatting sqref="K25:K26">
    <cfRule type="containsText" dxfId="1584" priority="1019" operator="containsText" text="Hold">
      <formula>NOT(ISERROR(SEARCH("Hold",K25)))</formula>
    </cfRule>
  </conditionalFormatting>
  <conditionalFormatting sqref="K36">
    <cfRule type="cellIs" dxfId="1583" priority="943" operator="equal">
      <formula>"wip"</formula>
    </cfRule>
    <cfRule type="cellIs" dxfId="1582" priority="944" operator="equal">
      <formula>"Completed"</formula>
    </cfRule>
    <cfRule type="containsText" dxfId="1581" priority="939" operator="containsText" text="Hold">
      <formula>NOT(ISERROR(SEARCH("Hold",K36)))</formula>
    </cfRule>
    <cfRule type="cellIs" dxfId="1580" priority="940" operator="equal">
      <formula>"completedw"</formula>
    </cfRule>
    <cfRule type="cellIs" dxfId="1579" priority="941" operator="equal">
      <formula>"HOLD"</formula>
    </cfRule>
    <cfRule type="cellIs" dxfId="1578" priority="942" operator="equal">
      <formula>"ROW"</formula>
    </cfRule>
  </conditionalFormatting>
  <conditionalFormatting sqref="K47">
    <cfRule type="cellIs" dxfId="1577" priority="733" operator="equal">
      <formula>"HOLD"</formula>
    </cfRule>
    <cfRule type="cellIs" dxfId="1576" priority="735" operator="equal">
      <formula>"wip"</formula>
    </cfRule>
    <cfRule type="cellIs" dxfId="1575" priority="732" operator="equal">
      <formula>"completedw"</formula>
    </cfRule>
    <cfRule type="cellIs" dxfId="1574" priority="734" operator="equal">
      <formula>"ROW"</formula>
    </cfRule>
    <cfRule type="containsText" dxfId="1573" priority="731" operator="containsText" text="Hold">
      <formula>NOT(ISERROR(SEARCH("Hold",K47)))</formula>
    </cfRule>
    <cfRule type="cellIs" dxfId="1572" priority="736" operator="equal">
      <formula>"Completed"</formula>
    </cfRule>
  </conditionalFormatting>
  <conditionalFormatting sqref="K51">
    <cfRule type="cellIs" dxfId="1571" priority="1490" operator="equal">
      <formula>"ROW"</formula>
    </cfRule>
    <cfRule type="cellIs" dxfId="1570" priority="1489" operator="equal">
      <formula>"HOLD"</formula>
    </cfRule>
    <cfRule type="cellIs" dxfId="1569" priority="1488" operator="equal">
      <formula>"completedw"</formula>
    </cfRule>
  </conditionalFormatting>
  <conditionalFormatting sqref="K57">
    <cfRule type="containsText" dxfId="1568" priority="647" operator="containsText" text="Hold">
      <formula>NOT(ISERROR(SEARCH("Hold",K57)))</formula>
    </cfRule>
    <cfRule type="cellIs" dxfId="1567" priority="649" operator="equal">
      <formula>"HOLD"</formula>
    </cfRule>
    <cfRule type="cellIs" dxfId="1566" priority="650" operator="equal">
      <formula>"ROW"</formula>
    </cfRule>
    <cfRule type="cellIs" dxfId="1565" priority="651" operator="equal">
      <formula>"wip"</formula>
    </cfRule>
    <cfRule type="cellIs" dxfId="1564" priority="648" operator="equal">
      <formula>"completedw"</formula>
    </cfRule>
    <cfRule type="cellIs" dxfId="1563" priority="652" operator="equal">
      <formula>"Completed"</formula>
    </cfRule>
  </conditionalFormatting>
  <conditionalFormatting sqref="K61:K62">
    <cfRule type="cellIs" dxfId="1562" priority="1464" operator="equal">
      <formula>"completedw"</formula>
    </cfRule>
    <cfRule type="cellIs" dxfId="1561" priority="1465" operator="equal">
      <formula>"HOLD"</formula>
    </cfRule>
    <cfRule type="cellIs" dxfId="1560" priority="1466" operator="equal">
      <formula>"ROW"</formula>
    </cfRule>
  </conditionalFormatting>
  <conditionalFormatting sqref="K68">
    <cfRule type="cellIs" dxfId="1559" priority="831" operator="equal">
      <formula>"wip"</formula>
    </cfRule>
    <cfRule type="cellIs" dxfId="1558" priority="832" operator="equal">
      <formula>"Completed"</formula>
    </cfRule>
    <cfRule type="cellIs" dxfId="1557" priority="830" operator="equal">
      <formula>"ROW"</formula>
    </cfRule>
    <cfRule type="cellIs" dxfId="1556" priority="829" operator="equal">
      <formula>"HOLD"</formula>
    </cfRule>
    <cfRule type="cellIs" dxfId="1555" priority="828" operator="equal">
      <formula>"completedw"</formula>
    </cfRule>
    <cfRule type="containsText" dxfId="1554" priority="827" operator="containsText" text="Hold">
      <formula>NOT(ISERROR(SEARCH("Hold",K68)))</formula>
    </cfRule>
  </conditionalFormatting>
  <conditionalFormatting sqref="K72:K73">
    <cfRule type="cellIs" dxfId="1553" priority="1425" operator="equal">
      <formula>"completedw"</formula>
    </cfRule>
    <cfRule type="cellIs" dxfId="1552" priority="1427" operator="equal">
      <formula>"ROW"</formula>
    </cfRule>
    <cfRule type="cellIs" dxfId="1551" priority="1426" operator="equal">
      <formula>"HOLD"</formula>
    </cfRule>
  </conditionalFormatting>
  <conditionalFormatting sqref="K79">
    <cfRule type="containsText" dxfId="1550" priority="563" operator="containsText" text="Hold">
      <formula>NOT(ISERROR(SEARCH("Hold",K79)))</formula>
    </cfRule>
    <cfRule type="cellIs" dxfId="1549" priority="565" operator="equal">
      <formula>"HOLD"</formula>
    </cfRule>
    <cfRule type="cellIs" dxfId="1548" priority="566" operator="equal">
      <formula>"ROW"</formula>
    </cfRule>
    <cfRule type="cellIs" dxfId="1547" priority="567" operator="equal">
      <formula>"wip"</formula>
    </cfRule>
    <cfRule type="cellIs" dxfId="1546" priority="568" operator="equal">
      <formula>"Completed"</formula>
    </cfRule>
    <cfRule type="cellIs" dxfId="1545" priority="564" operator="equal">
      <formula>"completedw"</formula>
    </cfRule>
  </conditionalFormatting>
  <conditionalFormatting sqref="K83:K84">
    <cfRule type="cellIs" dxfId="1544" priority="1418" operator="equal">
      <formula>"ROW"</formula>
    </cfRule>
    <cfRule type="cellIs" dxfId="1543" priority="1417" operator="equal">
      <formula>"HOLD"</formula>
    </cfRule>
    <cfRule type="cellIs" dxfId="1542" priority="1416" operator="equal">
      <formula>"completedw"</formula>
    </cfRule>
  </conditionalFormatting>
  <conditionalFormatting sqref="K90">
    <cfRule type="cellIs" dxfId="1541" priority="502" operator="equal">
      <formula>"Completed"</formula>
    </cfRule>
    <cfRule type="cellIs" dxfId="1540" priority="499" operator="equal">
      <formula>"HOLD"</formula>
    </cfRule>
    <cfRule type="cellIs" dxfId="1539" priority="498" operator="equal">
      <formula>"completedw"</formula>
    </cfRule>
    <cfRule type="containsText" dxfId="1538" priority="497" operator="containsText" text="Hold">
      <formula>NOT(ISERROR(SEARCH("Hold",K90)))</formula>
    </cfRule>
    <cfRule type="cellIs" dxfId="1537" priority="501" operator="equal">
      <formula>"wip"</formula>
    </cfRule>
    <cfRule type="cellIs" dxfId="1536" priority="500" operator="equal">
      <formula>"ROW"</formula>
    </cfRule>
  </conditionalFormatting>
  <conditionalFormatting sqref="K102">
    <cfRule type="cellIs" dxfId="1535" priority="344" operator="equal">
      <formula>"ROW"</formula>
    </cfRule>
    <cfRule type="containsText" dxfId="1534" priority="341" operator="containsText" text="Hold">
      <formula>NOT(ISERROR(SEARCH("Hold",K102)))</formula>
    </cfRule>
    <cfRule type="cellIs" dxfId="1533" priority="342" operator="equal">
      <formula>"completedw"</formula>
    </cfRule>
    <cfRule type="cellIs" dxfId="1532" priority="343" operator="equal">
      <formula>"HOLD"</formula>
    </cfRule>
    <cfRule type="cellIs" dxfId="1531" priority="345" operator="equal">
      <formula>"wip"</formula>
    </cfRule>
    <cfRule type="cellIs" dxfId="1530" priority="346" operator="equal">
      <formula>"Completed"</formula>
    </cfRule>
  </conditionalFormatting>
  <conditionalFormatting sqref="K106:K107">
    <cfRule type="cellIs" dxfId="1529" priority="1402" operator="equal">
      <formula>"HOLD"</formula>
    </cfRule>
    <cfRule type="cellIs" dxfId="1528" priority="1403" operator="equal">
      <formula>"ROW"</formula>
    </cfRule>
    <cfRule type="cellIs" dxfId="1527" priority="1401" operator="equal">
      <formula>"completedw"</formula>
    </cfRule>
  </conditionalFormatting>
  <conditionalFormatting sqref="K114:K115">
    <cfRule type="containsText" dxfId="1526" priority="2233" operator="containsText" text="Hold">
      <formula>NOT(ISERROR(SEARCH("Hold",K114)))</formula>
    </cfRule>
  </conditionalFormatting>
  <conditionalFormatting sqref="K118:K119">
    <cfRule type="cellIs" dxfId="1525" priority="1397" operator="equal">
      <formula>"ROW"</formula>
    </cfRule>
    <cfRule type="cellIs" dxfId="1524" priority="1395" operator="equal">
      <formula>"completedw"</formula>
    </cfRule>
    <cfRule type="cellIs" dxfId="1523" priority="1396" operator="equal">
      <formula>"HOLD"</formula>
    </cfRule>
  </conditionalFormatting>
  <conditionalFormatting sqref="K126:K127">
    <cfRule type="containsText" dxfId="1522" priority="997" operator="containsText" text="Hold">
      <formula>NOT(ISERROR(SEARCH("Hold",K126)))</formula>
    </cfRule>
  </conditionalFormatting>
  <conditionalFormatting sqref="K138:K139">
    <cfRule type="containsText" dxfId="1521" priority="1539" operator="containsText" text="Hold">
      <formula>NOT(ISERROR(SEARCH("Hold",K138)))</formula>
    </cfRule>
  </conditionalFormatting>
  <conditionalFormatting sqref="K150">
    <cfRule type="containsText" dxfId="1520" priority="173" operator="containsText" text="Hold">
      <formula>NOT(ISERROR(SEARCH("Hold",K150)))</formula>
    </cfRule>
    <cfRule type="cellIs" dxfId="1519" priority="177" operator="equal">
      <formula>"wip"</formula>
    </cfRule>
    <cfRule type="cellIs" dxfId="1518" priority="178" operator="equal">
      <formula>"Completed"</formula>
    </cfRule>
    <cfRule type="cellIs" dxfId="1517" priority="174" operator="equal">
      <formula>"completedw"</formula>
    </cfRule>
    <cfRule type="cellIs" dxfId="1516" priority="175" operator="equal">
      <formula>"HOLD"</formula>
    </cfRule>
    <cfRule type="cellIs" dxfId="1515" priority="176" operator="equal">
      <formula>"ROW"</formula>
    </cfRule>
  </conditionalFormatting>
  <conditionalFormatting sqref="K161:K162">
    <cfRule type="containsText" dxfId="1514" priority="1006" operator="containsText" text="Hold">
      <formula>NOT(ISERROR(SEARCH("Hold",K161)))</formula>
    </cfRule>
  </conditionalFormatting>
  <conditionalFormatting sqref="K176:K177">
    <cfRule type="cellIs" dxfId="1513" priority="1363" operator="equal">
      <formula>"HOLD"</formula>
    </cfRule>
    <cfRule type="cellIs" dxfId="1512" priority="1362" operator="equal">
      <formula>"completedw"</formula>
    </cfRule>
    <cfRule type="cellIs" dxfId="1511" priority="1364" operator="equal">
      <formula>"ROW"</formula>
    </cfRule>
  </conditionalFormatting>
  <conditionalFormatting sqref="K183">
    <cfRule type="cellIs" dxfId="1510" priority="116" operator="equal">
      <formula>"ROW"</formula>
    </cfRule>
    <cfRule type="cellIs" dxfId="1509" priority="114" operator="equal">
      <formula>"completedw"</formula>
    </cfRule>
    <cfRule type="containsText" dxfId="1508" priority="113" operator="containsText" text="Hold">
      <formula>NOT(ISERROR(SEARCH("Hold",K183)))</formula>
    </cfRule>
    <cfRule type="cellIs" dxfId="1507" priority="115" operator="equal">
      <formula>"HOLD"</formula>
    </cfRule>
  </conditionalFormatting>
  <conditionalFormatting sqref="K194:K195">
    <cfRule type="containsText" dxfId="1506" priority="1622" operator="containsText" text="Hold">
      <formula>NOT(ISERROR(SEARCH("Hold",K194)))</formula>
    </cfRule>
  </conditionalFormatting>
  <conditionalFormatting sqref="K208:K209">
    <cfRule type="cellIs" dxfId="1505" priority="1220" operator="equal">
      <formula>"completedw"</formula>
    </cfRule>
    <cfRule type="cellIs" dxfId="1504" priority="1221" operator="equal">
      <formula>"HOLD"</formula>
    </cfRule>
    <cfRule type="cellIs" dxfId="1503" priority="1222" operator="equal">
      <formula>"ROW"</formula>
    </cfRule>
  </conditionalFormatting>
  <conditionalFormatting sqref="K215">
    <cfRule type="containsText" dxfId="1502" priority="275" operator="containsText" text="Hold">
      <formula>NOT(ISERROR(SEARCH("Hold",K215)))</formula>
    </cfRule>
    <cfRule type="cellIs" dxfId="1501" priority="276" operator="equal">
      <formula>"completedw"</formula>
    </cfRule>
    <cfRule type="cellIs" dxfId="1500" priority="278" operator="equal">
      <formula>"ROW"</formula>
    </cfRule>
    <cfRule type="cellIs" dxfId="1499" priority="277" operator="equal">
      <formula>"HOLD"</formula>
    </cfRule>
  </conditionalFormatting>
  <conditionalFormatting sqref="K226:K227">
    <cfRule type="containsText" dxfId="1498" priority="2130" operator="containsText" text="Hold">
      <formula>NOT(ISERROR(SEARCH("Hold",K226)))</formula>
    </cfRule>
  </conditionalFormatting>
  <conditionalFormatting sqref="K237">
    <cfRule type="cellIs" dxfId="1497" priority="254" operator="equal">
      <formula>"ROW"</formula>
    </cfRule>
    <cfRule type="cellIs" dxfId="1496" priority="252" operator="equal">
      <formula>"completedw"</formula>
    </cfRule>
    <cfRule type="containsText" dxfId="1495" priority="251" operator="containsText" text="Hold">
      <formula>NOT(ISERROR(SEARCH("Hold",K237)))</formula>
    </cfRule>
    <cfRule type="cellIs" dxfId="1494" priority="253" operator="equal">
      <formula>"HOLD"</formula>
    </cfRule>
  </conditionalFormatting>
  <conditionalFormatting sqref="K247:K248">
    <cfRule type="containsText" dxfId="1493" priority="2107" operator="containsText" text="Hold">
      <formula>NOT(ISERROR(SEARCH("Hold",K247)))</formula>
    </cfRule>
  </conditionalFormatting>
  <conditionalFormatting sqref="K257:K258">
    <cfRule type="containsText" dxfId="1492" priority="1134" operator="containsText" text="Hold">
      <formula>NOT(ISERROR(SEARCH("Hold",K257)))</formula>
    </cfRule>
  </conditionalFormatting>
  <conditionalFormatting sqref="K267:K268">
    <cfRule type="containsText" dxfId="1491" priority="2027" operator="containsText" text="Hold">
      <formula>NOT(ISERROR(SEARCH("Hold",K267)))</formula>
    </cfRule>
  </conditionalFormatting>
  <conditionalFormatting sqref="K278:K279">
    <cfRule type="containsText" dxfId="1490" priority="1973" operator="containsText" text="Hold">
      <formula>NOT(ISERROR(SEARCH("Hold",K278)))</formula>
    </cfRule>
  </conditionalFormatting>
  <conditionalFormatting sqref="K289:K290">
    <cfRule type="containsText" dxfId="1489" priority="1883" operator="containsText" text="Hold">
      <formula>NOT(ISERROR(SEARCH("Hold",K289)))</formula>
    </cfRule>
  </conditionalFormatting>
  <conditionalFormatting sqref="K300:K301">
    <cfRule type="containsText" dxfId="1488" priority="1731" operator="containsText" text="Hold">
      <formula>NOT(ISERROR(SEARCH("Hold",K300)))</formula>
    </cfRule>
  </conditionalFormatting>
  <conditionalFormatting sqref="K311:K312">
    <cfRule type="containsText" dxfId="1487" priority="1081" operator="containsText" text="Hold">
      <formula>NOT(ISERROR(SEARCH("Hold",K311)))</formula>
    </cfRule>
  </conditionalFormatting>
  <conditionalFormatting sqref="K237:L237">
    <cfRule type="cellIs" dxfId="1486" priority="255" operator="equal">
      <formula>"wip"</formula>
    </cfRule>
    <cfRule type="cellIs" dxfId="1485" priority="256" operator="equal">
      <formula>"Completed"</formula>
    </cfRule>
  </conditionalFormatting>
  <conditionalFormatting sqref="K278:L279">
    <cfRule type="cellIs" dxfId="1484" priority="1974" operator="equal">
      <formula>"completedw"</formula>
    </cfRule>
    <cfRule type="cellIs" dxfId="1483" priority="1975" operator="equal">
      <formula>"HOLD"</formula>
    </cfRule>
    <cfRule type="cellIs" dxfId="1482" priority="1976" operator="equal">
      <formula>"ROW"</formula>
    </cfRule>
    <cfRule type="cellIs" dxfId="1481" priority="1977" operator="equal">
      <formula>"wip"</formula>
    </cfRule>
    <cfRule type="cellIs" dxfId="1480" priority="1978" operator="equal">
      <formula>"Completed"</formula>
    </cfRule>
  </conditionalFormatting>
  <conditionalFormatting sqref="K300:L301">
    <cfRule type="cellIs" dxfId="1479" priority="1732" operator="equal">
      <formula>"completedw"</formula>
    </cfRule>
    <cfRule type="cellIs" dxfId="1478" priority="1733" operator="equal">
      <formula>"HOLD"</formula>
    </cfRule>
    <cfRule type="cellIs" dxfId="1477" priority="1734" operator="equal">
      <formula>"ROW"</formula>
    </cfRule>
    <cfRule type="cellIs" dxfId="1476" priority="1735" operator="equal">
      <formula>"wip"</formula>
    </cfRule>
    <cfRule type="cellIs" dxfId="1475" priority="1736" operator="equal">
      <formula>"Completed"</formula>
    </cfRule>
  </conditionalFormatting>
  <conditionalFormatting sqref="L36:L37 N36:N37">
    <cfRule type="cellIs" dxfId="1474" priority="1773" operator="equal">
      <formula>"Completed"</formula>
    </cfRule>
    <cfRule type="cellIs" dxfId="1473" priority="1772" operator="equal">
      <formula>"wip"</formula>
    </cfRule>
    <cfRule type="cellIs" dxfId="1472" priority="1771" operator="equal">
      <formula>"ROW"</formula>
    </cfRule>
    <cfRule type="cellIs" dxfId="1471" priority="1770" operator="equal">
      <formula>"HOLD"</formula>
    </cfRule>
    <cfRule type="cellIs" dxfId="1470" priority="1769" operator="equal">
      <formula>"completedw"</formula>
    </cfRule>
  </conditionalFormatting>
  <conditionalFormatting sqref="L183:L184">
    <cfRule type="cellIs" dxfId="1469" priority="2572" operator="equal">
      <formula>"Completed"</formula>
    </cfRule>
  </conditionalFormatting>
  <conditionalFormatting sqref="L194">
    <cfRule type="cellIs" dxfId="1468" priority="2543" operator="equal">
      <formula>"wip"</formula>
    </cfRule>
    <cfRule type="cellIs" dxfId="1467" priority="2544" operator="equal">
      <formula>"Completed"</formula>
    </cfRule>
  </conditionalFormatting>
  <conditionalFormatting sqref="L215:L216">
    <cfRule type="cellIs" dxfId="1466" priority="2488" operator="equal">
      <formula>"Completed"</formula>
    </cfRule>
  </conditionalFormatting>
  <conditionalFormatting sqref="L226">
    <cfRule type="cellIs" dxfId="1465" priority="2460" operator="equal">
      <formula>"Completed"</formula>
    </cfRule>
    <cfRule type="cellIs" dxfId="1464" priority="2459" operator="equal">
      <formula>"wip"</formula>
    </cfRule>
  </conditionalFormatting>
  <conditionalFormatting sqref="L247">
    <cfRule type="cellIs" dxfId="1463" priority="2377" operator="equal">
      <formula>"wip"</formula>
    </cfRule>
    <cfRule type="cellIs" dxfId="1462" priority="2378" operator="equal">
      <formula>"Completed"</formula>
    </cfRule>
  </conditionalFormatting>
  <conditionalFormatting sqref="L257">
    <cfRule type="cellIs" dxfId="1461" priority="2349" operator="equal">
      <formula>"wip"</formula>
    </cfRule>
    <cfRule type="cellIs" dxfId="1460" priority="2350" operator="equal">
      <formula>"Completed"</formula>
    </cfRule>
  </conditionalFormatting>
  <conditionalFormatting sqref="L172:M172">
    <cfRule type="cellIs" dxfId="1459" priority="141" operator="equal">
      <formula>"wip"</formula>
    </cfRule>
    <cfRule type="cellIs" dxfId="1458" priority="142" operator="equal">
      <formula>"Completed"</formula>
    </cfRule>
  </conditionalFormatting>
  <conditionalFormatting sqref="L204:M204">
    <cfRule type="cellIs" dxfId="1457" priority="297" operator="equal">
      <formula>"wip"</formula>
    </cfRule>
    <cfRule type="cellIs" dxfId="1456" priority="298" operator="equal">
      <formula>"Completed"</formula>
    </cfRule>
  </conditionalFormatting>
  <conditionalFormatting sqref="L267:M268">
    <cfRule type="cellIs" dxfId="1455" priority="2037" operator="equal">
      <formula>"wip"</formula>
    </cfRule>
    <cfRule type="cellIs" dxfId="1454" priority="2034" operator="equal">
      <formula>"completedw"</formula>
    </cfRule>
    <cfRule type="cellIs" dxfId="1453" priority="2036" operator="equal">
      <formula>"ROW"</formula>
    </cfRule>
    <cfRule type="cellIs" dxfId="1452" priority="2035" operator="equal">
      <formula>"HOLD"</formula>
    </cfRule>
    <cfRule type="cellIs" dxfId="1451" priority="2038" operator="equal">
      <formula>"Completed"</formula>
    </cfRule>
  </conditionalFormatting>
  <conditionalFormatting sqref="L289:M290">
    <cfRule type="cellIs" dxfId="1450" priority="1894" operator="equal">
      <formula>"Completed"</formula>
    </cfRule>
    <cfRule type="cellIs" dxfId="1449" priority="1892" operator="equal">
      <formula>"ROW"</formula>
    </cfRule>
    <cfRule type="cellIs" dxfId="1448" priority="1893" operator="equal">
      <formula>"wip"</formula>
    </cfRule>
    <cfRule type="cellIs" dxfId="1447" priority="1890" operator="equal">
      <formula>"completedw"</formula>
    </cfRule>
    <cfRule type="cellIs" dxfId="1446" priority="1891" operator="equal">
      <formula>"HOLD"</formula>
    </cfRule>
  </conditionalFormatting>
  <conditionalFormatting sqref="L208:N208">
    <cfRule type="cellIs" dxfId="1445" priority="1218" operator="equal">
      <formula>"HOLD"</formula>
    </cfRule>
    <cfRule type="cellIs" dxfId="1444" priority="1219" operator="equal">
      <formula>"ROW"</formula>
    </cfRule>
    <cfRule type="cellIs" dxfId="1443" priority="1217" operator="equal">
      <formula>"completedw"</formula>
    </cfRule>
  </conditionalFormatting>
  <conditionalFormatting sqref="L25:AE25 S14:W14 A1:XFD1 A2:M2 S2:XFD2 A3:XFD9 V10:AI10 AK10:XFD10 A10:H18 T11:XFD13 T15:U15 W15 T16:XFD18 AF19:XFD19 AF20 AL20:XFD21 A21:F21 I21:J21 L21:AF21 A22:XFD24 AF25:XFD26 L26 N26 P26 R26 T26 V26 X26 Z26 AB26 AD26 A27:XFD28 AE29:AE30 A36:B38 AF271:AG271 AI271:XFD271 AF272:XFD295">
    <cfRule type="cellIs" dxfId="1442" priority="2407" operator="equal">
      <formula>"completedw"</formula>
    </cfRule>
    <cfRule type="cellIs" dxfId="1441" priority="2408" operator="equal">
      <formula>"HOLD"</formula>
    </cfRule>
  </conditionalFormatting>
  <conditionalFormatting sqref="L25:AE25 U14:V14 B47:C47 L26 N26 P26 R26 T26 V26 X26 Z26 AB26 AD26">
    <cfRule type="cellIs" dxfId="1440" priority="2625" operator="equal">
      <formula>"wip"</formula>
    </cfRule>
  </conditionalFormatting>
  <conditionalFormatting sqref="L25:AE25 U14:V14 B47:C47 U15 W15 L26 N26 P26 R26 T26 V26 X26 Z26 AB26 AD26">
    <cfRule type="cellIs" dxfId="1439" priority="2626" operator="equal">
      <formula>"Completed"</formula>
    </cfRule>
  </conditionalFormatting>
  <conditionalFormatting sqref="M25">
    <cfRule type="containsText" dxfId="1438" priority="1193" operator="containsText" text="Hold">
      <formula>NOT(ISERROR(SEARCH("Hold",M25)))</formula>
    </cfRule>
  </conditionalFormatting>
  <conditionalFormatting sqref="M36">
    <cfRule type="cellIs" dxfId="1437" priority="938" operator="equal">
      <formula>"Completed"</formula>
    </cfRule>
    <cfRule type="cellIs" dxfId="1436" priority="937" operator="equal">
      <formula>"wip"</formula>
    </cfRule>
    <cfRule type="cellIs" dxfId="1435" priority="934" operator="equal">
      <formula>"completedw"</formula>
    </cfRule>
    <cfRule type="cellIs" dxfId="1434" priority="936" operator="equal">
      <formula>"ROW"</formula>
    </cfRule>
    <cfRule type="cellIs" dxfId="1433" priority="935" operator="equal">
      <formula>"HOLD"</formula>
    </cfRule>
    <cfRule type="containsText" dxfId="1432" priority="933" operator="containsText" text="Hold">
      <formula>NOT(ISERROR(SEARCH("Hold",M36)))</formula>
    </cfRule>
  </conditionalFormatting>
  <conditionalFormatting sqref="M47">
    <cfRule type="cellIs" dxfId="1431" priority="727" operator="equal">
      <formula>"HOLD"</formula>
    </cfRule>
    <cfRule type="cellIs" dxfId="1430" priority="728" operator="equal">
      <formula>"ROW"</formula>
    </cfRule>
    <cfRule type="cellIs" dxfId="1429" priority="729" operator="equal">
      <formula>"wip"</formula>
    </cfRule>
    <cfRule type="containsText" dxfId="1428" priority="725" operator="containsText" text="Hold">
      <formula>NOT(ISERROR(SEARCH("Hold",M47)))</formula>
    </cfRule>
    <cfRule type="cellIs" dxfId="1427" priority="730" operator="equal">
      <formula>"Completed"</formula>
    </cfRule>
    <cfRule type="cellIs" dxfId="1426" priority="726" operator="equal">
      <formula>"completedw"</formula>
    </cfRule>
  </conditionalFormatting>
  <conditionalFormatting sqref="M51">
    <cfRule type="cellIs" dxfId="1425" priority="1487" operator="equal">
      <formula>"ROW"</formula>
    </cfRule>
    <cfRule type="cellIs" dxfId="1424" priority="1486" operator="equal">
      <formula>"HOLD"</formula>
    </cfRule>
    <cfRule type="cellIs" dxfId="1423" priority="1485" operator="equal">
      <formula>"completedw"</formula>
    </cfRule>
  </conditionalFormatting>
  <conditionalFormatting sqref="M57">
    <cfRule type="cellIs" dxfId="1422" priority="642" operator="equal">
      <formula>"completedw"</formula>
    </cfRule>
    <cfRule type="cellIs" dxfId="1421" priority="644" operator="equal">
      <formula>"ROW"</formula>
    </cfRule>
    <cfRule type="cellIs" dxfId="1420" priority="643" operator="equal">
      <formula>"HOLD"</formula>
    </cfRule>
    <cfRule type="containsText" dxfId="1419" priority="641" operator="containsText" text="Hold">
      <formula>NOT(ISERROR(SEARCH("Hold",M57)))</formula>
    </cfRule>
    <cfRule type="cellIs" dxfId="1418" priority="646" operator="equal">
      <formula>"Completed"</formula>
    </cfRule>
    <cfRule type="cellIs" dxfId="1417" priority="645" operator="equal">
      <formula>"wip"</formula>
    </cfRule>
  </conditionalFormatting>
  <conditionalFormatting sqref="M61:M62">
    <cfRule type="cellIs" dxfId="1416" priority="1463" operator="equal">
      <formula>"ROW"</formula>
    </cfRule>
    <cfRule type="cellIs" dxfId="1415" priority="1462" operator="equal">
      <formula>"HOLD"</formula>
    </cfRule>
    <cfRule type="cellIs" dxfId="1414" priority="1461" operator="equal">
      <formula>"completedw"</formula>
    </cfRule>
  </conditionalFormatting>
  <conditionalFormatting sqref="M68">
    <cfRule type="cellIs" dxfId="1413" priority="822" operator="equal">
      <formula>"completedw"</formula>
    </cfRule>
    <cfRule type="cellIs" dxfId="1412" priority="826" operator="equal">
      <formula>"Completed"</formula>
    </cfRule>
    <cfRule type="cellIs" dxfId="1411" priority="824" operator="equal">
      <formula>"ROW"</formula>
    </cfRule>
    <cfRule type="cellIs" dxfId="1410" priority="825" operator="equal">
      <formula>"wip"</formula>
    </cfRule>
    <cfRule type="containsText" dxfId="1409" priority="821" operator="containsText" text="Hold">
      <formula>NOT(ISERROR(SEARCH("Hold",M68)))</formula>
    </cfRule>
    <cfRule type="cellIs" dxfId="1408" priority="823" operator="equal">
      <formula>"HOLD"</formula>
    </cfRule>
  </conditionalFormatting>
  <conditionalFormatting sqref="M72:M73">
    <cfRule type="cellIs" dxfId="1407" priority="1429" operator="equal">
      <formula>"HOLD"</formula>
    </cfRule>
    <cfRule type="cellIs" dxfId="1406" priority="1428" operator="equal">
      <formula>"completedw"</formula>
    </cfRule>
    <cfRule type="cellIs" dxfId="1405" priority="1430" operator="equal">
      <formula>"ROW"</formula>
    </cfRule>
  </conditionalFormatting>
  <conditionalFormatting sqref="M79">
    <cfRule type="cellIs" dxfId="1404" priority="560" operator="equal">
      <formula>"ROW"</formula>
    </cfRule>
    <cfRule type="containsText" dxfId="1403" priority="557" operator="containsText" text="Hold">
      <formula>NOT(ISERROR(SEARCH("Hold",M79)))</formula>
    </cfRule>
    <cfRule type="cellIs" dxfId="1402" priority="558" operator="equal">
      <formula>"completedw"</formula>
    </cfRule>
    <cfRule type="cellIs" dxfId="1401" priority="561" operator="equal">
      <formula>"wip"</formula>
    </cfRule>
    <cfRule type="cellIs" dxfId="1400" priority="559" operator="equal">
      <formula>"HOLD"</formula>
    </cfRule>
    <cfRule type="cellIs" dxfId="1399" priority="562" operator="equal">
      <formula>"Completed"</formula>
    </cfRule>
  </conditionalFormatting>
  <conditionalFormatting sqref="M90">
    <cfRule type="cellIs" dxfId="1398" priority="495" operator="equal">
      <formula>"wip"</formula>
    </cfRule>
    <cfRule type="cellIs" dxfId="1397" priority="494" operator="equal">
      <formula>"ROW"</formula>
    </cfRule>
    <cfRule type="cellIs" dxfId="1396" priority="493" operator="equal">
      <formula>"HOLD"</formula>
    </cfRule>
    <cfRule type="cellIs" dxfId="1395" priority="492" operator="equal">
      <formula>"completedw"</formula>
    </cfRule>
    <cfRule type="containsText" dxfId="1394" priority="491" operator="containsText" text="Hold">
      <formula>NOT(ISERROR(SEARCH("Hold",M90)))</formula>
    </cfRule>
    <cfRule type="cellIs" dxfId="1393" priority="496" operator="equal">
      <formula>"Completed"</formula>
    </cfRule>
  </conditionalFormatting>
  <conditionalFormatting sqref="M102">
    <cfRule type="cellIs" dxfId="1392" priority="337" operator="equal">
      <formula>"HOLD"</formula>
    </cfRule>
    <cfRule type="cellIs" dxfId="1391" priority="336" operator="equal">
      <formula>"completedw"</formula>
    </cfRule>
    <cfRule type="cellIs" dxfId="1390" priority="340" operator="equal">
      <formula>"Completed"</formula>
    </cfRule>
    <cfRule type="cellIs" dxfId="1389" priority="339" operator="equal">
      <formula>"wip"</formula>
    </cfRule>
    <cfRule type="cellIs" dxfId="1388" priority="338" operator="equal">
      <formula>"ROW"</formula>
    </cfRule>
    <cfRule type="containsText" dxfId="1387" priority="335" operator="containsText" text="Hold">
      <formula>NOT(ISERROR(SEARCH("Hold",M102)))</formula>
    </cfRule>
  </conditionalFormatting>
  <conditionalFormatting sqref="M114:M115">
    <cfRule type="containsText" dxfId="1386" priority="2249" operator="containsText" text="Hold">
      <formula>NOT(ISERROR(SEARCH("Hold",M114)))</formula>
    </cfRule>
  </conditionalFormatting>
  <conditionalFormatting sqref="M126:M127">
    <cfRule type="containsText" dxfId="1385" priority="1613" operator="containsText" text="Hold">
      <formula>NOT(ISERROR(SEARCH("Hold",M126)))</formula>
    </cfRule>
  </conditionalFormatting>
  <conditionalFormatting sqref="M138">
    <cfRule type="cellIs" dxfId="1384" priority="406" operator="equal">
      <formula>"Completed"</formula>
    </cfRule>
    <cfRule type="cellIs" dxfId="1383" priority="405" operator="equal">
      <formula>"wip"</formula>
    </cfRule>
    <cfRule type="cellIs" dxfId="1382" priority="404" operator="equal">
      <formula>"ROW"</formula>
    </cfRule>
    <cfRule type="cellIs" dxfId="1381" priority="403" operator="equal">
      <formula>"HOLD"</formula>
    </cfRule>
    <cfRule type="cellIs" dxfId="1380" priority="402" operator="equal">
      <formula>"completedw"</formula>
    </cfRule>
    <cfRule type="containsText" dxfId="1379" priority="401" operator="containsText" text="Hold">
      <formula>NOT(ISERROR(SEARCH("Hold",M138)))</formula>
    </cfRule>
  </conditionalFormatting>
  <conditionalFormatting sqref="M150">
    <cfRule type="cellIs" dxfId="1378" priority="14" operator="equal">
      <formula>"completedw"</formula>
    </cfRule>
    <cfRule type="containsText" dxfId="1377" priority="13" operator="containsText" text="Hold">
      <formula>NOT(ISERROR(SEARCH("Hold",M150)))</formula>
    </cfRule>
    <cfRule type="cellIs" dxfId="1376" priority="16" operator="equal">
      <formula>"ROW"</formula>
    </cfRule>
    <cfRule type="cellIs" dxfId="1375" priority="18" operator="equal">
      <formula>"Completed"</formula>
    </cfRule>
    <cfRule type="cellIs" dxfId="1374" priority="17" operator="equal">
      <formula>"wip"</formula>
    </cfRule>
    <cfRule type="cellIs" dxfId="1373" priority="15" operator="equal">
      <formula>"HOLD"</formula>
    </cfRule>
  </conditionalFormatting>
  <conditionalFormatting sqref="M161:M162">
    <cfRule type="containsText" dxfId="1372" priority="1513" operator="containsText" text="Hold">
      <formula>NOT(ISERROR(SEARCH("Hold",M161)))</formula>
    </cfRule>
  </conditionalFormatting>
  <conditionalFormatting sqref="M172">
    <cfRule type="containsText" dxfId="1371" priority="137" operator="containsText" text="Hold">
      <formula>NOT(ISERROR(SEARCH("Hold",M172)))</formula>
    </cfRule>
    <cfRule type="cellIs" dxfId="1370" priority="139" operator="equal">
      <formula>"HOLD"</formula>
    </cfRule>
    <cfRule type="cellIs" dxfId="1369" priority="140" operator="equal">
      <formula>"ROW"</formula>
    </cfRule>
    <cfRule type="cellIs" dxfId="1368" priority="138" operator="equal">
      <formula>"completedw"</formula>
    </cfRule>
  </conditionalFormatting>
  <conditionalFormatting sqref="M176:M177">
    <cfRule type="cellIs" dxfId="1367" priority="1367" operator="equal">
      <formula>"ROW"</formula>
    </cfRule>
    <cfRule type="cellIs" dxfId="1366" priority="1366" operator="equal">
      <formula>"HOLD"</formula>
    </cfRule>
    <cfRule type="cellIs" dxfId="1365" priority="1365" operator="equal">
      <formula>"completedw"</formula>
    </cfRule>
  </conditionalFormatting>
  <conditionalFormatting sqref="M179:M183">
    <cfRule type="cellIs" dxfId="1364" priority="108" operator="equal">
      <formula>"completedw"</formula>
    </cfRule>
    <cfRule type="cellIs" dxfId="1363" priority="109" operator="equal">
      <formula>"HOLD"</formula>
    </cfRule>
    <cfRule type="cellIs" dxfId="1362" priority="110" operator="equal">
      <formula>"ROW"</formula>
    </cfRule>
  </conditionalFormatting>
  <conditionalFormatting sqref="M183">
    <cfRule type="containsText" dxfId="1361" priority="107" operator="containsText" text="Hold">
      <formula>NOT(ISERROR(SEARCH("Hold",M183)))</formula>
    </cfRule>
  </conditionalFormatting>
  <conditionalFormatting sqref="M188">
    <cfRule type="cellIs" dxfId="1360" priority="1774" operator="equal">
      <formula>"completedw"</formula>
    </cfRule>
    <cfRule type="cellIs" dxfId="1359" priority="1775" operator="equal">
      <formula>"HOLD"</formula>
    </cfRule>
    <cfRule type="cellIs" dxfId="1358" priority="1776" operator="equal">
      <formula>"ROW"</formula>
    </cfRule>
  </conditionalFormatting>
  <conditionalFormatting sqref="M194:M195">
    <cfRule type="containsText" dxfId="1357" priority="1621" operator="containsText" text="Hold">
      <formula>NOT(ISERROR(SEARCH("Hold",M194)))</formula>
    </cfRule>
  </conditionalFormatting>
  <conditionalFormatting sqref="M204">
    <cfRule type="cellIs" dxfId="1356" priority="294" operator="equal">
      <formula>"completedw"</formula>
    </cfRule>
    <cfRule type="containsText" dxfId="1355" priority="293" operator="containsText" text="Hold">
      <formula>NOT(ISERROR(SEARCH("Hold",M204)))</formula>
    </cfRule>
    <cfRule type="cellIs" dxfId="1354" priority="296" operator="equal">
      <formula>"ROW"</formula>
    </cfRule>
    <cfRule type="cellIs" dxfId="1353" priority="295" operator="equal">
      <formula>"HOLD"</formula>
    </cfRule>
  </conditionalFormatting>
  <conditionalFormatting sqref="M215">
    <cfRule type="cellIs" dxfId="1352" priority="272" operator="equal">
      <formula>"ROW"</formula>
    </cfRule>
    <cfRule type="cellIs" dxfId="1351" priority="271" operator="equal">
      <formula>"HOLD"</formula>
    </cfRule>
    <cfRule type="cellIs" dxfId="1350" priority="270" operator="equal">
      <formula>"completedw"</formula>
    </cfRule>
    <cfRule type="containsText" dxfId="1349" priority="269" operator="containsText" text="Hold">
      <formula>NOT(ISERROR(SEARCH("Hold",M215)))</formula>
    </cfRule>
  </conditionalFormatting>
  <conditionalFormatting sqref="M226:M227">
    <cfRule type="containsText" dxfId="1348" priority="2131" operator="containsText" text="Hold">
      <formula>NOT(ISERROR(SEARCH("Hold",M226)))</formula>
    </cfRule>
  </conditionalFormatting>
  <conditionalFormatting sqref="M237:M238">
    <cfRule type="containsText" dxfId="1347" priority="2121" operator="containsText" text="Hold">
      <formula>NOT(ISERROR(SEARCH("Hold",M237)))</formula>
    </cfRule>
  </conditionalFormatting>
  <conditionalFormatting sqref="M247:M248">
    <cfRule type="containsText" dxfId="1346" priority="2108" operator="containsText" text="Hold">
      <formula>NOT(ISERROR(SEARCH("Hold",M247)))</formula>
    </cfRule>
  </conditionalFormatting>
  <conditionalFormatting sqref="M257:M258">
    <cfRule type="containsText" dxfId="1345" priority="2098" operator="containsText" text="Hold">
      <formula>NOT(ISERROR(SEARCH("Hold",M257)))</formula>
    </cfRule>
  </conditionalFormatting>
  <conditionalFormatting sqref="M267:M268">
    <cfRule type="containsText" dxfId="1344" priority="2033" operator="containsText" text="Hold">
      <formula>NOT(ISERROR(SEARCH("Hold",M267)))</formula>
    </cfRule>
  </conditionalFormatting>
  <conditionalFormatting sqref="M278:M279">
    <cfRule type="containsText" dxfId="1343" priority="1967" operator="containsText" text="Hold">
      <formula>NOT(ISERROR(SEARCH("Hold",M278)))</formula>
    </cfRule>
  </conditionalFormatting>
  <conditionalFormatting sqref="M289:M290">
    <cfRule type="containsText" dxfId="1342" priority="1889" operator="containsText" text="Hold">
      <formula>NOT(ISERROR(SEARCH("Hold",M289)))</formula>
    </cfRule>
  </conditionalFormatting>
  <conditionalFormatting sqref="M300:M301">
    <cfRule type="containsText" dxfId="1341" priority="1725" operator="containsText" text="Hold">
      <formula>NOT(ISERROR(SEARCH("Hold",M300)))</formula>
    </cfRule>
  </conditionalFormatting>
  <conditionalFormatting sqref="M311:M312">
    <cfRule type="containsText" dxfId="1340" priority="1075" operator="containsText" text="Hold">
      <formula>NOT(ISERROR(SEARCH("Hold",M311)))</formula>
    </cfRule>
  </conditionalFormatting>
  <conditionalFormatting sqref="M183:N183">
    <cfRule type="cellIs" dxfId="1339" priority="111" operator="equal">
      <formula>"wip"</formula>
    </cfRule>
    <cfRule type="cellIs" dxfId="1338" priority="112" operator="equal">
      <formula>"Completed"</formula>
    </cfRule>
  </conditionalFormatting>
  <conditionalFormatting sqref="M215:N215">
    <cfRule type="cellIs" dxfId="1337" priority="273" operator="equal">
      <formula>"wip"</formula>
    </cfRule>
    <cfRule type="cellIs" dxfId="1336" priority="274" operator="equal">
      <formula>"Completed"</formula>
    </cfRule>
  </conditionalFormatting>
  <conditionalFormatting sqref="M311:N312">
    <cfRule type="cellIs" dxfId="1335" priority="1077" operator="equal">
      <formula>"HOLD"</formula>
    </cfRule>
    <cfRule type="cellIs" dxfId="1334" priority="1076" operator="equal">
      <formula>"completedw"</formula>
    </cfRule>
    <cfRule type="cellIs" dxfId="1333" priority="1080" operator="equal">
      <formula>"Completed"</formula>
    </cfRule>
    <cfRule type="cellIs" dxfId="1332" priority="1078" operator="equal">
      <formula>"ROW"</formula>
    </cfRule>
    <cfRule type="cellIs" dxfId="1331" priority="1079" operator="equal">
      <formula>"wip"</formula>
    </cfRule>
  </conditionalFormatting>
  <conditionalFormatting sqref="M278:P279">
    <cfRule type="cellIs" dxfId="1330" priority="1969" operator="equal">
      <formula>"HOLD"</formula>
    </cfRule>
    <cfRule type="cellIs" dxfId="1329" priority="1968" operator="equal">
      <formula>"completedw"</formula>
    </cfRule>
    <cfRule type="cellIs" dxfId="1328" priority="1970" operator="equal">
      <formula>"ROW"</formula>
    </cfRule>
    <cfRule type="cellIs" dxfId="1327" priority="1971" operator="equal">
      <formula>"wip"</formula>
    </cfRule>
    <cfRule type="cellIs" dxfId="1326" priority="1972" operator="equal">
      <formula>"Completed"</formula>
    </cfRule>
  </conditionalFormatting>
  <conditionalFormatting sqref="M300:P301">
    <cfRule type="cellIs" dxfId="1325" priority="1727" operator="equal">
      <formula>"HOLD"</formula>
    </cfRule>
    <cfRule type="cellIs" dxfId="1324" priority="1728" operator="equal">
      <formula>"ROW"</formula>
    </cfRule>
    <cfRule type="cellIs" dxfId="1323" priority="1729" operator="equal">
      <formula>"wip"</formula>
    </cfRule>
    <cfRule type="cellIs" dxfId="1322" priority="1726" operator="equal">
      <formula>"completedw"</formula>
    </cfRule>
    <cfRule type="cellIs" dxfId="1321" priority="1730" operator="equal">
      <formula>"Completed"</formula>
    </cfRule>
  </conditionalFormatting>
  <conditionalFormatting sqref="M106:Q107">
    <cfRule type="cellIs" dxfId="1320" priority="1105" operator="equal">
      <formula>"completedw"</formula>
    </cfRule>
    <cfRule type="cellIs" dxfId="1319" priority="1107" operator="equal">
      <formula>"ROW"</formula>
    </cfRule>
    <cfRule type="cellIs" dxfId="1318" priority="1106" operator="equal">
      <formula>"HOLD"</formula>
    </cfRule>
  </conditionalFormatting>
  <conditionalFormatting sqref="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17" priority="2627" operator="equal">
      <formula>"completedw"</formula>
    </cfRule>
  </conditionalFormatting>
  <conditionalFormatting sqref="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16" priority="2628" operator="equal">
      <formula>"HOLD"</formula>
    </cfRule>
    <cfRule type="cellIs" dxfId="1315" priority="2629" operator="equal">
      <formula>"ROW"</formula>
    </cfRule>
  </conditionalFormatting>
  <conditionalFormatting sqref="N172:N173">
    <cfRule type="cellIs" dxfId="1314" priority="2600" operator="equal">
      <formula>"Completed"</formula>
    </cfRule>
  </conditionalFormatting>
  <conditionalFormatting sqref="N194">
    <cfRule type="cellIs" dxfId="1313" priority="2541" operator="equal">
      <formula>"wip"</formula>
    </cfRule>
    <cfRule type="cellIs" dxfId="1312" priority="2542" operator="equal">
      <formula>"Completed"</formula>
    </cfRule>
  </conditionalFormatting>
  <conditionalFormatting sqref="N204:N205">
    <cfRule type="cellIs" dxfId="1311" priority="2514" operator="equal">
      <formula>"Completed"</formula>
    </cfRule>
  </conditionalFormatting>
  <conditionalFormatting sqref="N226">
    <cfRule type="cellIs" dxfId="1310" priority="2458" operator="equal">
      <formula>"Completed"</formula>
    </cfRule>
    <cfRule type="cellIs" dxfId="1309" priority="2457" operator="equal">
      <formula>"wip"</formula>
    </cfRule>
  </conditionalFormatting>
  <conditionalFormatting sqref="N247">
    <cfRule type="cellIs" dxfId="1308" priority="2375" operator="equal">
      <formula>"wip"</formula>
    </cfRule>
    <cfRule type="cellIs" dxfId="1307" priority="2376" operator="equal">
      <formula>"Completed"</formula>
    </cfRule>
  </conditionalFormatting>
  <conditionalFormatting sqref="N257">
    <cfRule type="cellIs" dxfId="1306" priority="2347" operator="equal">
      <formula>"wip"</formula>
    </cfRule>
    <cfRule type="cellIs" dxfId="1305" priority="2348" operator="equal">
      <formula>"Completed"</formula>
    </cfRule>
  </conditionalFormatting>
  <conditionalFormatting sqref="N237:O237">
    <cfRule type="cellIs" dxfId="1304" priority="249" operator="equal">
      <formula>"wip"</formula>
    </cfRule>
    <cfRule type="cellIs" dxfId="1303" priority="250" operator="equal">
      <formula>"Completed"</formula>
    </cfRule>
  </conditionalFormatting>
  <conditionalFormatting sqref="N267:O267">
    <cfRule type="cellIs" dxfId="1302" priority="2042" operator="equal">
      <formula>"ROW"</formula>
    </cfRule>
    <cfRule type="cellIs" dxfId="1301" priority="2043" operator="equal">
      <formula>"wip"</formula>
    </cfRule>
    <cfRule type="cellIs" dxfId="1300" priority="2044" operator="equal">
      <formula>"Completed"</formula>
    </cfRule>
    <cfRule type="cellIs" dxfId="1299" priority="2041" operator="equal">
      <formula>"HOLD"</formula>
    </cfRule>
    <cfRule type="cellIs" dxfId="1298" priority="2040" operator="equal">
      <formula>"completedw"</formula>
    </cfRule>
  </conditionalFormatting>
  <conditionalFormatting sqref="N289:O289">
    <cfRule type="cellIs" dxfId="1297" priority="1900" operator="equal">
      <formula>"Completed"</formula>
    </cfRule>
    <cfRule type="cellIs" dxfId="1296" priority="1898" operator="equal">
      <formula>"ROW"</formula>
    </cfRule>
    <cfRule type="cellIs" dxfId="1295" priority="1896" operator="equal">
      <formula>"completedw"</formula>
    </cfRule>
    <cfRule type="cellIs" dxfId="1294" priority="1897" operator="equal">
      <formula>"HOLD"</formula>
    </cfRule>
    <cfRule type="cellIs" dxfId="1293" priority="1899" operator="equal">
      <formula>"wip"</formula>
    </cfRule>
  </conditionalFormatting>
  <conditionalFormatting sqref="N90:P91">
    <cfRule type="cellIs" dxfId="1292" priority="1003" operator="equal">
      <formula>"wip"</formula>
    </cfRule>
    <cfRule type="cellIs" dxfId="1291" priority="1002" operator="equal">
      <formula>"ROW"</formula>
    </cfRule>
    <cfRule type="cellIs" dxfId="1290" priority="1001" operator="equal">
      <formula>"HOLD"</formula>
    </cfRule>
    <cfRule type="cellIs" dxfId="1289" priority="1000" operator="equal">
      <formula>"completedw"</formula>
    </cfRule>
    <cfRule type="cellIs" dxfId="1288" priority="1004" operator="equal">
      <formula>"Completed"</formula>
    </cfRule>
  </conditionalFormatting>
  <conditionalFormatting sqref="O25">
    <cfRule type="containsText" dxfId="1287" priority="977" operator="containsText" text="Hold">
      <formula>NOT(ISERROR(SEARCH("Hold",O25)))</formula>
    </cfRule>
  </conditionalFormatting>
  <conditionalFormatting sqref="O29:O30">
    <cfRule type="cellIs" dxfId="1286" priority="1778" operator="equal">
      <formula>"completedw"</formula>
    </cfRule>
    <cfRule type="cellIs" dxfId="1285" priority="1780" operator="equal">
      <formula>"ROW"</formula>
    </cfRule>
    <cfRule type="cellIs" dxfId="1284" priority="1779" operator="equal">
      <formula>"HOLD"</formula>
    </cfRule>
  </conditionalFormatting>
  <conditionalFormatting sqref="O36">
    <cfRule type="containsText" dxfId="1283" priority="927" operator="containsText" text="Hold">
      <formula>NOT(ISERROR(SEARCH("Hold",O36)))</formula>
    </cfRule>
    <cfRule type="cellIs" dxfId="1282" priority="928" operator="equal">
      <formula>"completedw"</formula>
    </cfRule>
    <cfRule type="cellIs" dxfId="1281" priority="930" operator="equal">
      <formula>"ROW"</formula>
    </cfRule>
    <cfRule type="cellIs" dxfId="1280" priority="931" operator="equal">
      <formula>"wip"</formula>
    </cfRule>
    <cfRule type="cellIs" dxfId="1279" priority="932" operator="equal">
      <formula>"Completed"</formula>
    </cfRule>
    <cfRule type="cellIs" dxfId="1278" priority="929" operator="equal">
      <formula>"HOLD"</formula>
    </cfRule>
  </conditionalFormatting>
  <conditionalFormatting sqref="O47">
    <cfRule type="cellIs" dxfId="1277" priority="722" operator="equal">
      <formula>"ROW"</formula>
    </cfRule>
    <cfRule type="cellIs" dxfId="1276" priority="724" operator="equal">
      <formula>"Completed"</formula>
    </cfRule>
    <cfRule type="cellIs" dxfId="1275" priority="723" operator="equal">
      <formula>"wip"</formula>
    </cfRule>
    <cfRule type="cellIs" dxfId="1274" priority="721" operator="equal">
      <formula>"HOLD"</formula>
    </cfRule>
    <cfRule type="cellIs" dxfId="1273" priority="720" operator="equal">
      <formula>"completedw"</formula>
    </cfRule>
    <cfRule type="containsText" dxfId="1272" priority="719" operator="containsText" text="Hold">
      <formula>NOT(ISERROR(SEARCH("Hold",O47)))</formula>
    </cfRule>
  </conditionalFormatting>
  <conditionalFormatting sqref="O57">
    <cfRule type="cellIs" dxfId="1271" priority="637" operator="equal">
      <formula>"HOLD"</formula>
    </cfRule>
    <cfRule type="cellIs" dxfId="1270" priority="640" operator="equal">
      <formula>"Completed"</formula>
    </cfRule>
    <cfRule type="cellIs" dxfId="1269" priority="636" operator="equal">
      <formula>"completedw"</formula>
    </cfRule>
    <cfRule type="containsText" dxfId="1268" priority="635" operator="containsText" text="Hold">
      <formula>NOT(ISERROR(SEARCH("Hold",O57)))</formula>
    </cfRule>
    <cfRule type="cellIs" dxfId="1267" priority="638" operator="equal">
      <formula>"ROW"</formula>
    </cfRule>
    <cfRule type="cellIs" dxfId="1266" priority="639" operator="equal">
      <formula>"wip"</formula>
    </cfRule>
  </conditionalFormatting>
  <conditionalFormatting sqref="O68">
    <cfRule type="cellIs" dxfId="1265" priority="819" operator="equal">
      <formula>"wip"</formula>
    </cfRule>
    <cfRule type="cellIs" dxfId="1264" priority="820" operator="equal">
      <formula>"Completed"</formula>
    </cfRule>
    <cfRule type="cellIs" dxfId="1263" priority="818" operator="equal">
      <formula>"ROW"</formula>
    </cfRule>
    <cfRule type="containsText" dxfId="1262" priority="815" operator="containsText" text="Hold">
      <formula>NOT(ISERROR(SEARCH("Hold",O68)))</formula>
    </cfRule>
    <cfRule type="cellIs" dxfId="1261" priority="816" operator="equal">
      <formula>"completedw"</formula>
    </cfRule>
    <cfRule type="cellIs" dxfId="1260" priority="817" operator="equal">
      <formula>"HOLD"</formula>
    </cfRule>
  </conditionalFormatting>
  <conditionalFormatting sqref="O79">
    <cfRule type="cellIs" dxfId="1259" priority="553" operator="equal">
      <formula>"HOLD"</formula>
    </cfRule>
    <cfRule type="cellIs" dxfId="1258" priority="552" operator="equal">
      <formula>"completedw"</formula>
    </cfRule>
    <cfRule type="cellIs" dxfId="1257" priority="556" operator="equal">
      <formula>"Completed"</formula>
    </cfRule>
    <cfRule type="cellIs" dxfId="1256" priority="555" operator="equal">
      <formula>"wip"</formula>
    </cfRule>
    <cfRule type="cellIs" dxfId="1255" priority="554" operator="equal">
      <formula>"ROW"</formula>
    </cfRule>
    <cfRule type="containsText" dxfId="1254" priority="551" operator="containsText" text="Hold">
      <formula>NOT(ISERROR(SEARCH("Hold",O79)))</formula>
    </cfRule>
  </conditionalFormatting>
  <conditionalFormatting sqref="O102">
    <cfRule type="containsText" dxfId="1253" priority="329" operator="containsText" text="Hold">
      <formula>NOT(ISERROR(SEARCH("Hold",O102)))</formula>
    </cfRule>
    <cfRule type="cellIs" dxfId="1252" priority="330" operator="equal">
      <formula>"completedw"</formula>
    </cfRule>
    <cfRule type="cellIs" dxfId="1251" priority="331" operator="equal">
      <formula>"HOLD"</formula>
    </cfRule>
    <cfRule type="cellIs" dxfId="1250" priority="332" operator="equal">
      <formula>"ROW"</formula>
    </cfRule>
    <cfRule type="cellIs" dxfId="1249" priority="333" operator="equal">
      <formula>"wip"</formula>
    </cfRule>
    <cfRule type="cellIs" dxfId="1248" priority="334" operator="equal">
      <formula>"Completed"</formula>
    </cfRule>
  </conditionalFormatting>
  <conditionalFormatting sqref="O138">
    <cfRule type="cellIs" dxfId="1247" priority="396" operator="equal">
      <formula>"completedw"</formula>
    </cfRule>
    <cfRule type="cellIs" dxfId="1246" priority="397" operator="equal">
      <formula>"HOLD"</formula>
    </cfRule>
    <cfRule type="cellIs" dxfId="1245" priority="398" operator="equal">
      <formula>"ROW"</formula>
    </cfRule>
    <cfRule type="cellIs" dxfId="1244" priority="399" operator="equal">
      <formula>"wip"</formula>
    </cfRule>
    <cfRule type="cellIs" dxfId="1243" priority="400" operator="equal">
      <formula>"Completed"</formula>
    </cfRule>
    <cfRule type="containsText" dxfId="1242" priority="395" operator="containsText" text="Hold">
      <formula>NOT(ISERROR(SEARCH("Hold",O138)))</formula>
    </cfRule>
  </conditionalFormatting>
  <conditionalFormatting sqref="O150">
    <cfRule type="cellIs" dxfId="1241" priority="22" operator="equal">
      <formula>"ROW"</formula>
    </cfRule>
    <cfRule type="cellIs" dxfId="1240" priority="21" operator="equal">
      <formula>"HOLD"</formula>
    </cfRule>
    <cfRule type="cellIs" dxfId="1239" priority="20" operator="equal">
      <formula>"completedw"</formula>
    </cfRule>
    <cfRule type="containsText" dxfId="1238" priority="19" operator="containsText" text="Hold">
      <formula>NOT(ISERROR(SEARCH("Hold",O150)))</formula>
    </cfRule>
    <cfRule type="cellIs" dxfId="1237" priority="24" operator="equal">
      <formula>"Completed"</formula>
    </cfRule>
    <cfRule type="cellIs" dxfId="1236" priority="23" operator="equal">
      <formula>"wip"</formula>
    </cfRule>
  </conditionalFormatting>
  <conditionalFormatting sqref="O172">
    <cfRule type="cellIs" dxfId="1235" priority="135" operator="equal">
      <formula>"wip"</formula>
    </cfRule>
    <cfRule type="cellIs" dxfId="1234" priority="134" operator="equal">
      <formula>"ROW"</formula>
    </cfRule>
    <cfRule type="cellIs" dxfId="1233" priority="133" operator="equal">
      <formula>"HOLD"</formula>
    </cfRule>
    <cfRule type="cellIs" dxfId="1232" priority="132" operator="equal">
      <formula>"completedw"</formula>
    </cfRule>
    <cfRule type="containsText" dxfId="1231" priority="131" operator="containsText" text="Hold">
      <formula>NOT(ISERROR(SEARCH("Hold",O172)))</formula>
    </cfRule>
    <cfRule type="cellIs" dxfId="1230" priority="136" operator="equal">
      <formula>"Completed"</formula>
    </cfRule>
  </conditionalFormatting>
  <conditionalFormatting sqref="O204">
    <cfRule type="cellIs" dxfId="1229" priority="291" operator="equal">
      <formula>"wip"</formula>
    </cfRule>
    <cfRule type="cellIs" dxfId="1228" priority="289" operator="equal">
      <formula>"HOLD"</formula>
    </cfRule>
    <cfRule type="cellIs" dxfId="1227" priority="288" operator="equal">
      <formula>"completedw"</formula>
    </cfRule>
    <cfRule type="cellIs" dxfId="1226" priority="292" operator="equal">
      <formula>"Completed"</formula>
    </cfRule>
    <cfRule type="cellIs" dxfId="1225" priority="290" operator="equal">
      <formula>"ROW"</formula>
    </cfRule>
    <cfRule type="containsText" dxfId="1224" priority="287" operator="containsText" text="Hold">
      <formula>NOT(ISERROR(SEARCH("Hold",O204)))</formula>
    </cfRule>
  </conditionalFormatting>
  <conditionalFormatting sqref="O215:O216">
    <cfRule type="containsText" dxfId="1223" priority="980" operator="containsText" text="Hold">
      <formula>NOT(ISERROR(SEARCH("Hold",O215)))</formula>
    </cfRule>
  </conditionalFormatting>
  <conditionalFormatting sqref="O237">
    <cfRule type="cellIs" dxfId="1222" priority="246" operator="equal">
      <formula>"completedw"</formula>
    </cfRule>
    <cfRule type="cellIs" dxfId="1221" priority="247" operator="equal">
      <formula>"HOLD"</formula>
    </cfRule>
    <cfRule type="cellIs" dxfId="1220" priority="248" operator="equal">
      <formula>"ROW"</formula>
    </cfRule>
    <cfRule type="containsText" dxfId="1219" priority="245" operator="containsText" text="Hold">
      <formula>NOT(ISERROR(SEARCH("Hold",O237)))</formula>
    </cfRule>
  </conditionalFormatting>
  <conditionalFormatting sqref="O267">
    <cfRule type="containsText" dxfId="1218" priority="2039" operator="containsText" text="Hold">
      <formula>NOT(ISERROR(SEARCH("Hold",O267)))</formula>
    </cfRule>
  </conditionalFormatting>
  <conditionalFormatting sqref="O289">
    <cfRule type="containsText" dxfId="1217" priority="1895" operator="containsText" text="Hold">
      <formula>NOT(ISERROR(SEARCH("Hold",O289)))</formula>
    </cfRule>
  </conditionalFormatting>
  <conditionalFormatting sqref="O90:P91">
    <cfRule type="containsText" dxfId="1216" priority="999" operator="containsText" text="Hold">
      <formula>NOT(ISERROR(SEARCH("Hold",O90)))</formula>
    </cfRule>
  </conditionalFormatting>
  <conditionalFormatting sqref="O72:Q73">
    <cfRule type="cellIs" dxfId="1215" priority="1433" operator="equal">
      <formula>"ROW"</formula>
    </cfRule>
    <cfRule type="cellIs" dxfId="1214" priority="1432" operator="equal">
      <formula>"HOLD"</formula>
    </cfRule>
    <cfRule type="cellIs" dxfId="1213" priority="1431" operator="equal">
      <formula>"completedw"</formula>
    </cfRule>
  </conditionalFormatting>
  <conditionalFormatting sqref="O114:Q115 O161:P162 O215:Q216 O226:Q227 P237:P238 O257:Q258 O247:P248 P79:Q80 P102:P103 P150:Q151 O268:P268 O278:P279 O290:P290">
    <cfRule type="containsText" dxfId="1212" priority="1777" operator="containsText" text="Hold">
      <formula>NOT(ISERROR(SEARCH("Hold",O79)))</formula>
    </cfRule>
  </conditionalFormatting>
  <conditionalFormatting sqref="O126:Q127">
    <cfRule type="containsText" dxfId="1211" priority="1612" operator="containsText" text="Hold">
      <formula>NOT(ISERROR(SEARCH("Hold",O126)))</formula>
    </cfRule>
  </conditionalFormatting>
  <conditionalFormatting sqref="O187:Q187">
    <cfRule type="cellIs" dxfId="1210" priority="1349" operator="equal">
      <formula>"ROW"</formula>
    </cfRule>
    <cfRule type="cellIs" dxfId="1209" priority="1347" operator="equal">
      <formula>"completedw"</formula>
    </cfRule>
    <cfRule type="cellIs" dxfId="1208" priority="1348" operator="equal">
      <formula>"HOLD"</formula>
    </cfRule>
  </conditionalFormatting>
  <conditionalFormatting sqref="O194:Q195">
    <cfRule type="containsText" dxfId="1207" priority="1620" operator="containsText" text="Hold">
      <formula>NOT(ISERROR(SEARCH("Hold",O194)))</formula>
    </cfRule>
  </conditionalFormatting>
  <conditionalFormatting sqref="O300:Q301">
    <cfRule type="containsText" dxfId="1206" priority="1719" operator="containsText" text="Hold">
      <formula>NOT(ISERROR(SEARCH("Hold",O300)))</formula>
    </cfRule>
  </conditionalFormatting>
  <conditionalFormatting sqref="O311:Q312">
    <cfRule type="containsText" dxfId="1205" priority="1069" operator="containsText" text="Hold">
      <formula>NOT(ISERROR(SEARCH("Hold",O311)))</formula>
    </cfRule>
  </conditionalFormatting>
  <conditionalFormatting sqref="O311:R312">
    <cfRule type="cellIs" dxfId="1204" priority="1070" operator="equal">
      <formula>"completedw"</formula>
    </cfRule>
    <cfRule type="cellIs" dxfId="1203" priority="1071" operator="equal">
      <formula>"HOLD"</formula>
    </cfRule>
    <cfRule type="cellIs" dxfId="1202" priority="1072" operator="equal">
      <formula>"ROW"</formula>
    </cfRule>
    <cfRule type="cellIs" dxfId="1201" priority="1073" operator="equal">
      <formula>"wip"</formula>
    </cfRule>
    <cfRule type="cellIs" dxfId="1200" priority="1074" operator="equal">
      <formula>"Completed"</formula>
    </cfRule>
  </conditionalFormatting>
  <conditionalFormatting sqref="O208:S209">
    <cfRule type="cellIs" dxfId="1199" priority="1214" operator="equal">
      <formula>"completedw"</formula>
    </cfRule>
    <cfRule type="cellIs" dxfId="1198" priority="1216" operator="equal">
      <formula>"ROW"</formula>
    </cfRule>
    <cfRule type="cellIs" dxfId="1197" priority="1215" operator="equal">
      <formula>"HOLD"</formula>
    </cfRule>
  </conditionalFormatting>
  <conditionalFormatting sqref="O61:W62">
    <cfRule type="cellIs" dxfId="1196" priority="1113" operator="equal">
      <formula>"ROW"</formula>
    </cfRule>
    <cfRule type="cellIs" dxfId="1195" priority="1111" operator="equal">
      <formula>"completedw"</formula>
    </cfRule>
    <cfRule type="cellIs" dxfId="1194" priority="1112" operator="equal">
      <formula>"HOLD"</formula>
    </cfRule>
  </conditionalFormatting>
  <conditionalFormatting sqref="O176:W177">
    <cfRule type="cellIs" dxfId="1193" priority="1369" operator="equal">
      <formula>"HOLD"</formula>
    </cfRule>
    <cfRule type="cellIs" dxfId="1192" priority="1370" operator="equal">
      <formula>"ROW"</formula>
    </cfRule>
    <cfRule type="cellIs" dxfId="1191" priority="1368" operator="equal">
      <formula>"completedw"</formula>
    </cfRule>
  </conditionalFormatting>
  <conditionalFormatting sqref="P36:P37">
    <cfRule type="cellIs" dxfId="1190" priority="1156" operator="equal">
      <formula>"Completed"</formula>
    </cfRule>
    <cfRule type="cellIs" dxfId="1189" priority="1152" operator="equal">
      <formula>"completedw"</formula>
    </cfRule>
    <cfRule type="containsText" dxfId="1188" priority="1151" operator="containsText" text="Hold">
      <formula>NOT(ISERROR(SEARCH("Hold",P36)))</formula>
    </cfRule>
    <cfRule type="cellIs" dxfId="1187" priority="1155" operator="equal">
      <formula>"wip"</formula>
    </cfRule>
    <cfRule type="cellIs" dxfId="1186" priority="1154" operator="equal">
      <formula>"ROW"</formula>
    </cfRule>
    <cfRule type="cellIs" dxfId="1185" priority="1153" operator="equal">
      <formula>"HOLD"</formula>
    </cfRule>
  </conditionalFormatting>
  <conditionalFormatting sqref="P172:P173">
    <cfRule type="cellIs" dxfId="1184" priority="2598" operator="equal">
      <formula>"Completed"</formula>
    </cfRule>
  </conditionalFormatting>
  <conditionalFormatting sqref="P183">
    <cfRule type="cellIs" dxfId="1183" priority="2570" operator="equal">
      <formula>"Completed"</formula>
    </cfRule>
    <cfRule type="cellIs" dxfId="1182" priority="2569" operator="equal">
      <formula>"wip"</formula>
    </cfRule>
  </conditionalFormatting>
  <conditionalFormatting sqref="P194">
    <cfRule type="cellIs" dxfId="1181" priority="2540" operator="equal">
      <formula>"Completed"</formula>
    </cfRule>
    <cfRule type="cellIs" dxfId="1180" priority="2539" operator="equal">
      <formula>"wip"</formula>
    </cfRule>
  </conditionalFormatting>
  <conditionalFormatting sqref="P204:P205">
    <cfRule type="cellIs" dxfId="1179" priority="2512" operator="equal">
      <formula>"Completed"</formula>
    </cfRule>
  </conditionalFormatting>
  <conditionalFormatting sqref="P215">
    <cfRule type="cellIs" dxfId="1178" priority="2484" operator="equal">
      <formula>"Completed"</formula>
    </cfRule>
    <cfRule type="cellIs" dxfId="1177" priority="2483" operator="equal">
      <formula>"wip"</formula>
    </cfRule>
  </conditionalFormatting>
  <conditionalFormatting sqref="P226">
    <cfRule type="cellIs" dxfId="1176" priority="2456" operator="equal">
      <formula>"Completed"</formula>
    </cfRule>
    <cfRule type="cellIs" dxfId="1175" priority="2455" operator="equal">
      <formula>"wip"</formula>
    </cfRule>
  </conditionalFormatting>
  <conditionalFormatting sqref="P237:P238">
    <cfRule type="cellIs" dxfId="1174" priority="2428" operator="equal">
      <formula>"Completed"</formula>
    </cfRule>
  </conditionalFormatting>
  <conditionalFormatting sqref="P247">
    <cfRule type="cellIs" dxfId="1173" priority="2373" operator="equal">
      <formula>"wip"</formula>
    </cfRule>
    <cfRule type="cellIs" dxfId="1172" priority="2374" operator="equal">
      <formula>"Completed"</formula>
    </cfRule>
  </conditionalFormatting>
  <conditionalFormatting sqref="P257">
    <cfRule type="cellIs" dxfId="1171" priority="2345" operator="equal">
      <formula>"wip"</formula>
    </cfRule>
    <cfRule type="cellIs" dxfId="1170" priority="2346" operator="equal">
      <formula>"Completed"</formula>
    </cfRule>
  </conditionalFormatting>
  <conditionalFormatting sqref="P267">
    <cfRule type="cellIs" dxfId="1169" priority="1146" operator="equal">
      <formula>"completedw"</formula>
    </cfRule>
    <cfRule type="cellIs" dxfId="1168" priority="1147" operator="equal">
      <formula>"HOLD"</formula>
    </cfRule>
    <cfRule type="cellIs" dxfId="1167" priority="1150" operator="equal">
      <formula>"Completed"</formula>
    </cfRule>
    <cfRule type="cellIs" dxfId="1166" priority="1149" operator="equal">
      <formula>"wip"</formula>
    </cfRule>
    <cfRule type="cellIs" dxfId="1165" priority="1148" operator="equal">
      <formula>"ROW"</formula>
    </cfRule>
  </conditionalFormatting>
  <conditionalFormatting sqref="P289">
    <cfRule type="cellIs" dxfId="1164" priority="1142" operator="equal">
      <formula>"HOLD"</formula>
    </cfRule>
    <cfRule type="cellIs" dxfId="1163" priority="1143" operator="equal">
      <formula>"ROW"</formula>
    </cfRule>
    <cfRule type="cellIs" dxfId="1162" priority="1145" operator="equal">
      <formula>"Completed"</formula>
    </cfRule>
    <cfRule type="cellIs" dxfId="1161" priority="1144" operator="equal">
      <formula>"wip"</formula>
    </cfRule>
    <cfRule type="cellIs" dxfId="1160" priority="1141" operator="equal">
      <formula>"completedw"</formula>
    </cfRule>
  </conditionalFormatting>
  <conditionalFormatting sqref="P138:Q139">
    <cfRule type="containsText" dxfId="1159" priority="1617" operator="containsText" text="Hold">
      <formula>NOT(ISERROR(SEARCH("Hold",P138)))</formula>
    </cfRule>
  </conditionalFormatting>
  <conditionalFormatting sqref="Q25">
    <cfRule type="containsText" dxfId="1158" priority="976" operator="containsText" text="Hold">
      <formula>NOT(ISERROR(SEARCH("Hold",Q25)))</formula>
    </cfRule>
  </conditionalFormatting>
  <conditionalFormatting sqref="Q36">
    <cfRule type="containsText" dxfId="1157" priority="921" operator="containsText" text="Hold">
      <formula>NOT(ISERROR(SEARCH("Hold",Q36)))</formula>
    </cfRule>
    <cfRule type="cellIs" dxfId="1156" priority="923" operator="equal">
      <formula>"HOLD"</formula>
    </cfRule>
    <cfRule type="cellIs" dxfId="1155" priority="922" operator="equal">
      <formula>"completedw"</formula>
    </cfRule>
    <cfRule type="cellIs" dxfId="1154" priority="926" operator="equal">
      <formula>"Completed"</formula>
    </cfRule>
    <cfRule type="cellIs" dxfId="1153" priority="924" operator="equal">
      <formula>"ROW"</formula>
    </cfRule>
    <cfRule type="cellIs" dxfId="1152" priority="925" operator="equal">
      <formula>"wip"</formula>
    </cfRule>
  </conditionalFormatting>
  <conditionalFormatting sqref="Q47">
    <cfRule type="cellIs" dxfId="1151" priority="716" operator="equal">
      <formula>"ROW"</formula>
    </cfRule>
    <cfRule type="cellIs" dxfId="1150" priority="717" operator="equal">
      <formula>"wip"</formula>
    </cfRule>
    <cfRule type="cellIs" dxfId="1149" priority="718" operator="equal">
      <formula>"Completed"</formula>
    </cfRule>
    <cfRule type="cellIs" dxfId="1148" priority="714" operator="equal">
      <formula>"completedw"</formula>
    </cfRule>
    <cfRule type="cellIs" dxfId="1147" priority="715" operator="equal">
      <formula>"HOLD"</formula>
    </cfRule>
    <cfRule type="containsText" dxfId="1146" priority="713" operator="containsText" text="Hold">
      <formula>NOT(ISERROR(SEARCH("Hold",Q47)))</formula>
    </cfRule>
  </conditionalFormatting>
  <conditionalFormatting sqref="Q57">
    <cfRule type="cellIs" dxfId="1145" priority="634" operator="equal">
      <formula>"Completed"</formula>
    </cfRule>
    <cfRule type="containsText" dxfId="1144" priority="629" operator="containsText" text="Hold">
      <formula>NOT(ISERROR(SEARCH("Hold",Q57)))</formula>
    </cfRule>
    <cfRule type="cellIs" dxfId="1143" priority="630" operator="equal">
      <formula>"completedw"</formula>
    </cfRule>
    <cfRule type="cellIs" dxfId="1142" priority="631" operator="equal">
      <formula>"HOLD"</formula>
    </cfRule>
    <cfRule type="cellIs" dxfId="1141" priority="632" operator="equal">
      <formula>"ROW"</formula>
    </cfRule>
    <cfRule type="cellIs" dxfId="1140" priority="633" operator="equal">
      <formula>"wip"</formula>
    </cfRule>
  </conditionalFormatting>
  <conditionalFormatting sqref="Q68">
    <cfRule type="cellIs" dxfId="1139" priority="812" operator="equal">
      <formula>"ROW"</formula>
    </cfRule>
    <cfRule type="cellIs" dxfId="1138" priority="811" operator="equal">
      <formula>"HOLD"</formula>
    </cfRule>
    <cfRule type="cellIs" dxfId="1137" priority="810" operator="equal">
      <formula>"completedw"</formula>
    </cfRule>
    <cfRule type="containsText" dxfId="1136" priority="809" operator="containsText" text="Hold">
      <formula>NOT(ISERROR(SEARCH("Hold",Q68)))</formula>
    </cfRule>
    <cfRule type="cellIs" dxfId="1135" priority="813" operator="equal">
      <formula>"wip"</formula>
    </cfRule>
    <cfRule type="cellIs" dxfId="1134" priority="814" operator="equal">
      <formula>"Completed"</formula>
    </cfRule>
  </conditionalFormatting>
  <conditionalFormatting sqref="Q90">
    <cfRule type="cellIs" dxfId="1133" priority="487" operator="equal">
      <formula>"HOLD"</formula>
    </cfRule>
    <cfRule type="containsText" dxfId="1132" priority="485" operator="containsText" text="Hold">
      <formula>NOT(ISERROR(SEARCH("Hold",Q90)))</formula>
    </cfRule>
    <cfRule type="cellIs" dxfId="1131" priority="486" operator="equal">
      <formula>"completedw"</formula>
    </cfRule>
    <cfRule type="cellIs" dxfId="1130" priority="488" operator="equal">
      <formula>"ROW"</formula>
    </cfRule>
    <cfRule type="cellIs" dxfId="1129" priority="489" operator="equal">
      <formula>"wip"</formula>
    </cfRule>
    <cfRule type="cellIs" dxfId="1128" priority="490" operator="equal">
      <formula>"Completed"</formula>
    </cfRule>
  </conditionalFormatting>
  <conditionalFormatting sqref="Q102">
    <cfRule type="cellIs" dxfId="1127" priority="326" operator="equal">
      <formula>"ROW"</formula>
    </cfRule>
    <cfRule type="cellIs" dxfId="1126" priority="327" operator="equal">
      <formula>"wip"</formula>
    </cfRule>
    <cfRule type="containsText" dxfId="1125" priority="323" operator="containsText" text="Hold">
      <formula>NOT(ISERROR(SEARCH("Hold",Q102)))</formula>
    </cfRule>
    <cfRule type="cellIs" dxfId="1124" priority="324" operator="equal">
      <formula>"completedw"</formula>
    </cfRule>
    <cfRule type="cellIs" dxfId="1123" priority="325" operator="equal">
      <formula>"HOLD"</formula>
    </cfRule>
    <cfRule type="cellIs" dxfId="1122" priority="328" operator="equal">
      <formula>"Completed"</formula>
    </cfRule>
  </conditionalFormatting>
  <conditionalFormatting sqref="Q161:Q162">
    <cfRule type="containsText" dxfId="1121" priority="1512" operator="containsText" text="Hold">
      <formula>NOT(ISERROR(SEARCH("Hold",Q161)))</formula>
    </cfRule>
  </conditionalFormatting>
  <conditionalFormatting sqref="Q172">
    <cfRule type="cellIs" dxfId="1120" priority="130" operator="equal">
      <formula>"Completed"</formula>
    </cfRule>
    <cfRule type="cellIs" dxfId="1119" priority="129" operator="equal">
      <formula>"wip"</formula>
    </cfRule>
    <cfRule type="cellIs" dxfId="1118" priority="128" operator="equal">
      <formula>"ROW"</formula>
    </cfRule>
    <cfRule type="containsText" dxfId="1117" priority="125" operator="containsText" text="Hold">
      <formula>NOT(ISERROR(SEARCH("Hold",Q172)))</formula>
    </cfRule>
    <cfRule type="cellIs" dxfId="1116" priority="126" operator="equal">
      <formula>"completedw"</formula>
    </cfRule>
    <cfRule type="cellIs" dxfId="1115" priority="127" operator="equal">
      <formula>"HOLD"</formula>
    </cfRule>
  </conditionalFormatting>
  <conditionalFormatting sqref="Q204">
    <cfRule type="containsText" dxfId="1114" priority="281" operator="containsText" text="Hold">
      <formula>NOT(ISERROR(SEARCH("Hold",Q204)))</formula>
    </cfRule>
    <cfRule type="cellIs" dxfId="1113" priority="283" operator="equal">
      <formula>"HOLD"</formula>
    </cfRule>
    <cfRule type="cellIs" dxfId="1112" priority="284" operator="equal">
      <formula>"ROW"</formula>
    </cfRule>
    <cfRule type="cellIs" dxfId="1111" priority="282" operator="equal">
      <formula>"completedw"</formula>
    </cfRule>
  </conditionalFormatting>
  <conditionalFormatting sqref="Q215:Q216">
    <cfRule type="containsText" dxfId="1110" priority="978" operator="containsText" text="Hold">
      <formula>NOT(ISERROR(SEARCH("Hold",Q215)))</formula>
    </cfRule>
  </conditionalFormatting>
  <conditionalFormatting sqref="Q237">
    <cfRule type="cellIs" dxfId="1109" priority="242" operator="equal">
      <formula>"ROW"</formula>
    </cfRule>
    <cfRule type="cellIs" dxfId="1108" priority="243" operator="equal">
      <formula>"wip"</formula>
    </cfRule>
    <cfRule type="containsText" dxfId="1107" priority="239" operator="containsText" text="Hold">
      <formula>NOT(ISERROR(SEARCH("Hold",Q237)))</formula>
    </cfRule>
    <cfRule type="cellIs" dxfId="1106" priority="241" operator="equal">
      <formula>"HOLD"</formula>
    </cfRule>
    <cfRule type="cellIs" dxfId="1105" priority="240" operator="equal">
      <formula>"completedw"</formula>
    </cfRule>
    <cfRule type="cellIs" dxfId="1104" priority="244" operator="equal">
      <formula>"Completed"</formula>
    </cfRule>
  </conditionalFormatting>
  <conditionalFormatting sqref="Q247">
    <cfRule type="cellIs" dxfId="1103" priority="92" operator="equal">
      <formula>"completedw"</formula>
    </cfRule>
    <cfRule type="containsText" dxfId="1102" priority="91" operator="containsText" text="Hold">
      <formula>NOT(ISERROR(SEARCH("Hold",Q247)))</formula>
    </cfRule>
    <cfRule type="cellIs" dxfId="1101" priority="94" operator="equal">
      <formula>"ROW"</formula>
    </cfRule>
    <cfRule type="cellIs" dxfId="1100" priority="93" operator="equal">
      <formula>"HOLD"</formula>
    </cfRule>
  </conditionalFormatting>
  <conditionalFormatting sqref="Q267:Q268">
    <cfRule type="containsText" dxfId="1099" priority="2045" operator="containsText" text="Hold">
      <formula>NOT(ISERROR(SEARCH("Hold",Q267)))</formula>
    </cfRule>
  </conditionalFormatting>
  <conditionalFormatting sqref="Q278">
    <cfRule type="containsText" dxfId="1098" priority="49" operator="containsText" text="Hold">
      <formula>NOT(ISERROR(SEARCH("Hold",Q278)))</formula>
    </cfRule>
    <cfRule type="cellIs" dxfId="1097" priority="54" operator="equal">
      <formula>"Completed"</formula>
    </cfRule>
    <cfRule type="cellIs" dxfId="1096" priority="53" operator="equal">
      <formula>"wip"</formula>
    </cfRule>
    <cfRule type="cellIs" dxfId="1095" priority="52" operator="equal">
      <formula>"ROW"</formula>
    </cfRule>
    <cfRule type="cellIs" dxfId="1094" priority="51" operator="equal">
      <formula>"HOLD"</formula>
    </cfRule>
    <cfRule type="cellIs" dxfId="1093" priority="50" operator="equal">
      <formula>"completedw"</formula>
    </cfRule>
  </conditionalFormatting>
  <conditionalFormatting sqref="Q289:Q290">
    <cfRule type="containsText" dxfId="1092" priority="1901" operator="containsText" text="Hold">
      <formula>NOT(ISERROR(SEARCH("Hold",Q289)))</formula>
    </cfRule>
  </conditionalFormatting>
  <conditionalFormatting sqref="Q247:R247">
    <cfRule type="cellIs" dxfId="1091" priority="96" operator="equal">
      <formula>"Completed"</formula>
    </cfRule>
    <cfRule type="cellIs" dxfId="1090" priority="95" operator="equal">
      <formula>"wip"</formula>
    </cfRule>
  </conditionalFormatting>
  <conditionalFormatting sqref="Q289:R290">
    <cfRule type="cellIs" dxfId="1089" priority="1906" operator="equal">
      <formula>"wip"</formula>
    </cfRule>
    <cfRule type="cellIs" dxfId="1088" priority="1907" operator="equal">
      <formula>"Completed"</formula>
    </cfRule>
    <cfRule type="cellIs" dxfId="1087" priority="1903" operator="equal">
      <formula>"completedw"</formula>
    </cfRule>
    <cfRule type="cellIs" dxfId="1086" priority="1904" operator="equal">
      <formula>"HOLD"</formula>
    </cfRule>
    <cfRule type="cellIs" dxfId="1085" priority="1905" operator="equal">
      <formula>"ROW"</formula>
    </cfRule>
  </conditionalFormatting>
  <conditionalFormatting sqref="Q300:R301">
    <cfRule type="cellIs" dxfId="1084" priority="1720" operator="equal">
      <formula>"completedw"</formula>
    </cfRule>
    <cfRule type="cellIs" dxfId="1083" priority="1724" operator="equal">
      <formula>"Completed"</formula>
    </cfRule>
    <cfRule type="cellIs" dxfId="1082" priority="1723" operator="equal">
      <formula>"wip"</formula>
    </cfRule>
    <cfRule type="cellIs" dxfId="1081" priority="1722" operator="equal">
      <formula>"ROW"</formula>
    </cfRule>
    <cfRule type="cellIs" dxfId="1080" priority="1721" operator="equal">
      <formula>"HOLD"</formula>
    </cfRule>
  </conditionalFormatting>
  <conditionalFormatting sqref="Q29:S30">
    <cfRule type="cellIs" dxfId="1079" priority="1510" operator="equal">
      <formula>"HOLD"</formula>
    </cfRule>
    <cfRule type="cellIs" dxfId="1078" priority="1511" operator="equal">
      <formula>"ROW"</formula>
    </cfRule>
    <cfRule type="cellIs" dxfId="1077" priority="1509" operator="equal">
      <formula>"completedw"</formula>
    </cfRule>
  </conditionalFormatting>
  <conditionalFormatting sqref="Q204:T204">
    <cfRule type="cellIs" dxfId="1076" priority="285" operator="equal">
      <formula>"wip"</formula>
    </cfRule>
    <cfRule type="cellIs" dxfId="1075" priority="286" operator="equal">
      <formula>"Completed"</formula>
    </cfRule>
  </conditionalFormatting>
  <conditionalFormatting sqref="R36:R37 T36:T37 V36:V37">
    <cfRule type="cellIs" dxfId="1074" priority="1574" operator="equal">
      <formula>"wip"</formula>
    </cfRule>
    <cfRule type="cellIs" dxfId="1073" priority="1575" operator="equal">
      <formula>"Completed"</formula>
    </cfRule>
    <cfRule type="cellIs" dxfId="1072" priority="1573" operator="equal">
      <formula>"ROW"</formula>
    </cfRule>
    <cfRule type="cellIs" dxfId="1071" priority="1572" operator="equal">
      <formula>"HOLD"</formula>
    </cfRule>
    <cfRule type="cellIs" dxfId="1070" priority="1571" operator="equal">
      <formula>"completedw"</formula>
    </cfRule>
  </conditionalFormatting>
  <conditionalFormatting sqref="R90:R91">
    <cfRule type="cellIs" dxfId="1069" priority="1047" operator="equal">
      <formula>"HOLD"</formula>
    </cfRule>
    <cfRule type="cellIs" dxfId="1068" priority="1050" operator="equal">
      <formula>"Completed"</formula>
    </cfRule>
    <cfRule type="cellIs" dxfId="1067" priority="1046" operator="equal">
      <formula>"completedw"</formula>
    </cfRule>
    <cfRule type="cellIs" dxfId="1066" priority="1048" operator="equal">
      <formula>"ROW"</formula>
    </cfRule>
    <cfRule type="cellIs" dxfId="1065" priority="1049" operator="equal">
      <formula>"wip"</formula>
    </cfRule>
  </conditionalFormatting>
  <conditionalFormatting sqref="R172:R173">
    <cfRule type="cellIs" dxfId="1064" priority="2596" operator="equal">
      <formula>"Completed"</formula>
    </cfRule>
  </conditionalFormatting>
  <conditionalFormatting sqref="R183">
    <cfRule type="cellIs" dxfId="1063" priority="2568" operator="equal">
      <formula>"Completed"</formula>
    </cfRule>
    <cfRule type="cellIs" dxfId="1062" priority="2567" operator="equal">
      <formula>"wip"</formula>
    </cfRule>
  </conditionalFormatting>
  <conditionalFormatting sqref="R194">
    <cfRule type="cellIs" dxfId="1061" priority="2537" operator="equal">
      <formula>"wip"</formula>
    </cfRule>
    <cfRule type="cellIs" dxfId="1060" priority="2538" operator="equal">
      <formula>"Completed"</formula>
    </cfRule>
  </conditionalFormatting>
  <conditionalFormatting sqref="R226">
    <cfRule type="cellIs" dxfId="1059" priority="2453" operator="equal">
      <formula>"wip"</formula>
    </cfRule>
    <cfRule type="cellIs" dxfId="1058" priority="2454" operator="equal">
      <formula>"Completed"</formula>
    </cfRule>
  </conditionalFormatting>
  <conditionalFormatting sqref="R237:R238">
    <cfRule type="cellIs" dxfId="1057" priority="2426" operator="equal">
      <formula>"Completed"</formula>
    </cfRule>
  </conditionalFormatting>
  <conditionalFormatting sqref="R257">
    <cfRule type="cellIs" dxfId="1056" priority="2344" operator="equal">
      <formula>"Completed"</formula>
    </cfRule>
    <cfRule type="cellIs" dxfId="1055" priority="2343" operator="equal">
      <formula>"wip"</formula>
    </cfRule>
  </conditionalFormatting>
  <conditionalFormatting sqref="R215:T215">
    <cfRule type="cellIs" dxfId="1054" priority="268" operator="equal">
      <formula>"Completed"</formula>
    </cfRule>
    <cfRule type="cellIs" dxfId="1053" priority="267" operator="equal">
      <formula>"wip"</formula>
    </cfRule>
  </conditionalFormatting>
  <conditionalFormatting sqref="R278:T279">
    <cfRule type="cellIs" dxfId="1052" priority="1059" operator="equal">
      <formula>"HOLD"</formula>
    </cfRule>
    <cfRule type="cellIs" dxfId="1051" priority="1062" operator="equal">
      <formula>"Completed"</formula>
    </cfRule>
    <cfRule type="cellIs" dxfId="1050" priority="1061" operator="equal">
      <formula>"wip"</formula>
    </cfRule>
    <cfRule type="cellIs" dxfId="1049" priority="1060" operator="equal">
      <formula>"ROW"</formula>
    </cfRule>
    <cfRule type="cellIs" dxfId="1048" priority="1058" operator="equal">
      <formula>"completedw"</formula>
    </cfRule>
  </conditionalFormatting>
  <conditionalFormatting sqref="S25">
    <cfRule type="containsText" dxfId="1047" priority="975" operator="containsText" text="Hold">
      <formula>NOT(ISERROR(SEARCH("Hold",S25)))</formula>
    </cfRule>
  </conditionalFormatting>
  <conditionalFormatting sqref="S36">
    <cfRule type="cellIs" dxfId="1046" priority="919" operator="equal">
      <formula>"wip"</formula>
    </cfRule>
    <cfRule type="cellIs" dxfId="1045" priority="920" operator="equal">
      <formula>"Completed"</formula>
    </cfRule>
    <cfRule type="containsText" dxfId="1044" priority="915" operator="containsText" text="Hold">
      <formula>NOT(ISERROR(SEARCH("Hold",S36)))</formula>
    </cfRule>
    <cfRule type="cellIs" dxfId="1043" priority="916" operator="equal">
      <formula>"completedw"</formula>
    </cfRule>
    <cfRule type="cellIs" dxfId="1042" priority="917" operator="equal">
      <formula>"HOLD"</formula>
    </cfRule>
    <cfRule type="cellIs" dxfId="1041" priority="918" operator="equal">
      <formula>"ROW"</formula>
    </cfRule>
  </conditionalFormatting>
  <conditionalFormatting sqref="S47">
    <cfRule type="cellIs" dxfId="1040" priority="712" operator="equal">
      <formula>"Completed"</formula>
    </cfRule>
    <cfRule type="containsText" dxfId="1039" priority="707" operator="containsText" text="Hold">
      <formula>NOT(ISERROR(SEARCH("Hold",S47)))</formula>
    </cfRule>
    <cfRule type="cellIs" dxfId="1038" priority="708" operator="equal">
      <formula>"completedw"</formula>
    </cfRule>
    <cfRule type="cellIs" dxfId="1037" priority="709" operator="equal">
      <formula>"HOLD"</formula>
    </cfRule>
    <cfRule type="cellIs" dxfId="1036" priority="710" operator="equal">
      <formula>"ROW"</formula>
    </cfRule>
    <cfRule type="cellIs" dxfId="1035" priority="711" operator="equal">
      <formula>"wip"</formula>
    </cfRule>
  </conditionalFormatting>
  <conditionalFormatting sqref="S51">
    <cfRule type="cellIs" dxfId="1034" priority="1484" operator="equal">
      <formula>"ROW"</formula>
    </cfRule>
    <cfRule type="cellIs" dxfId="1033" priority="1483" operator="equal">
      <formula>"HOLD"</formula>
    </cfRule>
    <cfRule type="cellIs" dxfId="1032" priority="1482" operator="equal">
      <formula>"completedw"</formula>
    </cfRule>
  </conditionalFormatting>
  <conditionalFormatting sqref="S57">
    <cfRule type="cellIs" dxfId="1031" priority="625" operator="equal">
      <formula>"HOLD"</formula>
    </cfRule>
    <cfRule type="cellIs" dxfId="1030" priority="624" operator="equal">
      <formula>"completedw"</formula>
    </cfRule>
    <cfRule type="containsText" dxfId="1029" priority="623" operator="containsText" text="Hold">
      <formula>NOT(ISERROR(SEARCH("Hold",S57)))</formula>
    </cfRule>
    <cfRule type="cellIs" dxfId="1028" priority="628" operator="equal">
      <formula>"Completed"</formula>
    </cfRule>
    <cfRule type="cellIs" dxfId="1027" priority="627" operator="equal">
      <formula>"wip"</formula>
    </cfRule>
    <cfRule type="cellIs" dxfId="1026" priority="626" operator="equal">
      <formula>"ROW"</formula>
    </cfRule>
  </conditionalFormatting>
  <conditionalFormatting sqref="S68">
    <cfRule type="cellIs" dxfId="1025" priority="808" operator="equal">
      <formula>"Completed"</formula>
    </cfRule>
    <cfRule type="containsText" dxfId="1024" priority="803" operator="containsText" text="Hold">
      <formula>NOT(ISERROR(SEARCH("Hold",S68)))</formula>
    </cfRule>
    <cfRule type="cellIs" dxfId="1023" priority="807" operator="equal">
      <formula>"wip"</formula>
    </cfRule>
    <cfRule type="cellIs" dxfId="1022" priority="804" operator="equal">
      <formula>"completedw"</formula>
    </cfRule>
    <cfRule type="cellIs" dxfId="1021" priority="806" operator="equal">
      <formula>"ROW"</formula>
    </cfRule>
    <cfRule type="cellIs" dxfId="1020" priority="805" operator="equal">
      <formula>"HOLD"</formula>
    </cfRule>
  </conditionalFormatting>
  <conditionalFormatting sqref="S72:S73">
    <cfRule type="cellIs" dxfId="1019" priority="1434" operator="equal">
      <formula>"completedw"</formula>
    </cfRule>
    <cfRule type="cellIs" dxfId="1018" priority="1436" operator="equal">
      <formula>"ROW"</formula>
    </cfRule>
    <cfRule type="cellIs" dxfId="1017" priority="1435" operator="equal">
      <formula>"HOLD"</formula>
    </cfRule>
  </conditionalFormatting>
  <conditionalFormatting sqref="S79:S80">
    <cfRule type="containsText" dxfId="1016" priority="1563" operator="containsText" text="Hold">
      <formula>NOT(ISERROR(SEARCH("Hold",S79)))</formula>
    </cfRule>
  </conditionalFormatting>
  <conditionalFormatting sqref="S90">
    <cfRule type="cellIs" dxfId="1015" priority="483" operator="equal">
      <formula>"wip"</formula>
    </cfRule>
    <cfRule type="containsText" dxfId="1014" priority="479" operator="containsText" text="Hold">
      <formula>NOT(ISERROR(SEARCH("Hold",S90)))</formula>
    </cfRule>
    <cfRule type="cellIs" dxfId="1013" priority="484" operator="equal">
      <formula>"Completed"</formula>
    </cfRule>
    <cfRule type="cellIs" dxfId="1012" priority="482" operator="equal">
      <formula>"ROW"</formula>
    </cfRule>
    <cfRule type="cellIs" dxfId="1011" priority="481" operator="equal">
      <formula>"HOLD"</formula>
    </cfRule>
    <cfRule type="cellIs" dxfId="1010" priority="480" operator="equal">
      <formula>"completedw"</formula>
    </cfRule>
  </conditionalFormatting>
  <conditionalFormatting sqref="S102">
    <cfRule type="containsText" dxfId="1009" priority="317" operator="containsText" text="Hold">
      <formula>NOT(ISERROR(SEARCH("Hold",S102)))</formula>
    </cfRule>
    <cfRule type="cellIs" dxfId="1008" priority="322" operator="equal">
      <formula>"Completed"</formula>
    </cfRule>
    <cfRule type="cellIs" dxfId="1007" priority="321" operator="equal">
      <formula>"wip"</formula>
    </cfRule>
    <cfRule type="cellIs" dxfId="1006" priority="320" operator="equal">
      <formula>"ROW"</formula>
    </cfRule>
    <cfRule type="cellIs" dxfId="1005" priority="319" operator="equal">
      <formula>"HOLD"</formula>
    </cfRule>
    <cfRule type="cellIs" dxfId="1004" priority="318" operator="equal">
      <formula>"completedw"</formula>
    </cfRule>
  </conditionalFormatting>
  <conditionalFormatting sqref="S106:S107">
    <cfRule type="cellIs" dxfId="1003" priority="1400" operator="equal">
      <formula>"ROW"</formula>
    </cfRule>
    <cfRule type="cellIs" dxfId="1002" priority="1399" operator="equal">
      <formula>"HOLD"</formula>
    </cfRule>
    <cfRule type="cellIs" dxfId="1001" priority="1398" operator="equal">
      <formula>"completedw"</formula>
    </cfRule>
  </conditionalFormatting>
  <conditionalFormatting sqref="S114">
    <cfRule type="cellIs" dxfId="1000" priority="446" operator="equal">
      <formula>"ROW"</formula>
    </cfRule>
    <cfRule type="cellIs" dxfId="999" priority="447" operator="equal">
      <formula>"wip"</formula>
    </cfRule>
    <cfRule type="cellIs" dxfId="998" priority="448" operator="equal">
      <formula>"Completed"</formula>
    </cfRule>
    <cfRule type="containsText" dxfId="997" priority="443" operator="containsText" text="Hold">
      <formula>NOT(ISERROR(SEARCH("Hold",S114)))</formula>
    </cfRule>
    <cfRule type="cellIs" dxfId="996" priority="445" operator="equal">
      <formula>"HOLD"</formula>
    </cfRule>
    <cfRule type="cellIs" dxfId="995" priority="444" operator="equal">
      <formula>"completedw"</formula>
    </cfRule>
  </conditionalFormatting>
  <conditionalFormatting sqref="S118:S119">
    <cfRule type="cellIs" dxfId="994" priority="1174" operator="equal">
      <formula>"ROW"</formula>
    </cfRule>
    <cfRule type="cellIs" dxfId="993" priority="1172" operator="equal">
      <formula>"completedw"</formula>
    </cfRule>
    <cfRule type="cellIs" dxfId="992" priority="1173" operator="equal">
      <formula>"HOLD"</formula>
    </cfRule>
  </conditionalFormatting>
  <conditionalFormatting sqref="S122">
    <cfRule type="cellIs" dxfId="991" priority="1254" operator="equal">
      <formula>"HOLD"</formula>
    </cfRule>
    <cfRule type="cellIs" dxfId="990" priority="1255" operator="equal">
      <formula>"ROW"</formula>
    </cfRule>
    <cfRule type="cellIs" dxfId="989" priority="1253" operator="equal">
      <formula>"completedw"</formula>
    </cfRule>
  </conditionalFormatting>
  <conditionalFormatting sqref="S126:S127">
    <cfRule type="containsText" dxfId="988" priority="1611" operator="containsText" text="Hold">
      <formula>NOT(ISERROR(SEARCH("Hold",S126)))</formula>
    </cfRule>
  </conditionalFormatting>
  <conditionalFormatting sqref="S138">
    <cfRule type="cellIs" dxfId="987" priority="393" operator="equal">
      <formula>"wip"</formula>
    </cfRule>
    <cfRule type="cellIs" dxfId="986" priority="392" operator="equal">
      <formula>"ROW"</formula>
    </cfRule>
    <cfRule type="cellIs" dxfId="985" priority="391" operator="equal">
      <formula>"HOLD"</formula>
    </cfRule>
    <cfRule type="cellIs" dxfId="984" priority="390" operator="equal">
      <formula>"completedw"</formula>
    </cfRule>
    <cfRule type="containsText" dxfId="983" priority="389" operator="containsText" text="Hold">
      <formula>NOT(ISERROR(SEARCH("Hold",S138)))</formula>
    </cfRule>
    <cfRule type="cellIs" dxfId="982" priority="394" operator="equal">
      <formula>"Completed"</formula>
    </cfRule>
  </conditionalFormatting>
  <conditionalFormatting sqref="S142:S143 S145">
    <cfRule type="cellIs" dxfId="981" priority="1392" operator="equal">
      <formula>"completedw"</formula>
    </cfRule>
    <cfRule type="cellIs" dxfId="980" priority="1394" operator="equal">
      <formula>"ROW"</formula>
    </cfRule>
    <cfRule type="cellIs" dxfId="979" priority="1393" operator="equal">
      <formula>"HOLD"</formula>
    </cfRule>
  </conditionalFormatting>
  <conditionalFormatting sqref="S150:S151">
    <cfRule type="containsText" dxfId="978" priority="2226" operator="containsText" text="Hold">
      <formula>NOT(ISERROR(SEARCH("Hold",S150)))</formula>
    </cfRule>
  </conditionalFormatting>
  <conditionalFormatting sqref="S172">
    <cfRule type="cellIs" dxfId="977" priority="122" operator="equal">
      <formula>"ROW"</formula>
    </cfRule>
    <cfRule type="containsText" dxfId="976" priority="119" operator="containsText" text="Hold">
      <formula>NOT(ISERROR(SEARCH("Hold",S172)))</formula>
    </cfRule>
    <cfRule type="cellIs" dxfId="975" priority="120" operator="equal">
      <formula>"completedw"</formula>
    </cfRule>
    <cfRule type="cellIs" dxfId="974" priority="121" operator="equal">
      <formula>"HOLD"</formula>
    </cfRule>
  </conditionalFormatting>
  <conditionalFormatting sqref="S187">
    <cfRule type="cellIs" dxfId="973" priority="1345" operator="equal">
      <formula>"HOLD"</formula>
    </cfRule>
    <cfRule type="cellIs" dxfId="972" priority="1344" operator="equal">
      <formula>"completedw"</formula>
    </cfRule>
    <cfRule type="cellIs" dxfId="971" priority="1346" operator="equal">
      <formula>"ROW"</formula>
    </cfRule>
  </conditionalFormatting>
  <conditionalFormatting sqref="S194:S195">
    <cfRule type="containsText" dxfId="970" priority="1619" operator="containsText" text="Hold">
      <formula>NOT(ISERROR(SEARCH("Hold",S194)))</formula>
    </cfRule>
    <cfRule type="containsText" dxfId="969" priority="984" operator="containsText" text="Hold">
      <formula>NOT(ISERROR(SEARCH("Hold",S194)))</formula>
    </cfRule>
  </conditionalFormatting>
  <conditionalFormatting sqref="S204">
    <cfRule type="cellIs" dxfId="968" priority="106" operator="equal">
      <formula>"ROW"</formula>
    </cfRule>
    <cfRule type="cellIs" dxfId="967" priority="105" operator="equal">
      <formula>"HOLD"</formula>
    </cfRule>
    <cfRule type="containsText" dxfId="966" priority="103" operator="containsText" text="Hold">
      <formula>NOT(ISERROR(SEARCH("Hold",S204)))</formula>
    </cfRule>
    <cfRule type="cellIs" dxfId="965" priority="104" operator="equal">
      <formula>"completedw"</formula>
    </cfRule>
  </conditionalFormatting>
  <conditionalFormatting sqref="S215">
    <cfRule type="cellIs" dxfId="964" priority="265" operator="equal">
      <formula>"HOLD"</formula>
    </cfRule>
    <cfRule type="cellIs" dxfId="963" priority="266" operator="equal">
      <formula>"ROW"</formula>
    </cfRule>
    <cfRule type="cellIs" dxfId="962" priority="264" operator="equal">
      <formula>"completedw"</formula>
    </cfRule>
    <cfRule type="containsText" dxfId="961" priority="263" operator="containsText" text="Hold">
      <formula>NOT(ISERROR(SEARCH("Hold",S215)))</formula>
    </cfRule>
  </conditionalFormatting>
  <conditionalFormatting sqref="S226:S227">
    <cfRule type="containsText" dxfId="960" priority="2132" operator="containsText" text="Hold">
      <formula>NOT(ISERROR(SEARCH("Hold",S226)))</formula>
    </cfRule>
  </conditionalFormatting>
  <conditionalFormatting sqref="S237">
    <cfRule type="containsText" dxfId="959" priority="233" operator="containsText" text="Hold">
      <formula>NOT(ISERROR(SEARCH("Hold",S237)))</formula>
    </cfRule>
    <cfRule type="cellIs" dxfId="958" priority="234" operator="equal">
      <formula>"completedw"</formula>
    </cfRule>
    <cfRule type="cellIs" dxfId="957" priority="238" operator="equal">
      <formula>"Completed"</formula>
    </cfRule>
    <cfRule type="cellIs" dxfId="956" priority="237" operator="equal">
      <formula>"wip"</formula>
    </cfRule>
    <cfRule type="cellIs" dxfId="955" priority="236" operator="equal">
      <formula>"ROW"</formula>
    </cfRule>
    <cfRule type="cellIs" dxfId="954" priority="235" operator="equal">
      <formula>"HOLD"</formula>
    </cfRule>
  </conditionalFormatting>
  <conditionalFormatting sqref="S247:S248">
    <cfRule type="containsText" dxfId="953" priority="2109" operator="containsText" text="Hold">
      <formula>NOT(ISERROR(SEARCH("Hold",S247)))</formula>
    </cfRule>
  </conditionalFormatting>
  <conditionalFormatting sqref="S257:S258">
    <cfRule type="containsText" dxfId="952" priority="2097" operator="containsText" text="Hold">
      <formula>NOT(ISERROR(SEARCH("Hold",S257)))</formula>
    </cfRule>
  </conditionalFormatting>
  <conditionalFormatting sqref="S267">
    <cfRule type="containsText" dxfId="951" priority="67" operator="containsText" text="Hold">
      <formula>NOT(ISERROR(SEARCH("Hold",S267)))</formula>
    </cfRule>
    <cfRule type="cellIs" dxfId="950" priority="68" operator="equal">
      <formula>"completedw"</formula>
    </cfRule>
    <cfRule type="cellIs" dxfId="949" priority="72" operator="equal">
      <formula>"Completed"</formula>
    </cfRule>
    <cfRule type="cellIs" dxfId="948" priority="69" operator="equal">
      <formula>"HOLD"</formula>
    </cfRule>
    <cfRule type="cellIs" dxfId="947" priority="71" operator="equal">
      <formula>"wip"</formula>
    </cfRule>
    <cfRule type="cellIs" dxfId="946" priority="70" operator="equal">
      <formula>"ROW"</formula>
    </cfRule>
  </conditionalFormatting>
  <conditionalFormatting sqref="S278:S279">
    <cfRule type="containsText" dxfId="945" priority="1057" operator="containsText" text="Hold">
      <formula>NOT(ISERROR(SEARCH("Hold",S278)))</formula>
    </cfRule>
  </conditionalFormatting>
  <conditionalFormatting sqref="S289">
    <cfRule type="cellIs" dxfId="944" priority="220" operator="equal">
      <formula>"Completed"</formula>
    </cfRule>
    <cfRule type="cellIs" dxfId="943" priority="219" operator="equal">
      <formula>"wip"</formula>
    </cfRule>
    <cfRule type="cellIs" dxfId="942" priority="218" operator="equal">
      <formula>"ROW"</formula>
    </cfRule>
    <cfRule type="cellIs" dxfId="941" priority="217" operator="equal">
      <formula>"HOLD"</formula>
    </cfRule>
    <cfRule type="cellIs" dxfId="940" priority="216" operator="equal">
      <formula>"completedw"</formula>
    </cfRule>
    <cfRule type="containsText" dxfId="939" priority="215" operator="containsText" text="Hold">
      <formula>NOT(ISERROR(SEARCH("Hold",S289)))</formula>
    </cfRule>
  </conditionalFormatting>
  <conditionalFormatting sqref="S300:S301">
    <cfRule type="containsText" dxfId="938" priority="1713" operator="containsText" text="Hold">
      <formula>NOT(ISERROR(SEARCH("Hold",S300)))</formula>
    </cfRule>
  </conditionalFormatting>
  <conditionalFormatting sqref="S311:S312">
    <cfRule type="cellIs" dxfId="937" priority="1066" operator="equal">
      <formula>"ROW"</formula>
    </cfRule>
    <cfRule type="cellIs" dxfId="936" priority="1065" operator="equal">
      <formula>"HOLD"</formula>
    </cfRule>
    <cfRule type="containsText" dxfId="935" priority="1063" operator="containsText" text="Hold">
      <formula>NOT(ISERROR(SEARCH("Hold",S311)))</formula>
    </cfRule>
    <cfRule type="cellIs" dxfId="934" priority="1064" operator="equal">
      <formula>"completedw"</formula>
    </cfRule>
    <cfRule type="cellIs" dxfId="933" priority="1068" operator="equal">
      <formula>"Completed"</formula>
    </cfRule>
    <cfRule type="cellIs" dxfId="932" priority="1067" operator="equal">
      <formula>"wip"</formula>
    </cfRule>
  </conditionalFormatting>
  <conditionalFormatting sqref="S79:T80">
    <cfRule type="cellIs" dxfId="931" priority="1568" operator="equal">
      <formula>"Completed"</formula>
    </cfRule>
    <cfRule type="cellIs" dxfId="930" priority="1567" operator="equal">
      <formula>"wip"</formula>
    </cfRule>
    <cfRule type="cellIs" dxfId="929" priority="1566" operator="equal">
      <formula>"ROW"</formula>
    </cfRule>
    <cfRule type="cellIs" dxfId="928" priority="1565" operator="equal">
      <formula>"HOLD"</formula>
    </cfRule>
    <cfRule type="cellIs" dxfId="927" priority="1564" operator="equal">
      <formula>"completedw"</formula>
    </cfRule>
  </conditionalFormatting>
  <conditionalFormatting sqref="S172:T172">
    <cfRule type="cellIs" dxfId="926" priority="124" operator="equal">
      <formula>"Completed"</formula>
    </cfRule>
    <cfRule type="cellIs" dxfId="925" priority="123" operator="equal">
      <formula>"wip"</formula>
    </cfRule>
  </conditionalFormatting>
  <conditionalFormatting sqref="S300:T301">
    <cfRule type="cellIs" dxfId="924" priority="1716" operator="equal">
      <formula>"ROW"</formula>
    </cfRule>
    <cfRule type="cellIs" dxfId="923" priority="1715" operator="equal">
      <formula>"HOLD"</formula>
    </cfRule>
    <cfRule type="cellIs" dxfId="922" priority="1714" operator="equal">
      <formula>"completedw"</formula>
    </cfRule>
    <cfRule type="cellIs" dxfId="921" priority="1717" operator="equal">
      <formula>"wip"</formula>
    </cfRule>
    <cfRule type="cellIs" dxfId="920" priority="1718" operator="equal">
      <formula>"Completed"</formula>
    </cfRule>
  </conditionalFormatting>
  <conditionalFormatting sqref="T90:T91">
    <cfRule type="cellIs" dxfId="919" priority="2238" operator="equal">
      <formula>"HOLD"</formula>
    </cfRule>
    <cfRule type="cellIs" dxfId="918" priority="2239" operator="equal">
      <formula>"ROW"</formula>
    </cfRule>
    <cfRule type="cellIs" dxfId="917" priority="2240" operator="equal">
      <formula>"wip"</formula>
    </cfRule>
    <cfRule type="cellIs" dxfId="916" priority="2241" operator="equal">
      <formula>"Completed"</formula>
    </cfRule>
    <cfRule type="cellIs" dxfId="915" priority="2237" operator="equal">
      <formula>"completedw"</formula>
    </cfRule>
  </conditionalFormatting>
  <conditionalFormatting sqref="T183">
    <cfRule type="cellIs" dxfId="914" priority="2566" operator="equal">
      <formula>"Completed"</formula>
    </cfRule>
    <cfRule type="cellIs" dxfId="913" priority="2565" operator="equal">
      <formula>"wip"</formula>
    </cfRule>
  </conditionalFormatting>
  <conditionalFormatting sqref="T194">
    <cfRule type="cellIs" dxfId="912" priority="2535" operator="equal">
      <formula>"wip"</formula>
    </cfRule>
    <cfRule type="cellIs" dxfId="911" priority="2536" operator="equal">
      <formula>"Completed"</formula>
    </cfRule>
  </conditionalFormatting>
  <conditionalFormatting sqref="T226">
    <cfRule type="cellIs" dxfId="910" priority="2452" operator="equal">
      <formula>"Completed"</formula>
    </cfRule>
    <cfRule type="cellIs" dxfId="909" priority="2451" operator="equal">
      <formula>"wip"</formula>
    </cfRule>
  </conditionalFormatting>
  <conditionalFormatting sqref="T237:T238">
    <cfRule type="cellIs" dxfId="908" priority="2424" operator="equal">
      <formula>"Completed"</formula>
    </cfRule>
  </conditionalFormatting>
  <conditionalFormatting sqref="T257">
    <cfRule type="cellIs" dxfId="907" priority="2341" operator="equal">
      <formula>"wip"</formula>
    </cfRule>
    <cfRule type="cellIs" dxfId="906" priority="2342" operator="equal">
      <formula>"Completed"</formula>
    </cfRule>
  </conditionalFormatting>
  <conditionalFormatting sqref="T267:T268">
    <cfRule type="cellIs" dxfId="905" priority="2056" operator="equal">
      <formula>"wip"</formula>
    </cfRule>
    <cfRule type="cellIs" dxfId="904" priority="2055" operator="equal">
      <formula>"ROW"</formula>
    </cfRule>
    <cfRule type="cellIs" dxfId="903" priority="2054" operator="equal">
      <formula>"HOLD"</formula>
    </cfRule>
    <cfRule type="cellIs" dxfId="902" priority="2053" operator="equal">
      <formula>"completedw"</formula>
    </cfRule>
    <cfRule type="cellIs" dxfId="901" priority="2057" operator="equal">
      <formula>"Completed"</formula>
    </cfRule>
  </conditionalFormatting>
  <conditionalFormatting sqref="T289:T290">
    <cfRule type="cellIs" dxfId="900" priority="1911" operator="equal">
      <formula>"ROW"</formula>
    </cfRule>
    <cfRule type="cellIs" dxfId="899" priority="1910" operator="equal">
      <formula>"HOLD"</formula>
    </cfRule>
    <cfRule type="cellIs" dxfId="898" priority="1909" operator="equal">
      <formula>"completedw"</formula>
    </cfRule>
    <cfRule type="cellIs" dxfId="897" priority="1913" operator="equal">
      <formula>"Completed"</formula>
    </cfRule>
    <cfRule type="cellIs" dxfId="896" priority="1912" operator="equal">
      <formula>"wip"</formula>
    </cfRule>
  </conditionalFormatting>
  <conditionalFormatting sqref="T247:V247">
    <cfRule type="cellIs" dxfId="895" priority="89" operator="equal">
      <formula>"wip"</formula>
    </cfRule>
    <cfRule type="cellIs" dxfId="894" priority="90" operator="equal">
      <formula>"Completed"</formula>
    </cfRule>
  </conditionalFormatting>
  <conditionalFormatting sqref="T311:V312">
    <cfRule type="cellIs" dxfId="893" priority="1658" operator="equal">
      <formula>"Completed"</formula>
    </cfRule>
    <cfRule type="cellIs" dxfId="892" priority="1656" operator="equal">
      <formula>"ROW"</formula>
    </cfRule>
    <cfRule type="cellIs" dxfId="891" priority="1657" operator="equal">
      <formula>"wip"</formula>
    </cfRule>
    <cfRule type="cellIs" dxfId="890" priority="1655" operator="equal">
      <formula>"HOLD"</formula>
    </cfRule>
    <cfRule type="cellIs" dxfId="889" priority="1654" operator="equal">
      <formula>"completedw"</formula>
    </cfRule>
  </conditionalFormatting>
  <conditionalFormatting sqref="T165:Y166">
    <cfRule type="cellIs" dxfId="888" priority="1384" operator="equal">
      <formula>"HOLD"</formula>
    </cfRule>
    <cfRule type="cellIs" dxfId="887" priority="1383" operator="equal">
      <formula>"completedw"</formula>
    </cfRule>
    <cfRule type="cellIs" dxfId="886" priority="1385" operator="equal">
      <formula>"ROW"</formula>
    </cfRule>
  </conditionalFormatting>
  <conditionalFormatting sqref="T102:Z103 A114:R114 T138:AH138 A138:L138 AD150:AH150 AD151:AK151 A194:AH194 X114:AB114 AD114:AH114 D126:H127 P150:AB151 J126:Z127 T172:AH172 A215:J215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P102:P103 R102:R103 A105:AK105 A124:AK125 A126:B127 AB126:AB127 A136:AK137 P138:R138 A146:T146 A148:AK149 A150:D151 F150:F151 H150:H151 J150:J151 L150:L151 N150:N151 H161:T161 F168:AK168 A172:L172 N179:Q179 N183:AF184 M195 N215:R215 T215:AH215 A226:AH226 A237:H237 L237:N237 P237 X237:Z237 AB237:AH237 A245:AK246 A247:P247 R247:T247 V247:X247 Z247:AH247 A314:AE314 A318:AL320 AM318:XFD1048576 A321:AG321 AL321:AL326 A322:AF325 A326:I326 J326:AF327 A327:C327 G327:I327 A328:AF329 A330:K330 M330:AF330 AL330 A331:AF332 A333:D333 F333:AF333 A334:S335 U334:AF335 A336:AL1048576">
    <cfRule type="cellIs" dxfId="885" priority="2310" operator="equal">
      <formula>"ROW"</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4" priority="2309" operator="equal">
      <formula>"HOLD"</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XFD82 U83:XFD84 AF85:XFD85 A86:P86 X86:XFD86 A87:XFD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3" priority="2308" operator="equal">
      <formula>"completedw"</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8 N183:AF184 C204:L205 P102:P103 H161:T162 N215:R216 P138:R139 AD126:AE127 C172:L173 D102:D103 F102:F103 H102:H103 J102:J103 L102:L103 N102:N103 R102:R103 AB102:AE103 T114:T115 V114:V115 AB126:AB127 N138:N139 C150:D151 F150:F151 H150:H151 J150:J151 L150:L151 N150:N151 D161:D162 F161:F162 V161:V162 X161:X162 Z161:Z162 AB161:AB162 AD161:AE162 R204:R205 T204:AE205">
    <cfRule type="cellIs" dxfId="882" priority="2630" operator="equal">
      <formula>"Completed"</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9 N183:AF184 C204:L205 P102:P103 H161:T162 N215:R216 P237:P238 P138:R139 AD126:AE127 C172:L173 D102:D103 F102:F103 H102:H103 J102:J103 L102:L103 N102:N103 R102:R103 AB102:AE103 T114:T115 V114:V115 AB126:AB127 N138:N139 C150:D151 F150:F151 H150:H151 J150:J151 L150:L151 N150:N151 D161:D162 F161:F162 V161:V162 X161:X162 Z161:Z162 AB161:AB162 AD161:AE162 N172:N173 P172:P173 R172:R173 L183:L184 C185:AA185 N204:N205 P204:P205 R204:R205 T204:AE205 L215:L216 J237:J238 R237:R238 T237:T238 V237:V238">
    <cfRule type="cellIs" dxfId="881" priority="2288" operator="equal">
      <formula>"wip"</formula>
    </cfRule>
  </conditionalFormatting>
  <conditionalFormatting sqref="T139:AK139 H162:T162 A195:AK199 A204:L205 A254:Z258 A216:J216 N216:R216 BN32:XFD40 A33:AE35 AF33:AL38 Z36:Z37 AB36:AB37 AD36:AD37 C38:AE38 U40 Z40:AA40 AC40 AE40 S41 X41:Y41 AA41 AC41:AE41 A43:XFD46 AF47:XFD49 C49:AE49 O51:Q51 AA51:XFD52 A54:AE54 A55:XFD56 A57:B58 D57:D58 F57:F58 H57:H58 J57:J58 L57:L58 N57:N58 P57:P58 R57:R58 T57:T58 V57:V58 X57:X58 Z57:Z58 AB57:AB58 AD57:XFD58 A59:XFD59 A65:AK67 AF68:XFD70 C70:AE70 A75:XFD78 AF79:XFD81 M83:S84 Z90:Z91 AB90:AB91 AD90:XFD91 C92:XFD92 G94:S95 C99:AK99 C104:AK104 A111:AK113 T114:T115 V114:V115 A115:R115 X115:AB115 AD115:AK115 A116:AK117 A123:AB123 A128:AK129 F130:AE131 L133:W133 M134:Q134 A135:AE135 N138:N139 A139:L139 P139:R139 A140:AK141 O142:P143 O145:P145 A147:AE147 A152:AK153 G154:AK155 A158:AK160 A161:B162 D161:D162 F161:F162 V161:V162 X161:X162 Z161:Z162 AB161:AB162 AD161:AK162 A163:AK164 A169:AK171 N172:N173 P172:P173 R172:R173 A173:L173 T173:AK173 A174:AK175 N180:AG182 A185:AG186 O190:P190 A191:AK193 A201:AE201 A202:AK203 N204:N205 P204:P205 R204:R205 T204:AK205 A206:AK207 A211:AK214 L215:L216 T216:AK216 A217:AK218 Q219:Q220 A222:AK225 A227:AK229 A230:A232 N231:U231 A233:AK236 J237:J238 R237:R238 T237:T238 V237:V238 A238:H238 L238:N238 P238 X238:Z238 AB238:AK238 A239:AK242 A244:AE244 C260:AE261 A264:AA266 AC264:XFD266 A269:AA270 A271:Y271 A272:AA272 A274:AE277 C280:Z280 A281:Z283 A285:Z288 C291:Z291 A292:Z294 A296:XFD296 A297:AA299 AC297:XFD299 AF300:XFD305 A303:AA305 AL306:XFD306 A307:AE307 AF307:XFD317 A308:Z310 A316:AE317">
    <cfRule type="cellIs" dxfId="880" priority="1519" operator="equal">
      <formula>"completedw"</formula>
    </cfRule>
    <cfRule type="cellIs" dxfId="879" priority="1521" operator="equal">
      <formula>"ROW"</formula>
    </cfRule>
    <cfRule type="cellIs" dxfId="878" priority="1520" operator="equal">
      <formula>"HOLD"</formula>
    </cfRule>
  </conditionalFormatting>
  <conditionalFormatting sqref="U15 W15">
    <cfRule type="cellIs" dxfId="877" priority="1033" operator="equal">
      <formula>"wip"</formula>
    </cfRule>
  </conditionalFormatting>
  <conditionalFormatting sqref="U25">
    <cfRule type="containsText" dxfId="876" priority="974" operator="containsText" text="Hold">
      <formula>NOT(ISERROR(SEARCH("Hold",U25)))</formula>
    </cfRule>
  </conditionalFormatting>
  <conditionalFormatting sqref="U29:U30">
    <cfRule type="cellIs" dxfId="875" priority="1508" operator="equal">
      <formula>"ROW"</formula>
    </cfRule>
    <cfRule type="cellIs" dxfId="874" priority="1507" operator="equal">
      <formula>"HOLD"</formula>
    </cfRule>
    <cfRule type="cellIs" dxfId="873" priority="1506" operator="equal">
      <formula>"completedw"</formula>
    </cfRule>
  </conditionalFormatting>
  <conditionalFormatting sqref="U36">
    <cfRule type="cellIs" dxfId="872" priority="914" operator="equal">
      <formula>"Completed"</formula>
    </cfRule>
    <cfRule type="cellIs" dxfId="871" priority="910" operator="equal">
      <formula>"completedw"</formula>
    </cfRule>
    <cfRule type="containsText" dxfId="870" priority="909" operator="containsText" text="Hold">
      <formula>NOT(ISERROR(SEARCH("Hold",U36)))</formula>
    </cfRule>
    <cfRule type="cellIs" dxfId="869" priority="911" operator="equal">
      <formula>"HOLD"</formula>
    </cfRule>
    <cfRule type="cellIs" dxfId="868" priority="912" operator="equal">
      <formula>"ROW"</formula>
    </cfRule>
    <cfRule type="cellIs" dxfId="867" priority="913" operator="equal">
      <formula>"wip"</formula>
    </cfRule>
  </conditionalFormatting>
  <conditionalFormatting sqref="U47">
    <cfRule type="containsText" dxfId="866" priority="701" operator="containsText" text="Hold">
      <formula>NOT(ISERROR(SEARCH("Hold",U47)))</formula>
    </cfRule>
    <cfRule type="cellIs" dxfId="865" priority="703" operator="equal">
      <formula>"HOLD"</formula>
    </cfRule>
    <cfRule type="cellIs" dxfId="864" priority="704" operator="equal">
      <formula>"ROW"</formula>
    </cfRule>
    <cfRule type="cellIs" dxfId="863" priority="705" operator="equal">
      <formula>"wip"</formula>
    </cfRule>
    <cfRule type="cellIs" dxfId="862" priority="706" operator="equal">
      <formula>"Completed"</formula>
    </cfRule>
    <cfRule type="cellIs" dxfId="861" priority="702" operator="equal">
      <formula>"completedw"</formula>
    </cfRule>
  </conditionalFormatting>
  <conditionalFormatting sqref="U51">
    <cfRule type="cellIs" dxfId="860" priority="1481" operator="equal">
      <formula>"ROW"</formula>
    </cfRule>
    <cfRule type="cellIs" dxfId="859" priority="1480" operator="equal">
      <formula>"HOLD"</formula>
    </cfRule>
    <cfRule type="cellIs" dxfId="858" priority="1479" operator="equal">
      <formula>"completedw"</formula>
    </cfRule>
  </conditionalFormatting>
  <conditionalFormatting sqref="U57">
    <cfRule type="cellIs" dxfId="857" priority="622" operator="equal">
      <formula>"Completed"</formula>
    </cfRule>
    <cfRule type="cellIs" dxfId="856" priority="618" operator="equal">
      <formula>"completedw"</formula>
    </cfRule>
    <cfRule type="cellIs" dxfId="855" priority="621" operator="equal">
      <formula>"wip"</formula>
    </cfRule>
    <cfRule type="cellIs" dxfId="854" priority="620" operator="equal">
      <formula>"ROW"</formula>
    </cfRule>
    <cfRule type="cellIs" dxfId="853" priority="619" operator="equal">
      <formula>"HOLD"</formula>
    </cfRule>
    <cfRule type="containsText" dxfId="852" priority="617" operator="containsText" text="Hold">
      <formula>NOT(ISERROR(SEARCH("Hold",U57)))</formula>
    </cfRule>
  </conditionalFormatting>
  <conditionalFormatting sqref="U68">
    <cfRule type="cellIs" dxfId="851" priority="802" operator="equal">
      <formula>"Completed"</formula>
    </cfRule>
    <cfRule type="cellIs" dxfId="850" priority="801" operator="equal">
      <formula>"wip"</formula>
    </cfRule>
    <cfRule type="cellIs" dxfId="849" priority="800" operator="equal">
      <formula>"ROW"</formula>
    </cfRule>
    <cfRule type="cellIs" dxfId="848" priority="799" operator="equal">
      <formula>"HOLD"</formula>
    </cfRule>
    <cfRule type="cellIs" dxfId="847" priority="798" operator="equal">
      <formula>"completedw"</formula>
    </cfRule>
    <cfRule type="containsText" dxfId="846" priority="797" operator="containsText" text="Hold">
      <formula>NOT(ISERROR(SEARCH("Hold",U68)))</formula>
    </cfRule>
  </conditionalFormatting>
  <conditionalFormatting sqref="U72:U73">
    <cfRule type="cellIs" dxfId="845" priority="1439" operator="equal">
      <formula>"ROW"</formula>
    </cfRule>
    <cfRule type="cellIs" dxfId="844" priority="1438" operator="equal">
      <formula>"HOLD"</formula>
    </cfRule>
    <cfRule type="cellIs" dxfId="843" priority="1437" operator="equal">
      <formula>"completedw"</formula>
    </cfRule>
  </conditionalFormatting>
  <conditionalFormatting sqref="U79">
    <cfRule type="cellIs" dxfId="842" priority="547" operator="equal">
      <formula>"HOLD"</formula>
    </cfRule>
    <cfRule type="containsText" dxfId="841" priority="545" operator="containsText" text="Hold">
      <formula>NOT(ISERROR(SEARCH("Hold",U79)))</formula>
    </cfRule>
    <cfRule type="cellIs" dxfId="840" priority="549" operator="equal">
      <formula>"wip"</formula>
    </cfRule>
    <cfRule type="cellIs" dxfId="839" priority="548" operator="equal">
      <formula>"ROW"</formula>
    </cfRule>
    <cfRule type="cellIs" dxfId="838" priority="550" operator="equal">
      <formula>"Completed"</formula>
    </cfRule>
    <cfRule type="cellIs" dxfId="837" priority="546" operator="equal">
      <formula>"completedw"</formula>
    </cfRule>
  </conditionalFormatting>
  <conditionalFormatting sqref="U90">
    <cfRule type="containsText" dxfId="836" priority="473" operator="containsText" text="Hold">
      <formula>NOT(ISERROR(SEARCH("Hold",U90)))</formula>
    </cfRule>
    <cfRule type="cellIs" dxfId="835" priority="478" operator="equal">
      <formula>"Completed"</formula>
    </cfRule>
    <cfRule type="cellIs" dxfId="834" priority="474" operator="equal">
      <formula>"completedw"</formula>
    </cfRule>
    <cfRule type="cellIs" dxfId="833" priority="475" operator="equal">
      <formula>"HOLD"</formula>
    </cfRule>
    <cfRule type="cellIs" dxfId="832" priority="476" operator="equal">
      <formula>"ROW"</formula>
    </cfRule>
    <cfRule type="cellIs" dxfId="831" priority="477" operator="equal">
      <formula>"wip"</formula>
    </cfRule>
  </conditionalFormatting>
  <conditionalFormatting sqref="U102:U103">
    <cfRule type="containsText" dxfId="830" priority="2251" operator="containsText" text="Hold">
      <formula>NOT(ISERROR(SEARCH("Hold",U102)))</formula>
    </cfRule>
  </conditionalFormatting>
  <conditionalFormatting sqref="U114">
    <cfRule type="cellIs" dxfId="829" priority="438" operator="equal">
      <formula>"completedw"</formula>
    </cfRule>
    <cfRule type="cellIs" dxfId="828" priority="439" operator="equal">
      <formula>"HOLD"</formula>
    </cfRule>
    <cfRule type="cellIs" dxfId="827" priority="440" operator="equal">
      <formula>"ROW"</formula>
    </cfRule>
    <cfRule type="cellIs" dxfId="826" priority="441" operator="equal">
      <formula>"wip"</formula>
    </cfRule>
    <cfRule type="cellIs" dxfId="825" priority="442" operator="equal">
      <formula>"Completed"</formula>
    </cfRule>
    <cfRule type="containsText" dxfId="824" priority="437" operator="containsText" text="Hold">
      <formula>NOT(ISERROR(SEARCH("Hold",U114)))</formula>
    </cfRule>
  </conditionalFormatting>
  <conditionalFormatting sqref="U126:U127">
    <cfRule type="containsText" dxfId="823" priority="1610" operator="containsText" text="Hold">
      <formula>NOT(ISERROR(SEARCH("Hold",U126)))</formula>
    </cfRule>
  </conditionalFormatting>
  <conditionalFormatting sqref="U138:U139">
    <cfRule type="containsText" dxfId="822" priority="2248" operator="containsText" text="Hold">
      <formula>NOT(ISERROR(SEARCH("Hold",U138)))</formula>
    </cfRule>
  </conditionalFormatting>
  <conditionalFormatting sqref="U150:U151">
    <cfRule type="containsText" dxfId="821" priority="985" operator="containsText" text="Hold">
      <formula>NOT(ISERROR(SEARCH("Hold",U150)))</formula>
    </cfRule>
  </conditionalFormatting>
  <conditionalFormatting sqref="U161">
    <cfRule type="cellIs" dxfId="820" priority="169" operator="equal">
      <formula>"HOLD"</formula>
    </cfRule>
    <cfRule type="cellIs" dxfId="819" priority="170" operator="equal">
      <formula>"ROW"</formula>
    </cfRule>
    <cfRule type="cellIs" dxfId="818" priority="171" operator="equal">
      <formula>"wip"</formula>
    </cfRule>
    <cfRule type="cellIs" dxfId="817" priority="172" operator="equal">
      <formula>"Completed"</formula>
    </cfRule>
    <cfRule type="cellIs" dxfId="816" priority="168" operator="equal">
      <formula>"completedw"</formula>
    </cfRule>
    <cfRule type="containsText" dxfId="815" priority="167" operator="containsText" text="Hold">
      <formula>NOT(ISERROR(SEARCH("Hold",U161)))</formula>
    </cfRule>
  </conditionalFormatting>
  <conditionalFormatting sqref="U194:U195">
    <cfRule type="containsText" dxfId="814" priority="1618" operator="containsText" text="Hold">
      <formula>NOT(ISERROR(SEARCH("Hold",U194)))</formula>
    </cfRule>
  </conditionalFormatting>
  <conditionalFormatting sqref="U208">
    <cfRule type="cellIs" dxfId="813" priority="1167" operator="equal">
      <formula>"completedw"</formula>
    </cfRule>
    <cfRule type="cellIs" dxfId="812" priority="1168" operator="equal">
      <formula>"HOLD"</formula>
    </cfRule>
    <cfRule type="cellIs" dxfId="811" priority="1169" operator="equal">
      <formula>"ROW"</formula>
    </cfRule>
  </conditionalFormatting>
  <conditionalFormatting sqref="U215:U216">
    <cfRule type="containsText" dxfId="810" priority="2142" operator="containsText" text="Hold">
      <formula>NOT(ISERROR(SEARCH("Hold",U215)))</formula>
    </cfRule>
  </conditionalFormatting>
  <conditionalFormatting sqref="U226:U227">
    <cfRule type="containsText" dxfId="809" priority="2133" operator="containsText" text="Hold">
      <formula>NOT(ISERROR(SEARCH("Hold",U226)))</formula>
    </cfRule>
  </conditionalFormatting>
  <conditionalFormatting sqref="U237">
    <cfRule type="containsText" dxfId="808" priority="227" operator="containsText" text="Hold">
      <formula>NOT(ISERROR(SEARCH("Hold",U237)))</formula>
    </cfRule>
    <cfRule type="cellIs" dxfId="807" priority="228" operator="equal">
      <formula>"completedw"</formula>
    </cfRule>
    <cfRule type="cellIs" dxfId="806" priority="229" operator="equal">
      <formula>"HOLD"</formula>
    </cfRule>
    <cfRule type="cellIs" dxfId="805" priority="230" operator="equal">
      <formula>"ROW"</formula>
    </cfRule>
    <cfRule type="cellIs" dxfId="804" priority="231" operator="equal">
      <formula>"wip"</formula>
    </cfRule>
    <cfRule type="cellIs" dxfId="803" priority="232" operator="equal">
      <formula>"Completed"</formula>
    </cfRule>
  </conditionalFormatting>
  <conditionalFormatting sqref="U247">
    <cfRule type="cellIs" dxfId="802" priority="87" operator="equal">
      <formula>"HOLD"</formula>
    </cfRule>
    <cfRule type="cellIs" dxfId="801" priority="88" operator="equal">
      <formula>"ROW"</formula>
    </cfRule>
    <cfRule type="cellIs" dxfId="800" priority="86" operator="equal">
      <formula>"completedw"</formula>
    </cfRule>
    <cfRule type="containsText" dxfId="799" priority="85" operator="containsText" text="Hold">
      <formula>NOT(ISERROR(SEARCH("Hold",U247)))</formula>
    </cfRule>
  </conditionalFormatting>
  <conditionalFormatting sqref="U257:U258">
    <cfRule type="containsText" dxfId="798" priority="2096" operator="containsText" text="Hold">
      <formula>NOT(ISERROR(SEARCH("Hold",U257)))</formula>
    </cfRule>
  </conditionalFormatting>
  <conditionalFormatting sqref="U267">
    <cfRule type="cellIs" dxfId="797" priority="62" operator="equal">
      <formula>"completedw"</formula>
    </cfRule>
    <cfRule type="cellIs" dxfId="796" priority="65" operator="equal">
      <formula>"wip"</formula>
    </cfRule>
    <cfRule type="cellIs" dxfId="795" priority="66" operator="equal">
      <formula>"Completed"</formula>
    </cfRule>
    <cfRule type="cellIs" dxfId="794" priority="64" operator="equal">
      <formula>"ROW"</formula>
    </cfRule>
    <cfRule type="containsText" dxfId="793" priority="61" operator="containsText" text="Hold">
      <formula>NOT(ISERROR(SEARCH("Hold",U267)))</formula>
    </cfRule>
    <cfRule type="cellIs" dxfId="792" priority="63" operator="equal">
      <formula>"HOLD"</formula>
    </cfRule>
  </conditionalFormatting>
  <conditionalFormatting sqref="U278">
    <cfRule type="cellIs" dxfId="791" priority="44" operator="equal">
      <formula>"completedw"</formula>
    </cfRule>
    <cfRule type="cellIs" dxfId="790" priority="48" operator="equal">
      <formula>"Completed"</formula>
    </cfRule>
    <cfRule type="cellIs" dxfId="789" priority="47" operator="equal">
      <formula>"wip"</formula>
    </cfRule>
    <cfRule type="containsText" dxfId="788" priority="43" operator="containsText" text="Hold">
      <formula>NOT(ISERROR(SEARCH("Hold",U278)))</formula>
    </cfRule>
    <cfRule type="cellIs" dxfId="787" priority="45" operator="equal">
      <formula>"HOLD"</formula>
    </cfRule>
    <cfRule type="cellIs" dxfId="786" priority="46" operator="equal">
      <formula>"ROW"</formula>
    </cfRule>
  </conditionalFormatting>
  <conditionalFormatting sqref="U289">
    <cfRule type="cellIs" dxfId="785" priority="211" operator="equal">
      <formula>"HOLD"</formula>
    </cfRule>
    <cfRule type="cellIs" dxfId="784" priority="210" operator="equal">
      <formula>"completedw"</formula>
    </cfRule>
    <cfRule type="containsText" dxfId="783" priority="209" operator="containsText" text="Hold">
      <formula>NOT(ISERROR(SEARCH("Hold",U289)))</formula>
    </cfRule>
    <cfRule type="cellIs" dxfId="782" priority="214" operator="equal">
      <formula>"Completed"</formula>
    </cfRule>
    <cfRule type="cellIs" dxfId="781" priority="213" operator="equal">
      <formula>"wip"</formula>
    </cfRule>
    <cfRule type="cellIs" dxfId="780" priority="212" operator="equal">
      <formula>"ROW"</formula>
    </cfRule>
  </conditionalFormatting>
  <conditionalFormatting sqref="U300:U301">
    <cfRule type="containsText" dxfId="779" priority="1707" operator="containsText" text="Hold">
      <formula>NOT(ISERROR(SEARCH("Hold",U300)))</formula>
    </cfRule>
  </conditionalFormatting>
  <conditionalFormatting sqref="U311:U312">
    <cfRule type="containsText" dxfId="778" priority="1653" operator="containsText" text="Hold">
      <formula>NOT(ISERROR(SEARCH("Hold",U311)))</formula>
    </cfRule>
  </conditionalFormatting>
  <conditionalFormatting sqref="U300:V301">
    <cfRule type="cellIs" dxfId="777" priority="1708" operator="equal">
      <formula>"completedw"</formula>
    </cfRule>
    <cfRule type="cellIs" dxfId="776" priority="1709" operator="equal">
      <formula>"HOLD"</formula>
    </cfRule>
    <cfRule type="cellIs" dxfId="775" priority="1710" operator="equal">
      <formula>"ROW"</formula>
    </cfRule>
    <cfRule type="cellIs" dxfId="774" priority="1711" operator="equal">
      <formula>"wip"</formula>
    </cfRule>
    <cfRule type="cellIs" dxfId="773" priority="1712" operator="equal">
      <formula>"Completed"</formula>
    </cfRule>
  </conditionalFormatting>
  <conditionalFormatting sqref="U94:W95">
    <cfRule type="cellIs" dxfId="772" priority="1791" operator="equal">
      <formula>"HOLD"</formula>
    </cfRule>
    <cfRule type="cellIs" dxfId="771" priority="1792" operator="equal">
      <formula>"ROW"</formula>
    </cfRule>
    <cfRule type="cellIs" dxfId="770" priority="1790" operator="equal">
      <formula>"completedw"</formula>
    </cfRule>
  </conditionalFormatting>
  <conditionalFormatting sqref="U118:W119">
    <cfRule type="cellIs" dxfId="769" priority="1226" operator="equal">
      <formula>"completedw"</formula>
    </cfRule>
    <cfRule type="cellIs" dxfId="768" priority="1227" operator="equal">
      <formula>"HOLD"</formula>
    </cfRule>
    <cfRule type="cellIs" dxfId="767" priority="1228" operator="equal">
      <formula>"ROW"</formula>
    </cfRule>
  </conditionalFormatting>
  <conditionalFormatting sqref="U16:AD16">
    <cfRule type="cellIs" dxfId="766" priority="1028" operator="equal">
      <formula>"wip"</formula>
    </cfRule>
    <cfRule type="cellIs" dxfId="765" priority="1030" operator="equal">
      <formula>"Completed"</formula>
    </cfRule>
  </conditionalFormatting>
  <conditionalFormatting sqref="U83:AK84">
    <cfRule type="cellIs" dxfId="764" priority="1207" operator="equal">
      <formula>"ROW"</formula>
    </cfRule>
    <cfRule type="cellIs" dxfId="763" priority="1206" operator="equal">
      <formula>"HOLD"</formula>
    </cfRule>
  </conditionalFormatting>
  <conditionalFormatting sqref="V14">
    <cfRule type="containsText" dxfId="762" priority="1032" operator="containsText" text="Hold">
      <formula>NOT(ISERROR(SEARCH("Hold",V14)))</formula>
    </cfRule>
  </conditionalFormatting>
  <conditionalFormatting sqref="V79:V80">
    <cfRule type="cellIs" dxfId="761" priority="2194" operator="equal">
      <formula>"completedw"</formula>
    </cfRule>
    <cfRule type="cellIs" dxfId="760" priority="2195" operator="equal">
      <formula>"HOLD"</formula>
    </cfRule>
    <cfRule type="cellIs" dxfId="759" priority="2197" operator="equal">
      <formula>"wip"</formula>
    </cfRule>
    <cfRule type="cellIs" dxfId="758" priority="2196" operator="equal">
      <formula>"ROW"</formula>
    </cfRule>
    <cfRule type="cellIs" dxfId="757" priority="2198" operator="equal">
      <formula>"Completed"</formula>
    </cfRule>
  </conditionalFormatting>
  <conditionalFormatting sqref="V98">
    <cfRule type="cellIs" dxfId="756" priority="1243" operator="equal">
      <formula>"ROW"</formula>
    </cfRule>
    <cfRule type="cellIs" dxfId="755" priority="1242" operator="equal">
      <formula>"HOLD"</formula>
    </cfRule>
    <cfRule type="cellIs" dxfId="754" priority="1241" operator="equal">
      <formula>"completedw"</formula>
    </cfRule>
  </conditionalFormatting>
  <conditionalFormatting sqref="V172">
    <cfRule type="cellIs" dxfId="753" priority="2591" operator="equal">
      <formula>"wip"</formula>
    </cfRule>
    <cfRule type="cellIs" dxfId="752" priority="2592" operator="equal">
      <formula>"Completed"</formula>
    </cfRule>
  </conditionalFormatting>
  <conditionalFormatting sqref="V183">
    <cfRule type="cellIs" dxfId="751" priority="2563" operator="equal">
      <formula>"wip"</formula>
    </cfRule>
    <cfRule type="cellIs" dxfId="750" priority="2564" operator="equal">
      <formula>"Completed"</formula>
    </cfRule>
  </conditionalFormatting>
  <conditionalFormatting sqref="V194">
    <cfRule type="cellIs" dxfId="749" priority="2533" operator="equal">
      <formula>"wip"</formula>
    </cfRule>
    <cfRule type="cellIs" dxfId="748" priority="2534" operator="equal">
      <formula>"Completed"</formula>
    </cfRule>
  </conditionalFormatting>
  <conditionalFormatting sqref="V204">
    <cfRule type="cellIs" dxfId="747" priority="2506" operator="equal">
      <formula>"Completed"</formula>
    </cfRule>
    <cfRule type="cellIs" dxfId="746" priority="2505" operator="equal">
      <formula>"wip"</formula>
    </cfRule>
  </conditionalFormatting>
  <conditionalFormatting sqref="V215">
    <cfRule type="cellIs" dxfId="745" priority="2478" operator="equal">
      <formula>"Completed"</formula>
    </cfRule>
    <cfRule type="cellIs" dxfId="744" priority="2477" operator="equal">
      <formula>"wip"</formula>
    </cfRule>
  </conditionalFormatting>
  <conditionalFormatting sqref="V226">
    <cfRule type="cellIs" dxfId="743" priority="2450" operator="equal">
      <formula>"Completed"</formula>
    </cfRule>
    <cfRule type="cellIs" dxfId="742" priority="2449" operator="equal">
      <formula>"wip"</formula>
    </cfRule>
  </conditionalFormatting>
  <conditionalFormatting sqref="V237:V238">
    <cfRule type="cellIs" dxfId="741" priority="2422" operator="equal">
      <formula>"Completed"</formula>
    </cfRule>
  </conditionalFormatting>
  <conditionalFormatting sqref="V257">
    <cfRule type="cellIs" dxfId="740" priority="2339" operator="equal">
      <formula>"wip"</formula>
    </cfRule>
    <cfRule type="cellIs" dxfId="739" priority="2340" operator="equal">
      <formula>"Completed"</formula>
    </cfRule>
  </conditionalFormatting>
  <conditionalFormatting sqref="V267:V268">
    <cfRule type="cellIs" dxfId="738" priority="2062" operator="equal">
      <formula>"wip"</formula>
    </cfRule>
    <cfRule type="cellIs" dxfId="737" priority="2060" operator="equal">
      <formula>"HOLD"</formula>
    </cfRule>
    <cfRule type="cellIs" dxfId="736" priority="2061" operator="equal">
      <formula>"ROW"</formula>
    </cfRule>
    <cfRule type="cellIs" dxfId="735" priority="2059" operator="equal">
      <formula>"completedw"</formula>
    </cfRule>
    <cfRule type="cellIs" dxfId="734" priority="2063" operator="equal">
      <formula>"Completed"</formula>
    </cfRule>
  </conditionalFormatting>
  <conditionalFormatting sqref="V278:V279 X278:X279">
    <cfRule type="cellIs" dxfId="733" priority="1961" operator="equal">
      <formula>"Completed"</formula>
    </cfRule>
    <cfRule type="cellIs" dxfId="732" priority="1960" operator="equal">
      <formula>"wip"</formula>
    </cfRule>
    <cfRule type="cellIs" dxfId="731" priority="1959" operator="equal">
      <formula>"ROW"</formula>
    </cfRule>
    <cfRule type="cellIs" dxfId="730" priority="1957" operator="equal">
      <formula>"completedw"</formula>
    </cfRule>
    <cfRule type="cellIs" dxfId="729" priority="1958" operator="equal">
      <formula>"HOLD"</formula>
    </cfRule>
  </conditionalFormatting>
  <conditionalFormatting sqref="V289:V290">
    <cfRule type="cellIs" dxfId="728" priority="1915" operator="equal">
      <formula>"completedw"</formula>
    </cfRule>
    <cfRule type="cellIs" dxfId="727" priority="1916" operator="equal">
      <formula>"HOLD"</formula>
    </cfRule>
    <cfRule type="cellIs" dxfId="726" priority="1918" operator="equal">
      <formula>"wip"</formula>
    </cfRule>
    <cfRule type="cellIs" dxfId="725" priority="1917" operator="equal">
      <formula>"ROW"</formula>
    </cfRule>
    <cfRule type="cellIs" dxfId="724" priority="1919" operator="equal">
      <formula>"Completed"</formula>
    </cfRule>
  </conditionalFormatting>
  <conditionalFormatting sqref="V187:W187">
    <cfRule type="cellIs" dxfId="723" priority="1236" operator="equal">
      <formula>"HOLD"</formula>
    </cfRule>
    <cfRule type="cellIs" dxfId="722" priority="1237" operator="equal">
      <formula>"ROW"</formula>
    </cfRule>
    <cfRule type="cellIs" dxfId="721" priority="1235" operator="equal">
      <formula>"completedw"</formula>
    </cfRule>
  </conditionalFormatting>
  <conditionalFormatting sqref="V90:X91">
    <cfRule type="cellIs" dxfId="720" priority="1813" operator="equal">
      <formula>"HOLD"</formula>
    </cfRule>
    <cfRule type="cellIs" dxfId="719" priority="1812" operator="equal">
      <formula>"completedw"</formula>
    </cfRule>
    <cfRule type="cellIs" dxfId="718" priority="1816" operator="equal">
      <formula>"Completed"</formula>
    </cfRule>
    <cfRule type="cellIs" dxfId="717" priority="1815" operator="equal">
      <formula>"wip"</formula>
    </cfRule>
    <cfRule type="cellIs" dxfId="716" priority="1814" operator="equal">
      <formula>"ROW"</formula>
    </cfRule>
  </conditionalFormatting>
  <conditionalFormatting sqref="W25">
    <cfRule type="containsText" dxfId="715" priority="973" operator="containsText" text="Hold">
      <formula>NOT(ISERROR(SEARCH("Hold",W25)))</formula>
    </cfRule>
  </conditionalFormatting>
  <conditionalFormatting sqref="W29:W30">
    <cfRule type="cellIs" dxfId="714" priority="1503" operator="equal">
      <formula>"completedw"</formula>
    </cfRule>
    <cfRule type="cellIs" dxfId="713" priority="1505" operator="equal">
      <formula>"ROW"</formula>
    </cfRule>
    <cfRule type="cellIs" dxfId="712" priority="1504" operator="equal">
      <formula>"HOLD"</formula>
    </cfRule>
  </conditionalFormatting>
  <conditionalFormatting sqref="W36">
    <cfRule type="cellIs" dxfId="711" priority="908" operator="equal">
      <formula>"Completed"</formula>
    </cfRule>
    <cfRule type="cellIs" dxfId="710" priority="907" operator="equal">
      <formula>"wip"</formula>
    </cfRule>
    <cfRule type="cellIs" dxfId="709" priority="906" operator="equal">
      <formula>"ROW"</formula>
    </cfRule>
    <cfRule type="cellIs" dxfId="708" priority="905" operator="equal">
      <formula>"HOLD"</formula>
    </cfRule>
    <cfRule type="cellIs" dxfId="707" priority="904" operator="equal">
      <formula>"completedw"</formula>
    </cfRule>
    <cfRule type="containsText" dxfId="706" priority="903" operator="containsText" text="Hold">
      <formula>NOT(ISERROR(SEARCH("Hold",W36)))</formula>
    </cfRule>
  </conditionalFormatting>
  <conditionalFormatting sqref="W47">
    <cfRule type="cellIs" dxfId="705" priority="697" operator="equal">
      <formula>"HOLD"</formula>
    </cfRule>
    <cfRule type="cellIs" dxfId="704" priority="699" operator="equal">
      <formula>"wip"</formula>
    </cfRule>
    <cfRule type="cellIs" dxfId="703" priority="700" operator="equal">
      <formula>"Completed"</formula>
    </cfRule>
    <cfRule type="containsText" dxfId="702" priority="695" operator="containsText" text="Hold">
      <formula>NOT(ISERROR(SEARCH("Hold",W47)))</formula>
    </cfRule>
    <cfRule type="cellIs" dxfId="701" priority="698" operator="equal">
      <formula>"ROW"</formula>
    </cfRule>
    <cfRule type="cellIs" dxfId="700" priority="696" operator="equal">
      <formula>"completedw"</formula>
    </cfRule>
  </conditionalFormatting>
  <conditionalFormatting sqref="W51">
    <cfRule type="cellIs" dxfId="699" priority="1476" operator="equal">
      <formula>"completedw"</formula>
    </cfRule>
    <cfRule type="cellIs" dxfId="698" priority="1478" operator="equal">
      <formula>"ROW"</formula>
    </cfRule>
    <cfRule type="cellIs" dxfId="697" priority="1477" operator="equal">
      <formula>"HOLD"</formula>
    </cfRule>
  </conditionalFormatting>
  <conditionalFormatting sqref="W57">
    <cfRule type="cellIs" dxfId="696" priority="616" operator="equal">
      <formula>"Completed"</formula>
    </cfRule>
    <cfRule type="cellIs" dxfId="695" priority="613" operator="equal">
      <formula>"HOLD"</formula>
    </cfRule>
    <cfRule type="cellIs" dxfId="694" priority="614" operator="equal">
      <formula>"ROW"</formula>
    </cfRule>
    <cfRule type="cellIs" dxfId="693" priority="615" operator="equal">
      <formula>"wip"</formula>
    </cfRule>
    <cfRule type="containsText" dxfId="692" priority="611" operator="containsText" text="Hold">
      <formula>NOT(ISERROR(SEARCH("Hold",W57)))</formula>
    </cfRule>
    <cfRule type="cellIs" dxfId="691" priority="612" operator="equal">
      <formula>"completedw"</formula>
    </cfRule>
  </conditionalFormatting>
  <conditionalFormatting sqref="W68">
    <cfRule type="containsText" dxfId="690" priority="791" operator="containsText" text="Hold">
      <formula>NOT(ISERROR(SEARCH("Hold",W68)))</formula>
    </cfRule>
    <cfRule type="cellIs" dxfId="689" priority="792" operator="equal">
      <formula>"completedw"</formula>
    </cfRule>
    <cfRule type="cellIs" dxfId="688" priority="793" operator="equal">
      <formula>"HOLD"</formula>
    </cfRule>
    <cfRule type="cellIs" dxfId="687" priority="794" operator="equal">
      <formula>"ROW"</formula>
    </cfRule>
    <cfRule type="cellIs" dxfId="686" priority="796" operator="equal">
      <formula>"Completed"</formula>
    </cfRule>
    <cfRule type="cellIs" dxfId="685" priority="795" operator="equal">
      <formula>"wip"</formula>
    </cfRule>
  </conditionalFormatting>
  <conditionalFormatting sqref="W72:W73">
    <cfRule type="cellIs" dxfId="684" priority="1440" operator="equal">
      <formula>"completedw"</formula>
    </cfRule>
    <cfRule type="cellIs" dxfId="683" priority="1442" operator="equal">
      <formula>"ROW"</formula>
    </cfRule>
    <cfRule type="cellIs" dxfId="682" priority="1441" operator="equal">
      <formula>"HOLD"</formula>
    </cfRule>
  </conditionalFormatting>
  <conditionalFormatting sqref="W79">
    <cfRule type="cellIs" dxfId="681" priority="540" operator="equal">
      <formula>"completedw"</formula>
    </cfRule>
    <cfRule type="cellIs" dxfId="680" priority="543" operator="equal">
      <formula>"wip"</formula>
    </cfRule>
    <cfRule type="cellIs" dxfId="679" priority="542" operator="equal">
      <formula>"ROW"</formula>
    </cfRule>
    <cfRule type="cellIs" dxfId="678" priority="541" operator="equal">
      <formula>"HOLD"</formula>
    </cfRule>
    <cfRule type="cellIs" dxfId="677" priority="544" operator="equal">
      <formula>"Completed"</formula>
    </cfRule>
    <cfRule type="containsText" dxfId="676" priority="539" operator="containsText" text="Hold">
      <formula>NOT(ISERROR(SEARCH("Hold",W79)))</formula>
    </cfRule>
  </conditionalFormatting>
  <conditionalFormatting sqref="W90:W91">
    <cfRule type="containsText" dxfId="675" priority="1811" operator="containsText" text="Hold">
      <formula>NOT(ISERROR(SEARCH("Hold",W90)))</formula>
    </cfRule>
  </conditionalFormatting>
  <conditionalFormatting sqref="W102:W103">
    <cfRule type="containsText" dxfId="674" priority="1809" operator="containsText" text="Hold">
      <formula>NOT(ISERROR(SEARCH("Hold",W102)))</formula>
    </cfRule>
  </conditionalFormatting>
  <conditionalFormatting sqref="W114">
    <cfRule type="cellIs" dxfId="673" priority="435" operator="equal">
      <formula>"wip"</formula>
    </cfRule>
    <cfRule type="cellIs" dxfId="672" priority="436" operator="equal">
      <formula>"Completed"</formula>
    </cfRule>
    <cfRule type="cellIs" dxfId="671" priority="434" operator="equal">
      <formula>"ROW"</formula>
    </cfRule>
    <cfRule type="cellIs" dxfId="670" priority="433" operator="equal">
      <formula>"HOLD"</formula>
    </cfRule>
    <cfRule type="cellIs" dxfId="669" priority="432" operator="equal">
      <formula>"completedw"</formula>
    </cfRule>
    <cfRule type="containsText" dxfId="668" priority="431" operator="containsText" text="Hold">
      <formula>NOT(ISERROR(SEARCH("Hold",W114)))</formula>
    </cfRule>
  </conditionalFormatting>
  <conditionalFormatting sqref="W126:W127">
    <cfRule type="containsText" dxfId="667" priority="1541" operator="containsText" text="Hold">
      <formula>NOT(ISERROR(SEARCH("Hold",W126)))</formula>
    </cfRule>
  </conditionalFormatting>
  <conditionalFormatting sqref="W138:W139">
    <cfRule type="containsText" dxfId="666" priority="1538" operator="containsText" text="Hold">
      <formula>NOT(ISERROR(SEARCH("Hold",W138)))</formula>
    </cfRule>
  </conditionalFormatting>
  <conditionalFormatting sqref="W150:W151">
    <cfRule type="containsText" dxfId="665" priority="2225" operator="containsText" text="Hold">
      <formula>NOT(ISERROR(SEARCH("Hold",W150)))</formula>
    </cfRule>
  </conditionalFormatting>
  <conditionalFormatting sqref="W161">
    <cfRule type="cellIs" dxfId="664" priority="166" operator="equal">
      <formula>"Completed"</formula>
    </cfRule>
    <cfRule type="cellIs" dxfId="663" priority="165" operator="equal">
      <formula>"wip"</formula>
    </cfRule>
    <cfRule type="cellIs" dxfId="662" priority="164" operator="equal">
      <formula>"ROW"</formula>
    </cfRule>
    <cfRule type="containsText" dxfId="661" priority="161" operator="containsText" text="Hold">
      <formula>NOT(ISERROR(SEARCH("Hold",W161)))</formula>
    </cfRule>
    <cfRule type="cellIs" dxfId="660" priority="162" operator="equal">
      <formula>"completedw"</formula>
    </cfRule>
    <cfRule type="cellIs" dxfId="659" priority="163" operator="equal">
      <formula>"HOLD"</formula>
    </cfRule>
  </conditionalFormatting>
  <conditionalFormatting sqref="W194:W195">
    <cfRule type="containsText" dxfId="658" priority="1536" operator="containsText" text="Hold">
      <formula>NOT(ISERROR(SEARCH("Hold",W194)))</formula>
    </cfRule>
  </conditionalFormatting>
  <conditionalFormatting sqref="W215:W216">
    <cfRule type="containsText" dxfId="657" priority="2141" operator="containsText" text="Hold">
      <formula>NOT(ISERROR(SEARCH("Hold",W215)))</formula>
    </cfRule>
  </conditionalFormatting>
  <conditionalFormatting sqref="W219">
    <cfRule type="cellIs" dxfId="656" priority="1189" operator="equal">
      <formula>"ROW"</formula>
    </cfRule>
    <cfRule type="cellIs" dxfId="655" priority="1187" operator="equal">
      <formula>"completedw"</formula>
    </cfRule>
    <cfRule type="cellIs" dxfId="654" priority="1188" operator="equal">
      <formula>"HOLD"</formula>
    </cfRule>
  </conditionalFormatting>
  <conditionalFormatting sqref="W226:W227">
    <cfRule type="containsText" dxfId="653" priority="2134" operator="containsText" text="Hold">
      <formula>NOT(ISERROR(SEARCH("Hold",W226)))</formula>
    </cfRule>
  </conditionalFormatting>
  <conditionalFormatting sqref="W237">
    <cfRule type="containsText" dxfId="652" priority="221" operator="containsText" text="Hold">
      <formula>NOT(ISERROR(SEARCH("Hold",W237)))</formula>
    </cfRule>
    <cfRule type="cellIs" dxfId="651" priority="224" operator="equal">
      <formula>"ROW"</formula>
    </cfRule>
    <cfRule type="cellIs" dxfId="650" priority="222" operator="equal">
      <formula>"completedw"</formula>
    </cfRule>
    <cfRule type="cellIs" dxfId="649" priority="223" operator="equal">
      <formula>"HOLD"</formula>
    </cfRule>
  </conditionalFormatting>
  <conditionalFormatting sqref="W247:W248">
    <cfRule type="containsText" dxfId="648" priority="2111" operator="containsText" text="Hold">
      <formula>NOT(ISERROR(SEARCH("Hold",W247)))</formula>
    </cfRule>
  </conditionalFormatting>
  <conditionalFormatting sqref="W257:W258">
    <cfRule type="containsText" dxfId="647" priority="2095" operator="containsText" text="Hold">
      <formula>NOT(ISERROR(SEARCH("Hold",W257)))</formula>
    </cfRule>
  </conditionalFormatting>
  <conditionalFormatting sqref="W267">
    <cfRule type="cellIs" dxfId="646" priority="56" operator="equal">
      <formula>"completedw"</formula>
    </cfRule>
    <cfRule type="containsText" dxfId="645" priority="55" operator="containsText" text="Hold">
      <formula>NOT(ISERROR(SEARCH("Hold",W267)))</formula>
    </cfRule>
    <cfRule type="cellIs" dxfId="644" priority="60" operator="equal">
      <formula>"Completed"</formula>
    </cfRule>
    <cfRule type="cellIs" dxfId="643" priority="58" operator="equal">
      <formula>"ROW"</formula>
    </cfRule>
    <cfRule type="cellIs" dxfId="642" priority="57" operator="equal">
      <formula>"HOLD"</formula>
    </cfRule>
    <cfRule type="cellIs" dxfId="641" priority="59" operator="equal">
      <formula>"wip"</formula>
    </cfRule>
  </conditionalFormatting>
  <conditionalFormatting sqref="W278">
    <cfRule type="cellIs" dxfId="640" priority="40" operator="equal">
      <formula>"ROW"</formula>
    </cfRule>
    <cfRule type="containsText" dxfId="639" priority="37" operator="containsText" text="Hold">
      <formula>NOT(ISERROR(SEARCH("Hold",W278)))</formula>
    </cfRule>
    <cfRule type="cellIs" dxfId="638" priority="42" operator="equal">
      <formula>"Completed"</formula>
    </cfRule>
    <cfRule type="cellIs" dxfId="637" priority="39" operator="equal">
      <formula>"HOLD"</formula>
    </cfRule>
    <cfRule type="cellIs" dxfId="636" priority="38" operator="equal">
      <formula>"completedw"</formula>
    </cfRule>
    <cfRule type="cellIs" dxfId="635" priority="41" operator="equal">
      <formula>"wip"</formula>
    </cfRule>
  </conditionalFormatting>
  <conditionalFormatting sqref="W289">
    <cfRule type="cellIs" dxfId="634" priority="204" operator="equal">
      <formula>"completedw"</formula>
    </cfRule>
    <cfRule type="containsText" dxfId="633" priority="203" operator="containsText" text="Hold">
      <formula>NOT(ISERROR(SEARCH("Hold",W289)))</formula>
    </cfRule>
    <cfRule type="cellIs" dxfId="632" priority="208" operator="equal">
      <formula>"Completed"</formula>
    </cfRule>
    <cfRule type="cellIs" dxfId="631" priority="207" operator="equal">
      <formula>"wip"</formula>
    </cfRule>
    <cfRule type="cellIs" dxfId="630" priority="206" operator="equal">
      <formula>"ROW"</formula>
    </cfRule>
    <cfRule type="cellIs" dxfId="629" priority="205" operator="equal">
      <formula>"HOLD"</formula>
    </cfRule>
  </conditionalFormatting>
  <conditionalFormatting sqref="W300:W301">
    <cfRule type="containsText" dxfId="628" priority="1701" operator="containsText" text="Hold">
      <formula>NOT(ISERROR(SEARCH("Hold",W300)))</formula>
    </cfRule>
  </conditionalFormatting>
  <conditionalFormatting sqref="W311:W312">
    <cfRule type="containsText" dxfId="627" priority="1647" operator="containsText" text="Hold">
      <formula>NOT(ISERROR(SEARCH("Hold",W311)))</formula>
    </cfRule>
  </conditionalFormatting>
  <conditionalFormatting sqref="W237:X237">
    <cfRule type="cellIs" dxfId="626" priority="226" operator="equal">
      <formula>"Completed"</formula>
    </cfRule>
    <cfRule type="cellIs" dxfId="625" priority="225" operator="equal">
      <formula>"wip"</formula>
    </cfRule>
  </conditionalFormatting>
  <conditionalFormatting sqref="W300:X301">
    <cfRule type="cellIs" dxfId="624" priority="1705" operator="equal">
      <formula>"wip"</formula>
    </cfRule>
    <cfRule type="cellIs" dxfId="623" priority="1704" operator="equal">
      <formula>"ROW"</formula>
    </cfRule>
    <cfRule type="cellIs" dxfId="622" priority="1703" operator="equal">
      <formula>"HOLD"</formula>
    </cfRule>
    <cfRule type="cellIs" dxfId="621" priority="1702" operator="equal">
      <formula>"completedw"</formula>
    </cfRule>
    <cfRule type="cellIs" dxfId="620" priority="1706" operator="equal">
      <formula>"Completed"</formula>
    </cfRule>
  </conditionalFormatting>
  <conditionalFormatting sqref="W311:X312">
    <cfRule type="cellIs" dxfId="619" priority="1651" operator="equal">
      <formula>"wip"</formula>
    </cfRule>
    <cfRule type="cellIs" dxfId="618" priority="1650" operator="equal">
      <formula>"ROW"</formula>
    </cfRule>
    <cfRule type="cellIs" dxfId="617" priority="1649" operator="equal">
      <formula>"HOLD"</formula>
    </cfRule>
    <cfRule type="cellIs" dxfId="616" priority="1648" operator="equal">
      <formula>"completedw"</formula>
    </cfRule>
    <cfRule type="cellIs" dxfId="615" priority="1652" operator="equal">
      <formula>"Completed"</formula>
    </cfRule>
  </conditionalFormatting>
  <conditionalFormatting sqref="W208:AE208 X209 Z209:AE209">
    <cfRule type="cellIs" dxfId="614" priority="1166" operator="equal">
      <formula>"ROW"</formula>
    </cfRule>
    <cfRule type="cellIs" dxfId="613" priority="1165" operator="equal">
      <formula>"HOLD"</formula>
    </cfRule>
    <cfRule type="cellIs" dxfId="612" priority="1164" operator="equal">
      <formula>"completedw"</formula>
    </cfRule>
  </conditionalFormatting>
  <conditionalFormatting sqref="X14:X15">
    <cfRule type="containsText" dxfId="611" priority="761" operator="containsText" text="Hold">
      <formula>NOT(ISERROR(SEARCH("Hold",X14)))</formula>
    </cfRule>
  </conditionalFormatting>
  <conditionalFormatting sqref="X36:X37">
    <cfRule type="cellIs" dxfId="610" priority="1549" operator="equal">
      <formula>"wip"</formula>
    </cfRule>
    <cfRule type="cellIs" dxfId="609" priority="1547" operator="equal">
      <formula>"HOLD"</formula>
    </cfRule>
    <cfRule type="cellIs" dxfId="608" priority="1550" operator="equal">
      <formula>"Completed"</formula>
    </cfRule>
    <cfRule type="cellIs" dxfId="607" priority="1548" operator="equal">
      <formula>"ROW"</formula>
    </cfRule>
    <cfRule type="cellIs" dxfId="606" priority="1546" operator="equal">
      <formula>"completedw"</formula>
    </cfRule>
  </conditionalFormatting>
  <conditionalFormatting sqref="X172">
    <cfRule type="cellIs" dxfId="605" priority="2590" operator="equal">
      <formula>"Completed"</formula>
    </cfRule>
    <cfRule type="cellIs" dxfId="604" priority="2589" operator="equal">
      <formula>"wip"</formula>
    </cfRule>
  </conditionalFormatting>
  <conditionalFormatting sqref="X183">
    <cfRule type="cellIs" dxfId="603" priority="2561" operator="equal">
      <formula>"wip"</formula>
    </cfRule>
    <cfRule type="cellIs" dxfId="602" priority="2562" operator="equal">
      <formula>"Completed"</formula>
    </cfRule>
  </conditionalFormatting>
  <conditionalFormatting sqref="X194">
    <cfRule type="cellIs" dxfId="601" priority="2532" operator="equal">
      <formula>"Completed"</formula>
    </cfRule>
    <cfRule type="cellIs" dxfId="600" priority="2531" operator="equal">
      <formula>"wip"</formula>
    </cfRule>
  </conditionalFormatting>
  <conditionalFormatting sqref="X204">
    <cfRule type="cellIs" dxfId="599" priority="2503" operator="equal">
      <formula>"wip"</formula>
    </cfRule>
    <cfRule type="cellIs" dxfId="598" priority="2504" operator="equal">
      <formula>"Completed"</formula>
    </cfRule>
  </conditionalFormatting>
  <conditionalFormatting sqref="X215">
    <cfRule type="cellIs" dxfId="597" priority="2475" operator="equal">
      <formula>"wip"</formula>
    </cfRule>
    <cfRule type="cellIs" dxfId="596" priority="2476" operator="equal">
      <formula>"Completed"</formula>
    </cfRule>
  </conditionalFormatting>
  <conditionalFormatting sqref="X226">
    <cfRule type="cellIs" dxfId="595" priority="2448" operator="equal">
      <formula>"Completed"</formula>
    </cfRule>
    <cfRule type="cellIs" dxfId="594" priority="2447" operator="equal">
      <formula>"wip"</formula>
    </cfRule>
  </conditionalFormatting>
  <conditionalFormatting sqref="X257">
    <cfRule type="cellIs" dxfId="593" priority="2337" operator="equal">
      <formula>"wip"</formula>
    </cfRule>
    <cfRule type="cellIs" dxfId="592" priority="2338" operator="equal">
      <formula>"Completed"</formula>
    </cfRule>
  </conditionalFormatting>
  <conditionalFormatting sqref="X14:Y15">
    <cfRule type="cellIs" dxfId="591" priority="765" operator="equal">
      <formula>"wip"</formula>
    </cfRule>
    <cfRule type="cellIs" dxfId="590" priority="766" operator="equal">
      <formula>"Completed"</formula>
    </cfRule>
    <cfRule type="cellIs" dxfId="589" priority="763" operator="equal">
      <formula>"HOLD"</formula>
    </cfRule>
    <cfRule type="cellIs" dxfId="588" priority="764" operator="equal">
      <formula>"ROW"</formula>
    </cfRule>
    <cfRule type="cellIs" dxfId="587" priority="762" operator="equal">
      <formula>"completedw"</formula>
    </cfRule>
  </conditionalFormatting>
  <conditionalFormatting sqref="X267:Y268">
    <cfRule type="cellIs" dxfId="586" priority="2065" operator="equal">
      <formula>"completedw"</formula>
    </cfRule>
    <cfRule type="cellIs" dxfId="585" priority="2066" operator="equal">
      <formula>"HOLD"</formula>
    </cfRule>
    <cfRule type="cellIs" dxfId="584" priority="2067" operator="equal">
      <formula>"ROW"</formula>
    </cfRule>
    <cfRule type="cellIs" dxfId="583" priority="2068" operator="equal">
      <formula>"wip"</formula>
    </cfRule>
    <cfRule type="cellIs" dxfId="582" priority="2069" operator="equal">
      <formula>"Completed"</formula>
    </cfRule>
  </conditionalFormatting>
  <conditionalFormatting sqref="X289:Y290">
    <cfRule type="cellIs" dxfId="581" priority="1925" operator="equal">
      <formula>"Completed"</formula>
    </cfRule>
    <cfRule type="cellIs" dxfId="580" priority="1924" operator="equal">
      <formula>"wip"</formula>
    </cfRule>
  </conditionalFormatting>
  <conditionalFormatting sqref="X79:Z80">
    <cfRule type="cellIs" dxfId="579" priority="2189" operator="equal">
      <formula>"HOLD"</formula>
    </cfRule>
    <cfRule type="cellIs" dxfId="578" priority="2192" operator="equal">
      <formula>"Completed"</formula>
    </cfRule>
    <cfRule type="cellIs" dxfId="577" priority="2188" operator="equal">
      <formula>"completedw"</formula>
    </cfRule>
    <cfRule type="cellIs" dxfId="576" priority="2191" operator="equal">
      <formula>"wip"</formula>
    </cfRule>
    <cfRule type="cellIs" dxfId="575" priority="2190" operator="equal">
      <formula>"ROW"</formula>
    </cfRule>
  </conditionalFormatting>
  <conditionalFormatting sqref="X247:Z247">
    <cfRule type="cellIs" dxfId="574" priority="83" operator="equal">
      <formula>"wip"</formula>
    </cfRule>
    <cfRule type="cellIs" dxfId="573" priority="84" operator="equal">
      <formula>"Completed"</formula>
    </cfRule>
  </conditionalFormatting>
  <conditionalFormatting sqref="X289:Z290">
    <cfRule type="cellIs" dxfId="572" priority="1923" operator="equal">
      <formula>"ROW"</formula>
    </cfRule>
    <cfRule type="cellIs" dxfId="571" priority="1922" operator="equal">
      <formula>"HOLD"</formula>
    </cfRule>
    <cfRule type="cellIs" dxfId="570" priority="1921" operator="equal">
      <formula>"completedw"</formula>
    </cfRule>
  </conditionalFormatting>
  <conditionalFormatting sqref="Y25">
    <cfRule type="containsText" dxfId="569" priority="972" operator="containsText" text="Hold">
      <formula>NOT(ISERROR(SEARCH("Hold",Y25)))</formula>
    </cfRule>
  </conditionalFormatting>
  <conditionalFormatting sqref="Y29:Y30">
    <cfRule type="cellIs" dxfId="568" priority="1501" operator="equal">
      <formula>"HOLD"</formula>
    </cfRule>
    <cfRule type="cellIs" dxfId="567" priority="1500" operator="equal">
      <formula>"completedw"</formula>
    </cfRule>
    <cfRule type="cellIs" dxfId="566" priority="1502" operator="equal">
      <formula>"ROW"</formula>
    </cfRule>
  </conditionalFormatting>
  <conditionalFormatting sqref="Y36">
    <cfRule type="cellIs" dxfId="565" priority="898" operator="equal">
      <formula>"completedw"</formula>
    </cfRule>
    <cfRule type="cellIs" dxfId="564" priority="900" operator="equal">
      <formula>"ROW"</formula>
    </cfRule>
    <cfRule type="cellIs" dxfId="563" priority="901" operator="equal">
      <formula>"wip"</formula>
    </cfRule>
    <cfRule type="cellIs" dxfId="562" priority="902" operator="equal">
      <formula>"Completed"</formula>
    </cfRule>
    <cfRule type="containsText" dxfId="561" priority="897" operator="containsText" text="Hold">
      <formula>NOT(ISERROR(SEARCH("Hold",Y36)))</formula>
    </cfRule>
    <cfRule type="cellIs" dxfId="560" priority="899" operator="equal">
      <formula>"HOLD"</formula>
    </cfRule>
  </conditionalFormatting>
  <conditionalFormatting sqref="Y47">
    <cfRule type="cellIs" dxfId="559" priority="693" operator="equal">
      <formula>"wip"</formula>
    </cfRule>
    <cfRule type="containsText" dxfId="558" priority="689" operator="containsText" text="Hold">
      <formula>NOT(ISERROR(SEARCH("Hold",Y47)))</formula>
    </cfRule>
    <cfRule type="cellIs" dxfId="557" priority="690" operator="equal">
      <formula>"completedw"</formula>
    </cfRule>
    <cfRule type="cellIs" dxfId="556" priority="691" operator="equal">
      <formula>"HOLD"</formula>
    </cfRule>
    <cfRule type="cellIs" dxfId="555" priority="692" operator="equal">
      <formula>"ROW"</formula>
    </cfRule>
    <cfRule type="cellIs" dxfId="554" priority="694" operator="equal">
      <formula>"Completed"</formula>
    </cfRule>
  </conditionalFormatting>
  <conditionalFormatting sqref="Y57">
    <cfRule type="containsText" dxfId="553" priority="869" operator="containsText" text="Hold">
      <formula>NOT(ISERROR(SEARCH("Hold",Y57)))</formula>
    </cfRule>
    <cfRule type="cellIs" dxfId="552" priority="874" operator="equal">
      <formula>"Completed"</formula>
    </cfRule>
    <cfRule type="cellIs" dxfId="551" priority="873" operator="equal">
      <formula>"wip"</formula>
    </cfRule>
    <cfRule type="cellIs" dxfId="550" priority="872" operator="equal">
      <formula>"ROW"</formula>
    </cfRule>
    <cfRule type="cellIs" dxfId="549" priority="871" operator="equal">
      <formula>"HOLD"</formula>
    </cfRule>
    <cfRule type="cellIs" dxfId="548" priority="870" operator="equal">
      <formula>"completedw"</formula>
    </cfRule>
  </conditionalFormatting>
  <conditionalFormatting sqref="Y61:Y62">
    <cfRule type="cellIs" dxfId="547" priority="1460" operator="equal">
      <formula>"ROW"</formula>
    </cfRule>
    <cfRule type="cellIs" dxfId="546" priority="1459" operator="equal">
      <formula>"HOLD"</formula>
    </cfRule>
    <cfRule type="cellIs" dxfId="545" priority="1458" operator="equal">
      <formula>"completedw"</formula>
    </cfRule>
  </conditionalFormatting>
  <conditionalFormatting sqref="Y68">
    <cfRule type="containsText" dxfId="544" priority="605" operator="containsText" text="Hold">
      <formula>NOT(ISERROR(SEARCH("Hold",Y68)))</formula>
    </cfRule>
    <cfRule type="cellIs" dxfId="543" priority="609" operator="equal">
      <formula>"wip"</formula>
    </cfRule>
    <cfRule type="cellIs" dxfId="542" priority="608" operator="equal">
      <formula>"ROW"</formula>
    </cfRule>
    <cfRule type="cellIs" dxfId="541" priority="607" operator="equal">
      <formula>"HOLD"</formula>
    </cfRule>
    <cfRule type="cellIs" dxfId="540" priority="606" operator="equal">
      <formula>"completedw"</formula>
    </cfRule>
    <cfRule type="cellIs" dxfId="539" priority="610" operator="equal">
      <formula>"Completed"</formula>
    </cfRule>
  </conditionalFormatting>
  <conditionalFormatting sqref="Y72:Y73">
    <cfRule type="cellIs" dxfId="538" priority="1445" operator="equal">
      <formula>"ROW"</formula>
    </cfRule>
    <cfRule type="cellIs" dxfId="537" priority="1443" operator="equal">
      <formula>"completedw"</formula>
    </cfRule>
    <cfRule type="cellIs" dxfId="536" priority="1444" operator="equal">
      <formula>"HOLD"</formula>
    </cfRule>
  </conditionalFormatting>
  <conditionalFormatting sqref="Y79:Y80">
    <cfRule type="containsText" dxfId="535" priority="2187" operator="containsText" text="Hold">
      <formula>NOT(ISERROR(SEARCH("Hold",Y79)))</formula>
    </cfRule>
  </conditionalFormatting>
  <conditionalFormatting sqref="Y90">
    <cfRule type="containsText" dxfId="534" priority="467" operator="containsText" text="Hold">
      <formula>NOT(ISERROR(SEARCH("Hold",Y90)))</formula>
    </cfRule>
    <cfRule type="cellIs" dxfId="533" priority="468" operator="equal">
      <formula>"completedw"</formula>
    </cfRule>
    <cfRule type="cellIs" dxfId="532" priority="469" operator="equal">
      <formula>"HOLD"</formula>
    </cfRule>
    <cfRule type="cellIs" dxfId="531" priority="471" operator="equal">
      <formula>"wip"</formula>
    </cfRule>
    <cfRule type="cellIs" dxfId="530" priority="472" operator="equal">
      <formula>"Completed"</formula>
    </cfRule>
    <cfRule type="cellIs" dxfId="529" priority="470" operator="equal">
      <formula>"ROW"</formula>
    </cfRule>
  </conditionalFormatting>
  <conditionalFormatting sqref="Y94:Y95">
    <cfRule type="cellIs" dxfId="528" priority="1795" operator="equal">
      <formula>"ROW"</formula>
    </cfRule>
    <cfRule type="cellIs" dxfId="527" priority="1794" operator="equal">
      <formula>"HOLD"</formula>
    </cfRule>
    <cfRule type="cellIs" dxfId="526" priority="1793" operator="equal">
      <formula>"completedw"</formula>
    </cfRule>
  </conditionalFormatting>
  <conditionalFormatting sqref="Y102:Y103">
    <cfRule type="containsText" dxfId="525" priority="998" operator="containsText" text="Hold">
      <formula>NOT(ISERROR(SEARCH("Hold",Y102)))</formula>
    </cfRule>
  </conditionalFormatting>
  <conditionalFormatting sqref="Y118">
    <cfRule type="cellIs" dxfId="524" priority="1229" operator="equal">
      <formula>"completedw"</formula>
    </cfRule>
    <cfRule type="cellIs" dxfId="523" priority="1230" operator="equal">
      <formula>"HOLD"</formula>
    </cfRule>
    <cfRule type="cellIs" dxfId="522" priority="1231" operator="equal">
      <formula>"ROW"</formula>
    </cfRule>
  </conditionalFormatting>
  <conditionalFormatting sqref="Y126:Y127">
    <cfRule type="containsText" dxfId="521" priority="2156" operator="containsText" text="Hold">
      <formula>NOT(ISERROR(SEARCH("Hold",Y126)))</formula>
    </cfRule>
  </conditionalFormatting>
  <conditionalFormatting sqref="Y138:Y139">
    <cfRule type="containsText" dxfId="520" priority="1537" operator="containsText" text="Hold">
      <formula>NOT(ISERROR(SEARCH("Hold",Y138)))</formula>
    </cfRule>
  </conditionalFormatting>
  <conditionalFormatting sqref="Y150:Y151">
    <cfRule type="containsText" dxfId="519" priority="983" operator="containsText" text="Hold">
      <formula>NOT(ISERROR(SEARCH("Hold",Y150)))</formula>
    </cfRule>
  </conditionalFormatting>
  <conditionalFormatting sqref="Y161">
    <cfRule type="cellIs" dxfId="518" priority="160" operator="equal">
      <formula>"Completed"</formula>
    </cfRule>
    <cfRule type="cellIs" dxfId="517" priority="159" operator="equal">
      <formula>"wip"</formula>
    </cfRule>
    <cfRule type="cellIs" dxfId="516" priority="158" operator="equal">
      <formula>"ROW"</formula>
    </cfRule>
    <cfRule type="cellIs" dxfId="515" priority="156" operator="equal">
      <formula>"completedw"</formula>
    </cfRule>
    <cfRule type="containsText" dxfId="514" priority="155" operator="containsText" text="Hold">
      <formula>NOT(ISERROR(SEARCH("Hold",Y161)))</formula>
    </cfRule>
    <cfRule type="cellIs" dxfId="513" priority="157" operator="equal">
      <formula>"HOLD"</formula>
    </cfRule>
  </conditionalFormatting>
  <conditionalFormatting sqref="Y176:Y177">
    <cfRule type="cellIs" dxfId="512" priority="1372" operator="equal">
      <formula>"HOLD"</formula>
    </cfRule>
    <cfRule type="cellIs" dxfId="511" priority="1373" operator="equal">
      <formula>"ROW"</formula>
    </cfRule>
    <cfRule type="cellIs" dxfId="510" priority="1371" operator="equal">
      <formula>"completedw"</formula>
    </cfRule>
  </conditionalFormatting>
  <conditionalFormatting sqref="Y187">
    <cfRule type="cellIs" dxfId="509" priority="1766" operator="equal">
      <formula>"HOLD"</formula>
    </cfRule>
    <cfRule type="cellIs" dxfId="508" priority="1767" operator="equal">
      <formula>"ROW"</formula>
    </cfRule>
    <cfRule type="cellIs" dxfId="507" priority="1765" operator="equal">
      <formula>"completedw"</formula>
    </cfRule>
  </conditionalFormatting>
  <conditionalFormatting sqref="Y194:Y195">
    <cfRule type="containsText" dxfId="506" priority="1259" operator="containsText" text="Hold">
      <formula>NOT(ISERROR(SEARCH("Hold",Y194)))</formula>
    </cfRule>
  </conditionalFormatting>
  <conditionalFormatting sqref="Y215:Y216">
    <cfRule type="containsText" dxfId="505" priority="2140" operator="containsText" text="Hold">
      <formula>NOT(ISERROR(SEARCH("Hold",Y215)))</formula>
    </cfRule>
  </conditionalFormatting>
  <conditionalFormatting sqref="Y219">
    <cfRule type="cellIs" dxfId="504" priority="1186" operator="equal">
      <formula>"ROW"</formula>
    </cfRule>
    <cfRule type="cellIs" dxfId="503" priority="1185" operator="equal">
      <formula>"HOLD"</formula>
    </cfRule>
    <cfRule type="cellIs" dxfId="502" priority="1184" operator="equal">
      <formula>"completedw"</formula>
    </cfRule>
  </conditionalFormatting>
  <conditionalFormatting sqref="Y226:Y227">
    <cfRule type="containsText" dxfId="501" priority="2135" operator="containsText" text="Hold">
      <formula>NOT(ISERROR(SEARCH("Hold",Y226)))</formula>
    </cfRule>
  </conditionalFormatting>
  <conditionalFormatting sqref="Y237:Y238">
    <cfRule type="containsText" dxfId="500" priority="2117" operator="containsText" text="Hold">
      <formula>NOT(ISERROR(SEARCH("Hold",Y237)))</formula>
    </cfRule>
  </conditionalFormatting>
  <conditionalFormatting sqref="Y247">
    <cfRule type="containsText" dxfId="499" priority="79" operator="containsText" text="Hold">
      <formula>NOT(ISERROR(SEARCH("Hold",Y247)))</formula>
    </cfRule>
    <cfRule type="cellIs" dxfId="498" priority="82" operator="equal">
      <formula>"ROW"</formula>
    </cfRule>
    <cfRule type="cellIs" dxfId="497" priority="81" operator="equal">
      <formula>"HOLD"</formula>
    </cfRule>
    <cfRule type="cellIs" dxfId="496" priority="80" operator="equal">
      <formula>"completedw"</formula>
    </cfRule>
  </conditionalFormatting>
  <conditionalFormatting sqref="Y257:Y258">
    <cfRule type="containsText" dxfId="495" priority="2094" operator="containsText" text="Hold">
      <formula>NOT(ISERROR(SEARCH("Hold",Y257)))</formula>
    </cfRule>
  </conditionalFormatting>
  <conditionalFormatting sqref="Y267:Y268">
    <cfRule type="containsText" dxfId="494" priority="2064" operator="containsText" text="Hold">
      <formula>NOT(ISERROR(SEARCH("Hold",Y267)))</formula>
    </cfRule>
  </conditionalFormatting>
  <conditionalFormatting sqref="Y278">
    <cfRule type="containsText" dxfId="493" priority="31" operator="containsText" text="Hold">
      <formula>NOT(ISERROR(SEARCH("Hold",Y278)))</formula>
    </cfRule>
    <cfRule type="cellIs" dxfId="492" priority="36" operator="equal">
      <formula>"Completed"</formula>
    </cfRule>
    <cfRule type="cellIs" dxfId="491" priority="32" operator="equal">
      <formula>"completedw"</formula>
    </cfRule>
    <cfRule type="cellIs" dxfId="490" priority="33" operator="equal">
      <formula>"HOLD"</formula>
    </cfRule>
    <cfRule type="cellIs" dxfId="489" priority="34" operator="equal">
      <formula>"ROW"</formula>
    </cfRule>
    <cfRule type="cellIs" dxfId="488" priority="35" operator="equal">
      <formula>"wip"</formula>
    </cfRule>
  </conditionalFormatting>
  <conditionalFormatting sqref="Y289:Y290">
    <cfRule type="containsText" dxfId="487" priority="1920" operator="containsText" text="Hold">
      <formula>NOT(ISERROR(SEARCH("Hold",Y289)))</formula>
    </cfRule>
  </conditionalFormatting>
  <conditionalFormatting sqref="Y300:Y301">
    <cfRule type="containsText" dxfId="486" priority="1695" operator="containsText" text="Hold">
      <formula>NOT(ISERROR(SEARCH("Hold",Y300)))</formula>
    </cfRule>
  </conditionalFormatting>
  <conditionalFormatting sqref="Y311:Y312">
    <cfRule type="containsText" dxfId="485" priority="1641" operator="containsText" text="Hold">
      <formula>NOT(ISERROR(SEARCH("Hold",Y311)))</formula>
    </cfRule>
  </conditionalFormatting>
  <conditionalFormatting sqref="Y51:Z51">
    <cfRule type="cellIs" dxfId="484" priority="1475" operator="equal">
      <formula>"ROW"</formula>
    </cfRule>
    <cfRule type="cellIs" dxfId="483" priority="1474" operator="equal">
      <formula>"HOLD"</formula>
    </cfRule>
    <cfRule type="cellIs" dxfId="482" priority="1473" operator="equal">
      <formula>"completedw"</formula>
    </cfRule>
  </conditionalFormatting>
  <conditionalFormatting sqref="Y300:Z301">
    <cfRule type="cellIs" dxfId="481" priority="1698" operator="equal">
      <formula>"ROW"</formula>
    </cfRule>
    <cfRule type="cellIs" dxfId="480" priority="1700" operator="equal">
      <formula>"Completed"</formula>
    </cfRule>
    <cfRule type="cellIs" dxfId="479" priority="1696" operator="equal">
      <formula>"completedw"</formula>
    </cfRule>
    <cfRule type="cellIs" dxfId="478" priority="1697" operator="equal">
      <formula>"HOLD"</formula>
    </cfRule>
    <cfRule type="cellIs" dxfId="477" priority="1699" operator="equal">
      <formula>"wip"</formula>
    </cfRule>
  </conditionalFormatting>
  <conditionalFormatting sqref="Y311:Z312">
    <cfRule type="cellIs" dxfId="476" priority="1646" operator="equal">
      <formula>"Completed"</formula>
    </cfRule>
    <cfRule type="cellIs" dxfId="475" priority="1642" operator="equal">
      <formula>"completedw"</formula>
    </cfRule>
    <cfRule type="cellIs" dxfId="474" priority="1643" operator="equal">
      <formula>"HOLD"</formula>
    </cfRule>
    <cfRule type="cellIs" dxfId="473" priority="1644" operator="equal">
      <formula>"ROW"</formula>
    </cfRule>
    <cfRule type="cellIs" dxfId="472" priority="1645" operator="equal">
      <formula>"wip"</formula>
    </cfRule>
  </conditionalFormatting>
  <conditionalFormatting sqref="Z14:Z15">
    <cfRule type="containsText" dxfId="471" priority="755" operator="containsText" text="Hold">
      <formula>NOT(ISERROR(SEARCH("Hold",Z14)))</formula>
    </cfRule>
  </conditionalFormatting>
  <conditionalFormatting sqref="Z36:Z37 AB36:AB37 AD36:AD37">
    <cfRule type="cellIs" dxfId="470" priority="1543" operator="equal">
      <formula>"wip"</formula>
    </cfRule>
    <cfRule type="cellIs" dxfId="469" priority="1544" operator="equal">
      <formula>"Completed"</formula>
    </cfRule>
  </conditionalFormatting>
  <conditionalFormatting sqref="Z90:Z91 AB90:AB91 AD90:AE91">
    <cfRule type="cellIs" dxfId="468" priority="1785" operator="equal">
      <formula>"Completed"</formula>
    </cfRule>
    <cfRule type="cellIs" dxfId="467" priority="1784" operator="equal">
      <formula>"wip"</formula>
    </cfRule>
  </conditionalFormatting>
  <conditionalFormatting sqref="Z172">
    <cfRule type="cellIs" dxfId="466" priority="2588" operator="equal">
      <formula>"Completed"</formula>
    </cfRule>
    <cfRule type="cellIs" dxfId="465" priority="2587" operator="equal">
      <formula>"wip"</formula>
    </cfRule>
  </conditionalFormatting>
  <conditionalFormatting sqref="Z183">
    <cfRule type="cellIs" dxfId="464" priority="2559" operator="equal">
      <formula>"wip"</formula>
    </cfRule>
    <cfRule type="cellIs" dxfId="463" priority="2560" operator="equal">
      <formula>"Completed"</formula>
    </cfRule>
  </conditionalFormatting>
  <conditionalFormatting sqref="Z194">
    <cfRule type="cellIs" dxfId="462" priority="2529" operator="equal">
      <formula>"wip"</formula>
    </cfRule>
    <cfRule type="cellIs" dxfId="461" priority="2530" operator="equal">
      <formula>"Completed"</formula>
    </cfRule>
  </conditionalFormatting>
  <conditionalFormatting sqref="Z204">
    <cfRule type="cellIs" dxfId="460" priority="2501" operator="equal">
      <formula>"wip"</formula>
    </cfRule>
    <cfRule type="cellIs" dxfId="459" priority="2502" operator="equal">
      <formula>"Completed"</formula>
    </cfRule>
  </conditionalFormatting>
  <conditionalFormatting sqref="Z215">
    <cfRule type="cellIs" dxfId="458" priority="2473" operator="equal">
      <formula>"wip"</formula>
    </cfRule>
    <cfRule type="cellIs" dxfId="457" priority="2474" operator="equal">
      <formula>"Completed"</formula>
    </cfRule>
  </conditionalFormatting>
  <conditionalFormatting sqref="Z226">
    <cfRule type="cellIs" dxfId="456" priority="2446" operator="equal">
      <formula>"Completed"</formula>
    </cfRule>
    <cfRule type="cellIs" dxfId="455" priority="2445" operator="equal">
      <formula>"wip"</formula>
    </cfRule>
  </conditionalFormatting>
  <conditionalFormatting sqref="Z257">
    <cfRule type="cellIs" dxfId="454" priority="2336" operator="equal">
      <formula>"Completed"</formula>
    </cfRule>
    <cfRule type="cellIs" dxfId="453" priority="2335" operator="equal">
      <formula>"wip"</formula>
    </cfRule>
  </conditionalFormatting>
  <conditionalFormatting sqref="Z278:Z279">
    <cfRule type="cellIs" dxfId="452" priority="1951" operator="equal">
      <formula>"completedw"</formula>
    </cfRule>
    <cfRule type="cellIs" dxfId="451" priority="1952" operator="equal">
      <formula>"HOLD"</formula>
    </cfRule>
    <cfRule type="cellIs" dxfId="450" priority="1953" operator="equal">
      <formula>"ROW"</formula>
    </cfRule>
  </conditionalFormatting>
  <conditionalFormatting sqref="Z14:AA15">
    <cfRule type="cellIs" dxfId="449" priority="756" operator="equal">
      <formula>"completedw"</formula>
    </cfRule>
    <cfRule type="cellIs" dxfId="448" priority="759" operator="equal">
      <formula>"wip"</formula>
    </cfRule>
    <cfRule type="cellIs" dxfId="447" priority="758" operator="equal">
      <formula>"ROW"</formula>
    </cfRule>
    <cfRule type="cellIs" dxfId="446" priority="760" operator="equal">
      <formula>"Completed"</formula>
    </cfRule>
    <cfRule type="cellIs" dxfId="445" priority="757" operator="equal">
      <formula>"HOLD"</formula>
    </cfRule>
  </conditionalFormatting>
  <conditionalFormatting sqref="Z267:AA268">
    <cfRule type="cellIs" dxfId="444" priority="2072" operator="equal">
      <formula>"HOLD"</formula>
    </cfRule>
    <cfRule type="cellIs" dxfId="443" priority="2071" operator="equal">
      <formula>"completedw"</formula>
    </cfRule>
    <cfRule type="cellIs" dxfId="442" priority="2075" operator="equal">
      <formula>"Completed"</formula>
    </cfRule>
    <cfRule type="cellIs" dxfId="441" priority="2074" operator="equal">
      <formula>"wip"</formula>
    </cfRule>
    <cfRule type="cellIs" dxfId="440" priority="2073" operator="equal">
      <formula>"ROW"</formula>
    </cfRule>
  </conditionalFormatting>
  <conditionalFormatting sqref="Z278:AA279">
    <cfRule type="cellIs" dxfId="439" priority="1949" operator="equal">
      <formula>"Completed"</formula>
    </cfRule>
    <cfRule type="cellIs" dxfId="438" priority="1948" operator="equal">
      <formula>"wip"</formula>
    </cfRule>
  </conditionalFormatting>
  <conditionalFormatting sqref="Z289:AA290">
    <cfRule type="cellIs" dxfId="437" priority="1930" operator="equal">
      <formula>"wip"</formula>
    </cfRule>
    <cfRule type="cellIs" dxfId="436" priority="1931" operator="equal">
      <formula>"Completed"</formula>
    </cfRule>
  </conditionalFormatting>
  <conditionalFormatting sqref="Z237:AB237">
    <cfRule type="cellIs" dxfId="435" priority="101" operator="equal">
      <formula>"wip"</formula>
    </cfRule>
    <cfRule type="cellIs" dxfId="434" priority="102" operator="equal">
      <formula>"Completed"</formula>
    </cfRule>
  </conditionalFormatting>
  <conditionalFormatting sqref="AA25">
    <cfRule type="containsText" dxfId="433" priority="971" operator="containsText" text="Hold">
      <formula>NOT(ISERROR(SEARCH("Hold",AA25)))</formula>
    </cfRule>
  </conditionalFormatting>
  <conditionalFormatting sqref="AA29:AA30">
    <cfRule type="cellIs" dxfId="432" priority="1497" operator="equal">
      <formula>"completedw"</formula>
    </cfRule>
    <cfRule type="cellIs" dxfId="431" priority="1499" operator="equal">
      <formula>"ROW"</formula>
    </cfRule>
    <cfRule type="cellIs" dxfId="430" priority="1498" operator="equal">
      <formula>"HOLD"</formula>
    </cfRule>
  </conditionalFormatting>
  <conditionalFormatting sqref="AA36">
    <cfRule type="cellIs" dxfId="429" priority="893" operator="equal">
      <formula>"HOLD"</formula>
    </cfRule>
    <cfRule type="cellIs" dxfId="428" priority="894" operator="equal">
      <formula>"ROW"</formula>
    </cfRule>
    <cfRule type="cellIs" dxfId="427" priority="895" operator="equal">
      <formula>"wip"</formula>
    </cfRule>
    <cfRule type="cellIs" dxfId="426" priority="892" operator="equal">
      <formula>"completedw"</formula>
    </cfRule>
    <cfRule type="containsText" dxfId="425" priority="891" operator="containsText" text="Hold">
      <formula>NOT(ISERROR(SEARCH("Hold",AA36)))</formula>
    </cfRule>
    <cfRule type="cellIs" dxfId="424" priority="896" operator="equal">
      <formula>"Completed"</formula>
    </cfRule>
  </conditionalFormatting>
  <conditionalFormatting sqref="AA47">
    <cfRule type="cellIs" dxfId="423" priority="686" operator="equal">
      <formula>"ROW"</formula>
    </cfRule>
    <cfRule type="cellIs" dxfId="422" priority="684" operator="equal">
      <formula>"completedw"</formula>
    </cfRule>
    <cfRule type="containsText" dxfId="421" priority="683" operator="containsText" text="Hold">
      <formula>NOT(ISERROR(SEARCH("Hold",AA47)))</formula>
    </cfRule>
    <cfRule type="cellIs" dxfId="420" priority="687" operator="equal">
      <formula>"wip"</formula>
    </cfRule>
    <cfRule type="cellIs" dxfId="419" priority="688" operator="equal">
      <formula>"Completed"</formula>
    </cfRule>
    <cfRule type="cellIs" dxfId="418" priority="685" operator="equal">
      <formula>"HOLD"</formula>
    </cfRule>
  </conditionalFormatting>
  <conditionalFormatting sqref="AA57">
    <cfRule type="cellIs" dxfId="417" priority="868" operator="equal">
      <formula>"Completed"</formula>
    </cfRule>
    <cfRule type="cellIs" dxfId="416" priority="867" operator="equal">
      <formula>"wip"</formula>
    </cfRule>
    <cfRule type="cellIs" dxfId="415" priority="866" operator="equal">
      <formula>"ROW"</formula>
    </cfRule>
    <cfRule type="cellIs" dxfId="414" priority="864" operator="equal">
      <formula>"completedw"</formula>
    </cfRule>
    <cfRule type="containsText" dxfId="413" priority="863" operator="containsText" text="Hold">
      <formula>NOT(ISERROR(SEARCH("Hold",AA57)))</formula>
    </cfRule>
    <cfRule type="cellIs" dxfId="412" priority="865" operator="equal">
      <formula>"HOLD"</formula>
    </cfRule>
  </conditionalFormatting>
  <conditionalFormatting sqref="AA61:AA62">
    <cfRule type="cellIs" dxfId="411" priority="1456" operator="equal">
      <formula>"HOLD"</formula>
    </cfRule>
    <cfRule type="cellIs" dxfId="410" priority="1457" operator="equal">
      <formula>"ROW"</formula>
    </cfRule>
    <cfRule type="cellIs" dxfId="409" priority="1455" operator="equal">
      <formula>"completedw"</formula>
    </cfRule>
  </conditionalFormatting>
  <conditionalFormatting sqref="AA68">
    <cfRule type="cellIs" dxfId="408" priority="602" operator="equal">
      <formula>"ROW"</formula>
    </cfRule>
    <cfRule type="containsText" dxfId="407" priority="599" operator="containsText" text="Hold">
      <formula>NOT(ISERROR(SEARCH("Hold",AA68)))</formula>
    </cfRule>
    <cfRule type="cellIs" dxfId="406" priority="600" operator="equal">
      <formula>"completedw"</formula>
    </cfRule>
    <cfRule type="cellIs" dxfId="405" priority="601" operator="equal">
      <formula>"HOLD"</formula>
    </cfRule>
    <cfRule type="cellIs" dxfId="404" priority="603" operator="equal">
      <formula>"wip"</formula>
    </cfRule>
    <cfRule type="cellIs" dxfId="403" priority="604" operator="equal">
      <formula>"Completed"</formula>
    </cfRule>
  </conditionalFormatting>
  <conditionalFormatting sqref="AA72:AA73">
    <cfRule type="cellIs" dxfId="402" priority="1447" operator="equal">
      <formula>"HOLD"</formula>
    </cfRule>
    <cfRule type="cellIs" dxfId="401" priority="1448" operator="equal">
      <formula>"ROW"</formula>
    </cfRule>
    <cfRule type="cellIs" dxfId="400" priority="1446" operator="equal">
      <formula>"completedw"</formula>
    </cfRule>
  </conditionalFormatting>
  <conditionalFormatting sqref="AA79">
    <cfRule type="cellIs" dxfId="399" priority="534" operator="equal">
      <formula>"completedw"</formula>
    </cfRule>
    <cfRule type="cellIs" dxfId="398" priority="538" operator="equal">
      <formula>"Completed"</formula>
    </cfRule>
    <cfRule type="containsText" dxfId="397" priority="533" operator="containsText" text="Hold">
      <formula>NOT(ISERROR(SEARCH("Hold",AA79)))</formula>
    </cfRule>
    <cfRule type="cellIs" dxfId="396" priority="536" operator="equal">
      <formula>"ROW"</formula>
    </cfRule>
    <cfRule type="cellIs" dxfId="395" priority="535" operator="equal">
      <formula>"HOLD"</formula>
    </cfRule>
    <cfRule type="cellIs" dxfId="394" priority="537" operator="equal">
      <formula>"wip"</formula>
    </cfRule>
  </conditionalFormatting>
  <conditionalFormatting sqref="AA90">
    <cfRule type="cellIs" dxfId="393" priority="464" operator="equal">
      <formula>"ROW"</formula>
    </cfRule>
    <cfRule type="containsText" dxfId="392" priority="461" operator="containsText" text="Hold">
      <formula>NOT(ISERROR(SEARCH("Hold",AA90)))</formula>
    </cfRule>
    <cfRule type="cellIs" dxfId="391" priority="462" operator="equal">
      <formula>"completedw"</formula>
    </cfRule>
    <cfRule type="cellIs" dxfId="390" priority="463" operator="equal">
      <formula>"HOLD"</formula>
    </cfRule>
    <cfRule type="cellIs" dxfId="389" priority="466" operator="equal">
      <formula>"Completed"</formula>
    </cfRule>
    <cfRule type="cellIs" dxfId="388" priority="465" operator="equal">
      <formula>"wip"</formula>
    </cfRule>
  </conditionalFormatting>
  <conditionalFormatting sqref="AA102">
    <cfRule type="containsText" dxfId="387" priority="197" operator="containsText" text="Hold">
      <formula>NOT(ISERROR(SEARCH("Hold",AA102)))</formula>
    </cfRule>
    <cfRule type="cellIs" dxfId="386" priority="202" operator="equal">
      <formula>"Completed"</formula>
    </cfRule>
    <cfRule type="cellIs" dxfId="385" priority="201" operator="equal">
      <formula>"wip"</formula>
    </cfRule>
    <cfRule type="cellIs" dxfId="384" priority="200" operator="equal">
      <formula>"ROW"</formula>
    </cfRule>
    <cfRule type="cellIs" dxfId="383" priority="199" operator="equal">
      <formula>"HOLD"</formula>
    </cfRule>
    <cfRule type="cellIs" dxfId="382" priority="198" operator="equal">
      <formula>"completedw"</formula>
    </cfRule>
  </conditionalFormatting>
  <conditionalFormatting sqref="AA114:AA115">
    <cfRule type="containsText" dxfId="381" priority="2243" operator="containsText" text="Hold">
      <formula>NOT(ISERROR(SEARCH("Hold",AA114)))</formula>
    </cfRule>
  </conditionalFormatting>
  <conditionalFormatting sqref="AA126">
    <cfRule type="containsText" dxfId="380" priority="413" operator="containsText" text="Hold">
      <formula>NOT(ISERROR(SEARCH("Hold",AA126)))</formula>
    </cfRule>
    <cfRule type="cellIs" dxfId="379" priority="414" operator="equal">
      <formula>"completedw"</formula>
    </cfRule>
    <cfRule type="cellIs" dxfId="378" priority="418" operator="equal">
      <formula>"Completed"</formula>
    </cfRule>
    <cfRule type="cellIs" dxfId="377" priority="415" operator="equal">
      <formula>"HOLD"</formula>
    </cfRule>
    <cfRule type="cellIs" dxfId="376" priority="416" operator="equal">
      <formula>"ROW"</formula>
    </cfRule>
    <cfRule type="cellIs" dxfId="375" priority="417" operator="equal">
      <formula>"wip"</formula>
    </cfRule>
  </conditionalFormatting>
  <conditionalFormatting sqref="AA138:AA139">
    <cfRule type="containsText" dxfId="374" priority="1515" operator="containsText" text="Hold">
      <formula>NOT(ISERROR(SEARCH("Hold",AA138)))</formula>
    </cfRule>
  </conditionalFormatting>
  <conditionalFormatting sqref="AA150:AA151">
    <cfRule type="containsText" dxfId="373" priority="982" operator="containsText" text="Hold">
      <formula>NOT(ISERROR(SEARCH("Hold",AA150)))</formula>
    </cfRule>
  </conditionalFormatting>
  <conditionalFormatting sqref="AA161">
    <cfRule type="cellIs" dxfId="372" priority="152" operator="equal">
      <formula>"ROW"</formula>
    </cfRule>
    <cfRule type="cellIs" dxfId="371" priority="153" operator="equal">
      <formula>"wip"</formula>
    </cfRule>
    <cfRule type="cellIs" dxfId="370" priority="154" operator="equal">
      <formula>"Completed"</formula>
    </cfRule>
    <cfRule type="containsText" dxfId="369" priority="149" operator="containsText" text="Hold">
      <formula>NOT(ISERROR(SEARCH("Hold",AA161)))</formula>
    </cfRule>
    <cfRule type="cellIs" dxfId="368" priority="150" operator="equal">
      <formula>"completedw"</formula>
    </cfRule>
    <cfRule type="cellIs" dxfId="367" priority="151" operator="equal">
      <formula>"HOLD"</formula>
    </cfRule>
  </conditionalFormatting>
  <conditionalFormatting sqref="AA165:AA166">
    <cfRule type="cellIs" dxfId="366" priority="1382" operator="equal">
      <formula>"ROW"</formula>
    </cfRule>
    <cfRule type="cellIs" dxfId="365" priority="1381" operator="equal">
      <formula>"HOLD"</formula>
    </cfRule>
    <cfRule type="cellIs" dxfId="364" priority="1380" operator="equal">
      <formula>"completedw"</formula>
    </cfRule>
  </conditionalFormatting>
  <conditionalFormatting sqref="AA194:AA195">
    <cfRule type="containsText" dxfId="363" priority="1258" operator="containsText" text="Hold">
      <formula>NOT(ISERROR(SEARCH("Hold",AA194)))</formula>
    </cfRule>
  </conditionalFormatting>
  <conditionalFormatting sqref="AA215:AA216">
    <cfRule type="containsText" dxfId="362" priority="2139" operator="containsText" text="Hold">
      <formula>NOT(ISERROR(SEARCH("Hold",AA215)))</formula>
    </cfRule>
  </conditionalFormatting>
  <conditionalFormatting sqref="AA219">
    <cfRule type="cellIs" dxfId="361" priority="1211" operator="equal">
      <formula>"completedw"</formula>
    </cfRule>
    <cfRule type="cellIs" dxfId="360" priority="1212" operator="equal">
      <formula>"HOLD"</formula>
    </cfRule>
    <cfRule type="cellIs" dxfId="359" priority="1213" operator="equal">
      <formula>"ROW"</formula>
    </cfRule>
  </conditionalFormatting>
  <conditionalFormatting sqref="AA226:AA227">
    <cfRule type="containsText" dxfId="358" priority="2136" operator="containsText" text="Hold">
      <formula>NOT(ISERROR(SEARCH("Hold",AA226)))</formula>
    </cfRule>
  </conditionalFormatting>
  <conditionalFormatting sqref="AA237">
    <cfRule type="cellIs" dxfId="357" priority="98" operator="equal">
      <formula>"completedw"</formula>
    </cfRule>
    <cfRule type="cellIs" dxfId="356" priority="99" operator="equal">
      <formula>"HOLD"</formula>
    </cfRule>
    <cfRule type="cellIs" dxfId="355" priority="100" operator="equal">
      <formula>"ROW"</formula>
    </cfRule>
    <cfRule type="containsText" dxfId="354" priority="97" operator="containsText" text="Hold">
      <formula>NOT(ISERROR(SEARCH("Hold",AA237)))</formula>
    </cfRule>
  </conditionalFormatting>
  <conditionalFormatting sqref="AA247:AA248">
    <cfRule type="containsText" dxfId="353" priority="2113" operator="containsText" text="Hold">
      <formula>NOT(ISERROR(SEARCH("Hold",AA247)))</formula>
    </cfRule>
  </conditionalFormatting>
  <conditionalFormatting sqref="AA254:AA258">
    <cfRule type="cellIs" dxfId="352" priority="2089" operator="equal">
      <formula>"completedw"</formula>
    </cfRule>
    <cfRule type="cellIs" dxfId="351" priority="2091" operator="equal">
      <formula>"ROW"</formula>
    </cfRule>
    <cfRule type="cellIs" dxfId="350" priority="2090" operator="equal">
      <formula>"HOLD"</formula>
    </cfRule>
  </conditionalFormatting>
  <conditionalFormatting sqref="AA257:AA258">
    <cfRule type="cellIs" dxfId="349" priority="2093" operator="equal">
      <formula>"Completed"</formula>
    </cfRule>
    <cfRule type="containsText" dxfId="348" priority="2088" operator="containsText" text="Hold">
      <formula>NOT(ISERROR(SEARCH("Hold",AA257)))</formula>
    </cfRule>
  </conditionalFormatting>
  <conditionalFormatting sqref="AA257:AA259">
    <cfRule type="cellIs" dxfId="347" priority="2092" operator="equal">
      <formula>"wip"</formula>
    </cfRule>
  </conditionalFormatting>
  <conditionalFormatting sqref="AA267:AA268">
    <cfRule type="containsText" dxfId="346" priority="2070" operator="containsText" text="Hold">
      <formula>NOT(ISERROR(SEARCH("Hold",AA267)))</formula>
    </cfRule>
  </conditionalFormatting>
  <conditionalFormatting sqref="AA271">
    <cfRule type="cellIs" dxfId="345" priority="1131" operator="equal">
      <formula>"completedw"</formula>
    </cfRule>
    <cfRule type="cellIs" dxfId="344" priority="1133" operator="equal">
      <formula>"ROW"</formula>
    </cfRule>
    <cfRule type="cellIs" dxfId="343" priority="1132" operator="equal">
      <formula>"HOLD"</formula>
    </cfRule>
  </conditionalFormatting>
  <conditionalFormatting sqref="AA278:AA279">
    <cfRule type="containsText" dxfId="342" priority="1944" operator="containsText" text="Hold">
      <formula>NOT(ISERROR(SEARCH("Hold",AA278)))</formula>
    </cfRule>
  </conditionalFormatting>
  <conditionalFormatting sqref="AA278:AA281">
    <cfRule type="cellIs" dxfId="341" priority="1947" operator="equal">
      <formula>"ROW"</formula>
    </cfRule>
    <cfRule type="cellIs" dxfId="340" priority="1945" operator="equal">
      <formula>"completedw"</formula>
    </cfRule>
    <cfRule type="cellIs" dxfId="339" priority="1946" operator="equal">
      <formula>"HOLD"</formula>
    </cfRule>
  </conditionalFormatting>
  <conditionalFormatting sqref="AA285">
    <cfRule type="cellIs" dxfId="338" priority="1340" operator="equal">
      <formula>"ROW"</formula>
    </cfRule>
    <cfRule type="cellIs" dxfId="337" priority="1339" operator="equal">
      <formula>"HOLD"</formula>
    </cfRule>
    <cfRule type="cellIs" dxfId="336" priority="1338" operator="equal">
      <formula>"completedw"</formula>
    </cfRule>
  </conditionalFormatting>
  <conditionalFormatting sqref="AA286:AA294">
    <cfRule type="cellIs" dxfId="335" priority="1927" operator="equal">
      <formula>"completedw"</formula>
    </cfRule>
    <cfRule type="cellIs" dxfId="334" priority="1928" operator="equal">
      <formula>"HOLD"</formula>
    </cfRule>
    <cfRule type="cellIs" dxfId="333" priority="1929" operator="equal">
      <formula>"ROW"</formula>
    </cfRule>
  </conditionalFormatting>
  <conditionalFormatting sqref="AA289:AA290">
    <cfRule type="containsText" dxfId="332" priority="1926" operator="containsText" text="Hold">
      <formula>NOT(ISERROR(SEARCH("Hold",AA289)))</formula>
    </cfRule>
  </conditionalFormatting>
  <conditionalFormatting sqref="AA300:AA301">
    <cfRule type="cellIs" dxfId="331" priority="1693" operator="equal">
      <formula>"wip"</formula>
    </cfRule>
    <cfRule type="cellIs" dxfId="330" priority="1694" operator="equal">
      <formula>"Completed"</formula>
    </cfRule>
    <cfRule type="cellIs" dxfId="329" priority="1690" operator="equal">
      <formula>"completedw"</formula>
    </cfRule>
    <cfRule type="cellIs" dxfId="328" priority="1692" operator="equal">
      <formula>"ROW"</formula>
    </cfRule>
    <cfRule type="cellIs" dxfId="327" priority="1691" operator="equal">
      <formula>"HOLD"</formula>
    </cfRule>
    <cfRule type="containsText" dxfId="326" priority="1689" operator="containsText" text="Hold">
      <formula>NOT(ISERROR(SEARCH("Hold",AA300)))</formula>
    </cfRule>
  </conditionalFormatting>
  <conditionalFormatting sqref="AA308:AA312">
    <cfRule type="cellIs" dxfId="325" priority="1638" operator="equal">
      <formula>"ROW"</formula>
    </cfRule>
    <cfRule type="cellIs" dxfId="324" priority="1637" operator="equal">
      <formula>"HOLD"</formula>
    </cfRule>
    <cfRule type="cellIs" dxfId="323" priority="1636" operator="equal">
      <formula>"completedw"</formula>
    </cfRule>
  </conditionalFormatting>
  <conditionalFormatting sqref="AA311:AA312">
    <cfRule type="cellIs" dxfId="322" priority="1640" operator="equal">
      <formula>"Completed"</formula>
    </cfRule>
    <cfRule type="containsText" dxfId="321" priority="1635" operator="containsText" text="Hold">
      <formula>NOT(ISERROR(SEARCH("Hold",AA311)))</formula>
    </cfRule>
    <cfRule type="cellIs" dxfId="320" priority="1639" operator="equal">
      <formula>"wip"</formula>
    </cfRule>
  </conditionalFormatting>
  <conditionalFormatting sqref="AA94:AE95">
    <cfRule type="cellIs" dxfId="319" priority="1410" operator="equal">
      <formula>"completedw"</formula>
    </cfRule>
    <cfRule type="cellIs" dxfId="318" priority="1411" operator="equal">
      <formula>"HOLD"</formula>
    </cfRule>
    <cfRule type="cellIs" dxfId="317" priority="1412" operator="equal">
      <formula>"ROW"</formula>
    </cfRule>
  </conditionalFormatting>
  <conditionalFormatting sqref="AA106:AE107">
    <cfRule type="cellIs" dxfId="316" priority="1300" operator="equal">
      <formula>"HOLD"</formula>
    </cfRule>
    <cfRule type="cellIs" dxfId="315" priority="1299" operator="equal">
      <formula>"completedw"</formula>
    </cfRule>
    <cfRule type="cellIs" dxfId="314" priority="1301" operator="equal">
      <formula>"ROW"</formula>
    </cfRule>
  </conditionalFormatting>
  <conditionalFormatting sqref="AA176:AE177">
    <cfRule type="cellIs" dxfId="313" priority="1375" operator="equal">
      <formula>"HOLD"</formula>
    </cfRule>
    <cfRule type="cellIs" dxfId="312" priority="1374" operator="equal">
      <formula>"completedw"</formula>
    </cfRule>
    <cfRule type="cellIs" dxfId="311" priority="1376" operator="equal">
      <formula>"ROW"</formula>
    </cfRule>
  </conditionalFormatting>
  <conditionalFormatting sqref="AA282:AE283">
    <cfRule type="cellIs" dxfId="310" priority="1127" operator="equal">
      <formula>"ROW"</formula>
    </cfRule>
    <cfRule type="cellIs" dxfId="309" priority="1126" operator="equal">
      <formula>"HOLD"</formula>
    </cfRule>
    <cfRule type="cellIs" dxfId="308" priority="1125" operator="equal">
      <formula>"completedw"</formula>
    </cfRule>
  </conditionalFormatting>
  <conditionalFormatting sqref="AA187:AK187">
    <cfRule type="cellIs" dxfId="307" priority="1191" operator="equal">
      <formula>"HOLD"</formula>
    </cfRule>
    <cfRule type="cellIs" dxfId="306" priority="1192" operator="equal">
      <formula>"ROW"</formula>
    </cfRule>
    <cfRule type="cellIs" dxfId="305" priority="1190" operator="equal">
      <formula>"completedw"</formula>
    </cfRule>
  </conditionalFormatting>
  <conditionalFormatting sqref="AB14:AB15">
    <cfRule type="containsText" dxfId="304" priority="749" operator="containsText" text="Hold">
      <formula>NOT(ISERROR(SEARCH("Hold",AB14)))</formula>
    </cfRule>
  </conditionalFormatting>
  <conditionalFormatting sqref="AB79:AB80">
    <cfRule type="cellIs" dxfId="303" priority="2186" operator="equal">
      <formula>"Completed"</formula>
    </cfRule>
    <cfRule type="cellIs" dxfId="302" priority="2185" operator="equal">
      <formula>"wip"</formula>
    </cfRule>
  </conditionalFormatting>
  <conditionalFormatting sqref="AB172">
    <cfRule type="cellIs" dxfId="301" priority="2585" operator="equal">
      <formula>"wip"</formula>
    </cfRule>
    <cfRule type="cellIs" dxfId="300" priority="2586" operator="equal">
      <formula>"Completed"</formula>
    </cfRule>
  </conditionalFormatting>
  <conditionalFormatting sqref="AB183">
    <cfRule type="cellIs" dxfId="299" priority="2557" operator="equal">
      <formula>"wip"</formula>
    </cfRule>
    <cfRule type="cellIs" dxfId="298" priority="2558" operator="equal">
      <formula>"Completed"</formula>
    </cfRule>
  </conditionalFormatting>
  <conditionalFormatting sqref="AB194">
    <cfRule type="cellIs" dxfId="297" priority="2528" operator="equal">
      <formula>"Completed"</formula>
    </cfRule>
    <cfRule type="cellIs" dxfId="296" priority="2527" operator="equal">
      <formula>"wip"</formula>
    </cfRule>
  </conditionalFormatting>
  <conditionalFormatting sqref="AB204">
    <cfRule type="cellIs" dxfId="295" priority="2500" operator="equal">
      <formula>"Completed"</formula>
    </cfRule>
    <cfRule type="cellIs" dxfId="294" priority="2499" operator="equal">
      <formula>"wip"</formula>
    </cfRule>
  </conditionalFormatting>
  <conditionalFormatting sqref="AB215">
    <cfRule type="cellIs" dxfId="293" priority="2471" operator="equal">
      <formula>"wip"</formula>
    </cfRule>
    <cfRule type="cellIs" dxfId="292" priority="2472" operator="equal">
      <formula>"Completed"</formula>
    </cfRule>
  </conditionalFormatting>
  <conditionalFormatting sqref="AB226">
    <cfRule type="cellIs" dxfId="291" priority="2444" operator="equal">
      <formula>"Completed"</formula>
    </cfRule>
    <cfRule type="cellIs" dxfId="290" priority="2443" operator="equal">
      <formula>"wip"</formula>
    </cfRule>
  </conditionalFormatting>
  <conditionalFormatting sqref="AB247">
    <cfRule type="cellIs" dxfId="289" priority="2362" operator="equal">
      <formula>"Completed"</formula>
    </cfRule>
    <cfRule type="cellIs" dxfId="288" priority="2361" operator="equal">
      <formula>"wip"</formula>
    </cfRule>
  </conditionalFormatting>
  <conditionalFormatting sqref="AB257">
    <cfRule type="cellIs" dxfId="287" priority="2334" operator="equal">
      <formula>"Completed"</formula>
    </cfRule>
    <cfRule type="cellIs" dxfId="286" priority="2333" operator="equal">
      <formula>"wip"</formula>
    </cfRule>
  </conditionalFormatting>
  <conditionalFormatting sqref="AB264:AB272">
    <cfRule type="cellIs" dxfId="285" priority="2330" operator="equal">
      <formula>"completedw"</formula>
    </cfRule>
    <cfRule type="cellIs" dxfId="284" priority="2331" operator="equal">
      <formula>"HOLD"</formula>
    </cfRule>
    <cfRule type="cellIs" dxfId="283" priority="2332" operator="equal">
      <formula>"ROW"</formula>
    </cfRule>
  </conditionalFormatting>
  <conditionalFormatting sqref="AB267">
    <cfRule type="cellIs" dxfId="282" priority="2329" operator="equal">
      <formula>"Completed"</formula>
    </cfRule>
    <cfRule type="cellIs" dxfId="281" priority="2328" operator="equal">
      <formula>"wip"</formula>
    </cfRule>
  </conditionalFormatting>
  <conditionalFormatting sqref="AB289">
    <cfRule type="cellIs" dxfId="280" priority="2315" operator="equal">
      <formula>"Completed"</formula>
    </cfRule>
    <cfRule type="cellIs" dxfId="279" priority="2314" operator="equal">
      <formula>"wip"</formula>
    </cfRule>
  </conditionalFormatting>
  <conditionalFormatting sqref="AB297:AB305">
    <cfRule type="cellIs" dxfId="278" priority="1751" operator="equal">
      <formula>"completedw"</formula>
    </cfRule>
    <cfRule type="cellIs" dxfId="277" priority="1752" operator="equal">
      <formula>"HOLD"</formula>
    </cfRule>
    <cfRule type="cellIs" dxfId="276" priority="1753" operator="equal">
      <formula>"ROW"</formula>
    </cfRule>
  </conditionalFormatting>
  <conditionalFormatting sqref="AB300">
    <cfRule type="cellIs" dxfId="275" priority="1750" operator="equal">
      <formula>"Completed"</formula>
    </cfRule>
    <cfRule type="cellIs" dxfId="274" priority="1749" operator="equal">
      <formula>"wip"</formula>
    </cfRule>
  </conditionalFormatting>
  <conditionalFormatting sqref="AB308:AB313">
    <cfRule type="cellIs" dxfId="273" priority="1661" operator="equal">
      <formula>"completedw"</formula>
    </cfRule>
    <cfRule type="cellIs" dxfId="272" priority="1662" operator="equal">
      <formula>"HOLD"</formula>
    </cfRule>
    <cfRule type="cellIs" dxfId="271" priority="1663" operator="equal">
      <formula>"ROW"</formula>
    </cfRule>
  </conditionalFormatting>
  <conditionalFormatting sqref="AB311">
    <cfRule type="cellIs" dxfId="270" priority="1660" operator="equal">
      <formula>"Completed"</formula>
    </cfRule>
    <cfRule type="cellIs" dxfId="269" priority="1659" operator="equal">
      <formula>"wip"</formula>
    </cfRule>
  </conditionalFormatting>
  <conditionalFormatting sqref="AB14:AC15">
    <cfRule type="cellIs" dxfId="268" priority="753" operator="equal">
      <formula>"wip"</formula>
    </cfRule>
    <cfRule type="cellIs" dxfId="267" priority="754" operator="equal">
      <formula>"Completed"</formula>
    </cfRule>
    <cfRule type="cellIs" dxfId="266" priority="752" operator="equal">
      <formula>"ROW"</formula>
    </cfRule>
    <cfRule type="cellIs" dxfId="265" priority="750" operator="equal">
      <formula>"completedw"</formula>
    </cfRule>
    <cfRule type="cellIs" dxfId="264" priority="751" operator="equal">
      <formula>"HOLD"</formula>
    </cfRule>
  </conditionalFormatting>
  <conditionalFormatting sqref="AB278:AC278">
    <cfRule type="cellIs" dxfId="263" priority="29" operator="equal">
      <formula>"wip"</formula>
    </cfRule>
    <cfRule type="cellIs" dxfId="262" priority="30" operator="equal">
      <formula>"Completed"</formula>
    </cfRule>
  </conditionalFormatting>
  <conditionalFormatting sqref="AB142:AE143">
    <cfRule type="cellIs" dxfId="261" priority="1390" operator="equal">
      <formula>"HOLD"</formula>
    </cfRule>
    <cfRule type="cellIs" dxfId="260" priority="1391" operator="equal">
      <formula>"ROW"</formula>
    </cfRule>
    <cfRule type="cellIs" dxfId="259" priority="1389" operator="equal">
      <formula>"completedw"</formula>
    </cfRule>
  </conditionalFormatting>
  <conditionalFormatting sqref="AB254:AE259">
    <cfRule type="cellIs" dxfId="258" priority="2085" operator="equal">
      <formula>"ROW"</formula>
    </cfRule>
    <cfRule type="cellIs" dxfId="257" priority="2084" operator="equal">
      <formula>"HOLD"</formula>
    </cfRule>
    <cfRule type="cellIs" dxfId="256" priority="2083" operator="equal">
      <formula>"completedw"</formula>
    </cfRule>
  </conditionalFormatting>
  <conditionalFormatting sqref="AB285:AE294">
    <cfRule type="cellIs" dxfId="255" priority="1935" operator="equal">
      <formula>"ROW"</formula>
    </cfRule>
    <cfRule type="cellIs" dxfId="254" priority="1934" operator="equal">
      <formula>"HOLD"</formula>
    </cfRule>
    <cfRule type="cellIs" dxfId="253" priority="1933" operator="equal">
      <formula>"completedw"</formula>
    </cfRule>
  </conditionalFormatting>
  <conditionalFormatting sqref="AB102:AK103">
    <cfRule type="cellIs" dxfId="252" priority="1856" operator="equal">
      <formula>"completedw"</formula>
    </cfRule>
    <cfRule type="cellIs" dxfId="251" priority="1857" operator="equal">
      <formula>"HOLD"</formula>
    </cfRule>
    <cfRule type="cellIs" dxfId="250" priority="1858" operator="equal">
      <formula>"ROW"</formula>
    </cfRule>
  </conditionalFormatting>
  <conditionalFormatting sqref="AC25">
    <cfRule type="containsText" dxfId="249" priority="970" operator="containsText" text="Hold">
      <formula>NOT(ISERROR(SEARCH("Hold",AC25)))</formula>
    </cfRule>
  </conditionalFormatting>
  <conditionalFormatting sqref="AC29:AC30">
    <cfRule type="cellIs" dxfId="248" priority="1496" operator="equal">
      <formula>"ROW"</formula>
    </cfRule>
    <cfRule type="cellIs" dxfId="247" priority="1494" operator="equal">
      <formula>"completedw"</formula>
    </cfRule>
    <cfRule type="cellIs" dxfId="246" priority="1495" operator="equal">
      <formula>"HOLD"</formula>
    </cfRule>
  </conditionalFormatting>
  <conditionalFormatting sqref="AC36">
    <cfRule type="cellIs" dxfId="245" priority="886" operator="equal">
      <formula>"completedw"</formula>
    </cfRule>
    <cfRule type="containsText" dxfId="244" priority="885" operator="containsText" text="Hold">
      <formula>NOT(ISERROR(SEARCH("Hold",AC36)))</formula>
    </cfRule>
    <cfRule type="cellIs" dxfId="243" priority="887" operator="equal">
      <formula>"HOLD"</formula>
    </cfRule>
    <cfRule type="cellIs" dxfId="242" priority="888" operator="equal">
      <formula>"ROW"</formula>
    </cfRule>
    <cfRule type="cellIs" dxfId="241" priority="889" operator="equal">
      <formula>"wip"</formula>
    </cfRule>
    <cfRule type="cellIs" dxfId="240" priority="890" operator="equal">
      <formula>"Completed"</formula>
    </cfRule>
  </conditionalFormatting>
  <conditionalFormatting sqref="AC47">
    <cfRule type="cellIs" dxfId="239" priority="678" operator="equal">
      <formula>"completedw"</formula>
    </cfRule>
    <cfRule type="containsText" dxfId="238" priority="677" operator="containsText" text="Hold">
      <formula>NOT(ISERROR(SEARCH("Hold",AC47)))</formula>
    </cfRule>
    <cfRule type="cellIs" dxfId="237" priority="682" operator="equal">
      <formula>"Completed"</formula>
    </cfRule>
    <cfRule type="cellIs" dxfId="236" priority="681" operator="equal">
      <formula>"wip"</formula>
    </cfRule>
    <cfRule type="cellIs" dxfId="235" priority="680" operator="equal">
      <formula>"ROW"</formula>
    </cfRule>
    <cfRule type="cellIs" dxfId="234" priority="679" operator="equal">
      <formula>"HOLD"</formula>
    </cfRule>
  </conditionalFormatting>
  <conditionalFormatting sqref="AC57">
    <cfRule type="containsText" dxfId="233" priority="857" operator="containsText" text="Hold">
      <formula>NOT(ISERROR(SEARCH("Hold",AC57)))</formula>
    </cfRule>
    <cfRule type="cellIs" dxfId="232" priority="858" operator="equal">
      <formula>"completedw"</formula>
    </cfRule>
    <cfRule type="cellIs" dxfId="231" priority="859" operator="equal">
      <formula>"HOLD"</formula>
    </cfRule>
    <cfRule type="cellIs" dxfId="230" priority="860" operator="equal">
      <formula>"ROW"</formula>
    </cfRule>
    <cfRule type="cellIs" dxfId="229" priority="862" operator="equal">
      <formula>"Completed"</formula>
    </cfRule>
    <cfRule type="cellIs" dxfId="228" priority="861" operator="equal">
      <formula>"wip"</formula>
    </cfRule>
  </conditionalFormatting>
  <conditionalFormatting sqref="AC68">
    <cfRule type="containsText" dxfId="227" priority="593" operator="containsText" text="Hold">
      <formula>NOT(ISERROR(SEARCH("Hold",AC68)))</formula>
    </cfRule>
    <cfRule type="cellIs" dxfId="226" priority="595" operator="equal">
      <formula>"HOLD"</formula>
    </cfRule>
    <cfRule type="cellIs" dxfId="225" priority="596" operator="equal">
      <formula>"ROW"</formula>
    </cfRule>
    <cfRule type="cellIs" dxfId="224" priority="594" operator="equal">
      <formula>"completedw"</formula>
    </cfRule>
    <cfRule type="cellIs" dxfId="223" priority="598" operator="equal">
      <formula>"Completed"</formula>
    </cfRule>
    <cfRule type="cellIs" dxfId="222" priority="597" operator="equal">
      <formula>"wip"</formula>
    </cfRule>
  </conditionalFormatting>
  <conditionalFormatting sqref="AC79">
    <cfRule type="cellIs" dxfId="221" priority="529" operator="equal">
      <formula>"HOLD"</formula>
    </cfRule>
    <cfRule type="cellIs" dxfId="220" priority="528" operator="equal">
      <formula>"completedw"</formula>
    </cfRule>
    <cfRule type="containsText" dxfId="219" priority="527" operator="containsText" text="Hold">
      <formula>NOT(ISERROR(SEARCH("Hold",AC79)))</formula>
    </cfRule>
    <cfRule type="cellIs" dxfId="218" priority="530" operator="equal">
      <formula>"ROW"</formula>
    </cfRule>
    <cfRule type="cellIs" dxfId="217" priority="532" operator="equal">
      <formula>"Completed"</formula>
    </cfRule>
    <cfRule type="cellIs" dxfId="216" priority="531" operator="equal">
      <formula>"wip"</formula>
    </cfRule>
  </conditionalFormatting>
  <conditionalFormatting sqref="AC90">
    <cfRule type="cellIs" dxfId="215" priority="458" operator="equal">
      <formula>"ROW"</formula>
    </cfRule>
    <cfRule type="cellIs" dxfId="214" priority="459" operator="equal">
      <formula>"wip"</formula>
    </cfRule>
    <cfRule type="cellIs" dxfId="213" priority="460" operator="equal">
      <formula>"Completed"</formula>
    </cfRule>
    <cfRule type="cellIs" dxfId="212" priority="457" operator="equal">
      <formula>"HOLD"</formula>
    </cfRule>
    <cfRule type="containsText" dxfId="211" priority="455" operator="containsText" text="Hold">
      <formula>NOT(ISERROR(SEARCH("Hold",AC90)))</formula>
    </cfRule>
    <cfRule type="cellIs" dxfId="210" priority="456" operator="equal">
      <formula>"completedw"</formula>
    </cfRule>
  </conditionalFormatting>
  <conditionalFormatting sqref="AC114">
    <cfRule type="cellIs" dxfId="209" priority="430" operator="equal">
      <formula>"Completed"</formula>
    </cfRule>
    <cfRule type="containsText" dxfId="208" priority="425" operator="containsText" text="Hold">
      <formula>NOT(ISERROR(SEARCH("Hold",AC114)))</formula>
    </cfRule>
    <cfRule type="cellIs" dxfId="207" priority="426" operator="equal">
      <formula>"completedw"</formula>
    </cfRule>
    <cfRule type="cellIs" dxfId="206" priority="427" operator="equal">
      <formula>"HOLD"</formula>
    </cfRule>
    <cfRule type="cellIs" dxfId="205" priority="428" operator="equal">
      <formula>"ROW"</formula>
    </cfRule>
    <cfRule type="cellIs" dxfId="204" priority="429" operator="equal">
      <formula>"wip"</formula>
    </cfRule>
  </conditionalFormatting>
  <conditionalFormatting sqref="AC126">
    <cfRule type="cellIs" dxfId="203" priority="412" operator="equal">
      <formula>"Completed"</formula>
    </cfRule>
    <cfRule type="cellIs" dxfId="202" priority="408" operator="equal">
      <formula>"completedw"</formula>
    </cfRule>
    <cfRule type="containsText" dxfId="201" priority="407" operator="containsText" text="Hold">
      <formula>NOT(ISERROR(SEARCH("Hold",AC126)))</formula>
    </cfRule>
    <cfRule type="cellIs" dxfId="200" priority="409" operator="equal">
      <formula>"HOLD"</formula>
    </cfRule>
    <cfRule type="cellIs" dxfId="199" priority="410" operator="equal">
      <formula>"ROW"</formula>
    </cfRule>
    <cfRule type="cellIs" dxfId="198" priority="411" operator="equal">
      <formula>"wip"</formula>
    </cfRule>
  </conditionalFormatting>
  <conditionalFormatting sqref="AC150">
    <cfRule type="cellIs" dxfId="197" priority="388" operator="equal">
      <formula>"Completed"</formula>
    </cfRule>
    <cfRule type="containsText" dxfId="196" priority="383" operator="containsText" text="Hold">
      <formula>NOT(ISERROR(SEARCH("Hold",AC150)))</formula>
    </cfRule>
    <cfRule type="cellIs" dxfId="195" priority="384" operator="equal">
      <formula>"completedw"</formula>
    </cfRule>
    <cfRule type="cellIs" dxfId="194" priority="385" operator="equal">
      <formula>"HOLD"</formula>
    </cfRule>
    <cfRule type="cellIs" dxfId="193" priority="386" operator="equal">
      <formula>"ROW"</formula>
    </cfRule>
    <cfRule type="cellIs" dxfId="192" priority="387" operator="equal">
      <formula>"wip"</formula>
    </cfRule>
  </conditionalFormatting>
  <conditionalFormatting sqref="AC161">
    <cfRule type="containsText" dxfId="191" priority="143" operator="containsText" text="Hold">
      <formula>NOT(ISERROR(SEARCH("Hold",AC161)))</formula>
    </cfRule>
    <cfRule type="cellIs" dxfId="190" priority="146" operator="equal">
      <formula>"ROW"</formula>
    </cfRule>
    <cfRule type="cellIs" dxfId="189" priority="147" operator="equal">
      <formula>"wip"</formula>
    </cfRule>
    <cfRule type="cellIs" dxfId="188" priority="148" operator="equal">
      <formula>"Completed"</formula>
    </cfRule>
    <cfRule type="cellIs" dxfId="187" priority="144" operator="equal">
      <formula>"completedw"</formula>
    </cfRule>
    <cfRule type="cellIs" dxfId="186" priority="145" operator="equal">
      <formula>"HOLD"</formula>
    </cfRule>
  </conditionalFormatting>
  <conditionalFormatting sqref="AC278">
    <cfRule type="cellIs" dxfId="185" priority="28" operator="equal">
      <formula>"ROW"</formula>
    </cfRule>
    <cfRule type="cellIs" dxfId="184" priority="27" operator="equal">
      <formula>"HOLD"</formula>
    </cfRule>
    <cfRule type="cellIs" dxfId="183" priority="26" operator="equal">
      <formula>"completedw"</formula>
    </cfRule>
    <cfRule type="containsText" dxfId="182" priority="25" operator="containsText" text="Hold">
      <formula>NOT(ISERROR(SEARCH("Hold",AC278)))</formula>
    </cfRule>
  </conditionalFormatting>
  <conditionalFormatting sqref="AC49:AE49">
    <cfRule type="cellIs" dxfId="181" priority="2261" operator="equal">
      <formula>"wip"</formula>
    </cfRule>
    <cfRule type="cellIs" dxfId="180" priority="2260" operator="equal">
      <formula>"Completed"</formula>
    </cfRule>
  </conditionalFormatting>
  <conditionalFormatting sqref="AC59:AE59">
    <cfRule type="cellIs" dxfId="179" priority="2262" operator="equal">
      <formula>"Completed"</formula>
    </cfRule>
    <cfRule type="cellIs" dxfId="178" priority="2263" operator="equal">
      <formula>"wip"</formula>
    </cfRule>
  </conditionalFormatting>
  <conditionalFormatting sqref="AC61:AE62">
    <cfRule type="cellIs" dxfId="177" priority="1454" operator="equal">
      <formula>"ROW"</formula>
    </cfRule>
    <cfRule type="cellIs" dxfId="176" priority="1453" operator="equal">
      <formula>"HOLD"</formula>
    </cfRule>
    <cfRule type="cellIs" dxfId="175" priority="1452" operator="equal">
      <formula>"completedw"</formula>
    </cfRule>
  </conditionalFormatting>
  <conditionalFormatting sqref="AC70:AE70">
    <cfRule type="cellIs" dxfId="174" priority="2264" operator="equal">
      <formula>"Completed"</formula>
    </cfRule>
  </conditionalFormatting>
  <conditionalFormatting sqref="AC72:AE73">
    <cfRule type="cellIs" dxfId="173" priority="1449" operator="equal">
      <formula>"completedw"</formula>
    </cfRule>
    <cfRule type="cellIs" dxfId="172" priority="1450" operator="equal">
      <formula>"HOLD"</formula>
    </cfRule>
    <cfRule type="cellIs" dxfId="171" priority="1451" operator="equal">
      <formula>"ROW"</formula>
    </cfRule>
  </conditionalFormatting>
  <conditionalFormatting sqref="AC81:AE81">
    <cfRule type="cellIs" dxfId="170" priority="2265" operator="equal">
      <formula>"Completed"</formula>
    </cfRule>
  </conditionalFormatting>
  <conditionalFormatting sqref="AC92:AE92">
    <cfRule type="cellIs" dxfId="169" priority="2272" operator="equal">
      <formula>"wip"</formula>
    </cfRule>
    <cfRule type="cellIs" dxfId="168" priority="2271" operator="equal">
      <formula>"Completed"</formula>
    </cfRule>
  </conditionalFormatting>
  <conditionalFormatting sqref="AC104:AE104">
    <cfRule type="cellIs" dxfId="167" priority="2274" operator="equal">
      <formula>"wip"</formula>
    </cfRule>
    <cfRule type="cellIs" dxfId="166" priority="2273" operator="equal">
      <formula>"Completed"</formula>
    </cfRule>
  </conditionalFormatting>
  <conditionalFormatting sqref="AC116:AE116">
    <cfRule type="cellIs" dxfId="165" priority="2276" operator="equal">
      <formula>"wip"</formula>
    </cfRule>
    <cfRule type="cellIs" dxfId="164" priority="2275" operator="equal">
      <formula>"Completed"</formula>
    </cfRule>
  </conditionalFormatting>
  <conditionalFormatting sqref="AC118:AE119">
    <cfRule type="cellIs" dxfId="163" priority="1342" operator="equal">
      <formula>"HOLD"</formula>
    </cfRule>
    <cfRule type="cellIs" dxfId="162" priority="1343" operator="equal">
      <formula>"ROW"</formula>
    </cfRule>
    <cfRule type="cellIs" dxfId="161" priority="1341" operator="equal">
      <formula>"completedw"</formula>
    </cfRule>
  </conditionalFormatting>
  <conditionalFormatting sqref="AC121:AE123">
    <cfRule type="cellIs" dxfId="160" priority="2313" operator="equal">
      <formula>"ROW"</formula>
    </cfRule>
    <cfRule type="cellIs" dxfId="159" priority="2311" operator="equal">
      <formula>"completedw"</formula>
    </cfRule>
    <cfRule type="cellIs" dxfId="158" priority="2312" operator="equal">
      <formula>"HOLD"</formula>
    </cfRule>
  </conditionalFormatting>
  <conditionalFormatting sqref="AC128:AE128">
    <cfRule type="cellIs" dxfId="157" priority="1606" operator="equal">
      <formula>"Completed"</formula>
    </cfRule>
    <cfRule type="cellIs" dxfId="156" priority="1607" operator="equal">
      <formula>"wip"</formula>
    </cfRule>
  </conditionalFormatting>
  <conditionalFormatting sqref="AC140:AE140">
    <cfRule type="cellIs" dxfId="155" priority="2278" operator="equal">
      <formula>"wip"</formula>
    </cfRule>
    <cfRule type="cellIs" dxfId="154" priority="2277" operator="equal">
      <formula>"Completed"</formula>
    </cfRule>
  </conditionalFormatting>
  <conditionalFormatting sqref="AC152:AE152">
    <cfRule type="cellIs" dxfId="153" priority="1257" operator="equal">
      <formula>"wip"</formula>
    </cfRule>
    <cfRule type="cellIs" dxfId="152" priority="1256" operator="equal">
      <formula>"Completed"</formula>
    </cfRule>
  </conditionalFormatting>
  <conditionalFormatting sqref="AC163:AE163">
    <cfRule type="cellIs" dxfId="151" priority="2280" operator="equal">
      <formula>"wip"</formula>
    </cfRule>
    <cfRule type="cellIs" dxfId="150" priority="2279" operator="equal">
      <formula>"Completed"</formula>
    </cfRule>
  </conditionalFormatting>
  <conditionalFormatting sqref="AC165:AE166">
    <cfRule type="cellIs" dxfId="149" priority="1378" operator="equal">
      <formula>"HOLD"</formula>
    </cfRule>
    <cfRule type="cellIs" dxfId="148" priority="1377" operator="equal">
      <formula>"completedw"</formula>
    </cfRule>
    <cfRule type="cellIs" dxfId="147" priority="1379" operator="equal">
      <formula>"ROW"</formula>
    </cfRule>
  </conditionalFormatting>
  <conditionalFormatting sqref="AC172:AE173">
    <cfRule type="containsText" dxfId="146" priority="2154" operator="containsText" text="Hold">
      <formula>NOT(ISERROR(SEARCH("Hold",AC172)))</formula>
    </cfRule>
  </conditionalFormatting>
  <conditionalFormatting sqref="AC174:AE174">
    <cfRule type="cellIs" dxfId="145" priority="2281" operator="equal">
      <formula>"Completed"</formula>
    </cfRule>
    <cfRule type="cellIs" dxfId="144" priority="2282" operator="equal">
      <formula>"wip"</formula>
    </cfRule>
  </conditionalFormatting>
  <conditionalFormatting sqref="AC183:AE184">
    <cfRule type="containsText" dxfId="143" priority="1797" operator="containsText" text="Hold">
      <formula>NOT(ISERROR(SEARCH("Hold",AC183)))</formula>
    </cfRule>
  </conditionalFormatting>
  <conditionalFormatting sqref="AC194:AE195">
    <cfRule type="containsText" dxfId="142" priority="1171" operator="containsText" text="Hold">
      <formula>NOT(ISERROR(SEARCH("Hold",AC194)))</formula>
    </cfRule>
  </conditionalFormatting>
  <conditionalFormatting sqref="AC196:AE196">
    <cfRule type="cellIs" dxfId="141" priority="2290" operator="equal">
      <formula>"wip"</formula>
    </cfRule>
    <cfRule type="cellIs" dxfId="140" priority="2289" operator="equal">
      <formula>"Completed"</formula>
    </cfRule>
  </conditionalFormatting>
  <conditionalFormatting sqref="AC206:AE206">
    <cfRule type="cellIs" dxfId="139" priority="2292" operator="equal">
      <formula>"wip"</formula>
    </cfRule>
    <cfRule type="cellIs" dxfId="138" priority="2291" operator="equal">
      <formula>"Completed"</formula>
    </cfRule>
  </conditionalFormatting>
  <conditionalFormatting sqref="AC215:AE216">
    <cfRule type="containsText" dxfId="137" priority="2138" operator="containsText" text="Hold">
      <formula>NOT(ISERROR(SEARCH("Hold",AC215)))</formula>
    </cfRule>
  </conditionalFormatting>
  <conditionalFormatting sqref="AC217:AE217">
    <cfRule type="cellIs" dxfId="136" priority="2293" operator="equal">
      <formula>"Completed"</formula>
    </cfRule>
    <cfRule type="cellIs" dxfId="135" priority="2294" operator="equal">
      <formula>"wip"</formula>
    </cfRule>
  </conditionalFormatting>
  <conditionalFormatting sqref="AC219:AE219">
    <cfRule type="cellIs" dxfId="134" priority="1183" operator="equal">
      <formula>"ROW"</formula>
    </cfRule>
    <cfRule type="cellIs" dxfId="133" priority="1182" operator="equal">
      <formula>"HOLD"</formula>
    </cfRule>
    <cfRule type="cellIs" dxfId="132" priority="1181" operator="equal">
      <formula>"completedw"</formula>
    </cfRule>
  </conditionalFormatting>
  <conditionalFormatting sqref="AC226:AE227">
    <cfRule type="containsText" dxfId="131" priority="2137" operator="containsText" text="Hold">
      <formula>NOT(ISERROR(SEARCH("Hold",AC226)))</formula>
    </cfRule>
  </conditionalFormatting>
  <conditionalFormatting sqref="AC228:AE228">
    <cfRule type="cellIs" dxfId="130" priority="2295" operator="equal">
      <formula>"Completed"</formula>
    </cfRule>
    <cfRule type="cellIs" dxfId="129" priority="2296" operator="equal">
      <formula>"wip"</formula>
    </cfRule>
  </conditionalFormatting>
  <conditionalFormatting sqref="AC237:AE238">
    <cfRule type="containsText" dxfId="128" priority="2115" operator="containsText" text="Hold">
      <formula>NOT(ISERROR(SEARCH("Hold",AC237)))</formula>
    </cfRule>
  </conditionalFormatting>
  <conditionalFormatting sqref="AC239:AE239">
    <cfRule type="cellIs" dxfId="127" priority="2297" operator="equal">
      <formula>"Completed"</formula>
    </cfRule>
    <cfRule type="cellIs" dxfId="126" priority="2298" operator="equal">
      <formula>"wip"</formula>
    </cfRule>
  </conditionalFormatting>
  <conditionalFormatting sqref="AC247:AE248">
    <cfRule type="containsText" dxfId="125" priority="2114" operator="containsText" text="Hold">
      <formula>NOT(ISERROR(SEARCH("Hold",AC247)))</formula>
    </cfRule>
  </conditionalFormatting>
  <conditionalFormatting sqref="AC249:AE249">
    <cfRule type="cellIs" dxfId="124" priority="2299" operator="equal">
      <formula>"Completed"</formula>
    </cfRule>
    <cfRule type="cellIs" dxfId="123" priority="2300" operator="equal">
      <formula>"wip"</formula>
    </cfRule>
  </conditionalFormatting>
  <conditionalFormatting sqref="AC257:AE258">
    <cfRule type="containsText" dxfId="122" priority="2082" operator="containsText" text="Hold">
      <formula>NOT(ISERROR(SEARCH("Hold",AC257)))</formula>
    </cfRule>
    <cfRule type="cellIs" dxfId="121" priority="2087" operator="equal">
      <formula>"Completed"</formula>
    </cfRule>
  </conditionalFormatting>
  <conditionalFormatting sqref="AC257:AE259">
    <cfRule type="cellIs" dxfId="120" priority="2086" operator="equal">
      <formula>"wip"</formula>
    </cfRule>
  </conditionalFormatting>
  <conditionalFormatting sqref="AC259:AE259">
    <cfRule type="cellIs" dxfId="119" priority="2301" operator="equal">
      <formula>"Completed"</formula>
    </cfRule>
  </conditionalFormatting>
  <conditionalFormatting sqref="AC267:AE268">
    <cfRule type="cellIs" dxfId="118" priority="2081" operator="equal">
      <formula>"Completed"</formula>
    </cfRule>
    <cfRule type="containsText" dxfId="117" priority="2076" operator="containsText" text="Hold">
      <formula>NOT(ISERROR(SEARCH("Hold",AC267)))</formula>
    </cfRule>
  </conditionalFormatting>
  <conditionalFormatting sqref="AC267:AE269">
    <cfRule type="cellIs" dxfId="116" priority="2080" operator="equal">
      <formula>"wip"</formula>
    </cfRule>
  </conditionalFormatting>
  <conditionalFormatting sqref="AC269:AE269">
    <cfRule type="cellIs" dxfId="115" priority="2387" operator="equal">
      <formula>"Completed"</formula>
    </cfRule>
  </conditionalFormatting>
  <conditionalFormatting sqref="AC271:AE272">
    <cfRule type="cellIs" dxfId="114" priority="1130" operator="equal">
      <formula>"ROW"</formula>
    </cfRule>
    <cfRule type="cellIs" dxfId="113" priority="1129" operator="equal">
      <formula>"HOLD"</formula>
    </cfRule>
    <cfRule type="cellIs" dxfId="112" priority="1128" operator="equal">
      <formula>"completedw"</formula>
    </cfRule>
  </conditionalFormatting>
  <conditionalFormatting sqref="AC280:AE280">
    <cfRule type="cellIs" dxfId="111" priority="2307" operator="equal">
      <formula>"Completed"</formula>
    </cfRule>
  </conditionalFormatting>
  <conditionalFormatting sqref="AC289:AE290">
    <cfRule type="containsText" dxfId="110" priority="1932" operator="containsText" text="Hold">
      <formula>NOT(ISERROR(SEARCH("Hold",AC289)))</formula>
    </cfRule>
    <cfRule type="cellIs" dxfId="109" priority="1937" operator="equal">
      <formula>"Completed"</formula>
    </cfRule>
  </conditionalFormatting>
  <conditionalFormatting sqref="AC289:AE291">
    <cfRule type="cellIs" dxfId="108" priority="1936" operator="equal">
      <formula>"wip"</formula>
    </cfRule>
  </conditionalFormatting>
  <conditionalFormatting sqref="AC291:AE291">
    <cfRule type="cellIs" dxfId="107" priority="2306" operator="equal">
      <formula>"Completed"</formula>
    </cfRule>
  </conditionalFormatting>
  <conditionalFormatting sqref="AC300:AE301">
    <cfRule type="cellIs" dxfId="106" priority="1686" operator="equal">
      <formula>"ROW"</formula>
    </cfRule>
    <cfRule type="cellIs" dxfId="105" priority="1685" operator="equal">
      <formula>"HOLD"</formula>
    </cfRule>
    <cfRule type="containsText" dxfId="104" priority="1683" operator="containsText" text="Hold">
      <formula>NOT(ISERROR(SEARCH("Hold",AC300)))</formula>
    </cfRule>
    <cfRule type="cellIs" dxfId="103" priority="1684" operator="equal">
      <formula>"completedw"</formula>
    </cfRule>
    <cfRule type="cellIs" dxfId="102" priority="1688" operator="equal">
      <formula>"Completed"</formula>
    </cfRule>
    <cfRule type="cellIs" dxfId="101" priority="1687" operator="equal">
      <formula>"wip"</formula>
    </cfRule>
  </conditionalFormatting>
  <conditionalFormatting sqref="AC302:AE302">
    <cfRule type="cellIs" dxfId="100" priority="1681" operator="equal">
      <formula>"Completed"</formula>
    </cfRule>
    <cfRule type="cellIs" dxfId="99" priority="1682" operator="equal">
      <formula>"wip"</formula>
    </cfRule>
  </conditionalFormatting>
  <conditionalFormatting sqref="AC302:AE305">
    <cfRule type="cellIs" dxfId="98" priority="1678" operator="equal">
      <formula>"completedw"</formula>
    </cfRule>
    <cfRule type="cellIs" dxfId="97" priority="1679" operator="equal">
      <formula>"HOLD"</formula>
    </cfRule>
    <cfRule type="cellIs" dxfId="96" priority="1680" operator="equal">
      <formula>"ROW"</formula>
    </cfRule>
  </conditionalFormatting>
  <conditionalFormatting sqref="AC308:AE312">
    <cfRule type="cellIs" dxfId="95" priority="1631" operator="equal">
      <formula>"HOLD"</formula>
    </cfRule>
    <cfRule type="cellIs" dxfId="94" priority="1630" operator="equal">
      <formula>"completedw"</formula>
    </cfRule>
    <cfRule type="cellIs" dxfId="93" priority="1632" operator="equal">
      <formula>"ROW"</formula>
    </cfRule>
  </conditionalFormatting>
  <conditionalFormatting sqref="AC311:AE312">
    <cfRule type="cellIs" dxfId="92" priority="1633" operator="equal">
      <formula>"wip"</formula>
    </cfRule>
    <cfRule type="cellIs" dxfId="91" priority="1634" operator="equal">
      <formula>"Completed"</formula>
    </cfRule>
    <cfRule type="containsText" dxfId="90" priority="1629" operator="containsText" text="Hold">
      <formula>NOT(ISERROR(SEARCH("Hold",AC311)))</formula>
    </cfRule>
  </conditionalFormatting>
  <conditionalFormatting sqref="AC313:AE313">
    <cfRule type="cellIs" dxfId="89" priority="1625" operator="equal">
      <formula>"HOLD"</formula>
    </cfRule>
    <cfRule type="cellIs" dxfId="88" priority="1626" operator="equal">
      <formula>"ROW"</formula>
    </cfRule>
    <cfRule type="cellIs" dxfId="87" priority="1627" operator="equal">
      <formula>"Completed"</formula>
    </cfRule>
    <cfRule type="cellIs" dxfId="86" priority="1628" operator="equal">
      <formula>"wip"</formula>
    </cfRule>
    <cfRule type="cellIs" dxfId="85" priority="1624" operator="equal">
      <formula>"completedw"</formula>
    </cfRule>
  </conditionalFormatting>
  <conditionalFormatting sqref="AC185:AG185">
    <cfRule type="cellIs" dxfId="84" priority="2283" operator="equal">
      <formula>"Completed"</formula>
    </cfRule>
    <cfRule type="cellIs" dxfId="83" priority="2284" operator="equal">
      <formula>"wip"</formula>
    </cfRule>
  </conditionalFormatting>
  <conditionalFormatting sqref="AC267:XFD270">
    <cfRule type="cellIs" dxfId="82" priority="2079" operator="equal">
      <formula>"ROW"</formula>
    </cfRule>
    <cfRule type="cellIs" dxfId="81" priority="2078" operator="equal">
      <formula>"HOLD"</formula>
    </cfRule>
    <cfRule type="cellIs" dxfId="80" priority="2077" operator="equal">
      <formula>"completedw"</formula>
    </cfRule>
  </conditionalFormatting>
  <conditionalFormatting sqref="AD14:AD15">
    <cfRule type="containsText" dxfId="79" priority="743" operator="containsText" text="Hold">
      <formula>NOT(ISERROR(SEARCH("Hold",AD14)))</formula>
    </cfRule>
    <cfRule type="cellIs" dxfId="78" priority="747" operator="equal">
      <formula>"wip"</formula>
    </cfRule>
    <cfRule type="cellIs" dxfId="77" priority="748" operator="equal">
      <formula>"Completed"</formula>
    </cfRule>
  </conditionalFormatting>
  <conditionalFormatting sqref="AD68:AE69 J68:J69 L68:L69 N68:N69 P68:P69 R68:R69 T68:T69 V68:V69 X68:X69 Z68:Z69 AB68:AB69">
    <cfRule type="cellIs" dxfId="76" priority="1806" operator="equal">
      <formula>"Completed"</formula>
    </cfRule>
    <cfRule type="cellIs" dxfId="75" priority="1802" operator="equal">
      <formula>"completedw"</formula>
    </cfRule>
    <cfRule type="cellIs" dxfId="74" priority="1803" operator="equal">
      <formula>"HOLD"</formula>
    </cfRule>
    <cfRule type="cellIs" dxfId="73" priority="1804" operator="equal">
      <formula>"ROW"</formula>
    </cfRule>
  </conditionalFormatting>
  <conditionalFormatting sqref="AD68:AE69 AC70:AE70">
    <cfRule type="cellIs" dxfId="72" priority="1805" operator="equal">
      <formula>"wip"</formula>
    </cfRule>
  </conditionalFormatting>
  <conditionalFormatting sqref="AD68:AE69">
    <cfRule type="containsText" dxfId="71" priority="1801" operator="containsText" text="Hold">
      <formula>NOT(ISERROR(SEARCH("Hold",AD68)))</formula>
    </cfRule>
  </conditionalFormatting>
  <conditionalFormatting sqref="AD79:AE80 AB79:AB80 C81:AE81">
    <cfRule type="cellIs" dxfId="70" priority="2177" operator="equal">
      <formula>"HOLD"</formula>
    </cfRule>
    <cfRule type="cellIs" dxfId="69" priority="2178" operator="equal">
      <formula>"ROW"</formula>
    </cfRule>
    <cfRule type="cellIs" dxfId="68" priority="2176" operator="equal">
      <formula>"completedw"</formula>
    </cfRule>
  </conditionalFormatting>
  <conditionalFormatting sqref="AD79:AE80 AC81:AE81">
    <cfRule type="cellIs" dxfId="67" priority="2179" operator="equal">
      <formula>"wip"</formula>
    </cfRule>
  </conditionalFormatting>
  <conditionalFormatting sqref="AD79:AE80">
    <cfRule type="cellIs" dxfId="66" priority="2180" operator="equal">
      <formula>"Completed"</formula>
    </cfRule>
    <cfRule type="containsText" dxfId="65" priority="2175" operator="containsText" text="Hold">
      <formula>NOT(ISERROR(SEARCH("Hold",AD79)))</formula>
    </cfRule>
  </conditionalFormatting>
  <conditionalFormatting sqref="AD114:AE115">
    <cfRule type="containsText" dxfId="64" priority="2242" operator="containsText" text="Hold">
      <formula>NOT(ISERROR(SEARCH("Hold",AD114)))</formula>
    </cfRule>
  </conditionalFormatting>
  <conditionalFormatting sqref="AD126:AE127">
    <cfRule type="containsText" dxfId="63" priority="1609" operator="containsText" text="Hold">
      <formula>NOT(ISERROR(SEARCH("Hold",AD126)))</formula>
    </cfRule>
  </conditionalFormatting>
  <conditionalFormatting sqref="AD150:AE151">
    <cfRule type="containsText" dxfId="62" priority="2245" operator="containsText" text="Hold">
      <formula>NOT(ISERROR(SEARCH("Hold",AD150)))</formula>
    </cfRule>
  </conditionalFormatting>
  <conditionalFormatting sqref="AD278:AE279 AB278:AB279 AB280:AE281">
    <cfRule type="cellIs" dxfId="61" priority="1940" operator="equal">
      <formula>"HOLD"</formula>
    </cfRule>
    <cfRule type="cellIs" dxfId="60" priority="1939" operator="equal">
      <formula>"completedw"</formula>
    </cfRule>
    <cfRule type="cellIs" dxfId="59" priority="1941" operator="equal">
      <formula>"ROW"</formula>
    </cfRule>
  </conditionalFormatting>
  <conditionalFormatting sqref="AD278:AE279 AC280:AE280">
    <cfRule type="cellIs" dxfId="58" priority="1942" operator="equal">
      <formula>"wip"</formula>
    </cfRule>
  </conditionalFormatting>
  <conditionalFormatting sqref="AD278:AE279">
    <cfRule type="cellIs" dxfId="57" priority="1943" operator="equal">
      <formula>"Completed"</formula>
    </cfRule>
    <cfRule type="containsText" dxfId="56" priority="1938" operator="containsText" text="Hold">
      <formula>NOT(ISERROR(SEARCH("Hold",AD278)))</formula>
    </cfRule>
  </conditionalFormatting>
  <conditionalFormatting sqref="AD126:AK127">
    <cfRule type="cellIs" dxfId="55" priority="1851" operator="equal">
      <formula>"HOLD"</formula>
    </cfRule>
    <cfRule type="cellIs" dxfId="54" priority="1850" operator="equal">
      <formula>"completedw"</formula>
    </cfRule>
    <cfRule type="cellIs" dxfId="53" priority="1852" operator="equal">
      <formula>"ROW"</formula>
    </cfRule>
  </conditionalFormatting>
  <conditionalFormatting sqref="AD14:XFD15">
    <cfRule type="cellIs" dxfId="52" priority="745" operator="equal">
      <formula>"HOLD"</formula>
    </cfRule>
    <cfRule type="cellIs" dxfId="51" priority="746" operator="equal">
      <formula>"ROW"</formula>
    </cfRule>
    <cfRule type="cellIs" dxfId="50" priority="744" operator="equal">
      <formula>"completedw"</formula>
    </cfRule>
  </conditionalFormatting>
  <conditionalFormatting sqref="AE25">
    <cfRule type="containsText" dxfId="49" priority="969" operator="containsText" text="Hold">
      <formula>NOT(ISERROR(SEARCH("Hold",AE25)))</formula>
    </cfRule>
  </conditionalFormatting>
  <conditionalFormatting sqref="AE36">
    <cfRule type="cellIs" dxfId="48" priority="882" operator="equal">
      <formula>"ROW"</formula>
    </cfRule>
    <cfRule type="cellIs" dxfId="47" priority="881" operator="equal">
      <formula>"HOLD"</formula>
    </cfRule>
    <cfRule type="cellIs" dxfId="46" priority="880" operator="equal">
      <formula>"completedw"</formula>
    </cfRule>
    <cfRule type="containsText" dxfId="45" priority="879" operator="containsText" text="Hold">
      <formula>NOT(ISERROR(SEARCH("Hold",AE36)))</formula>
    </cfRule>
    <cfRule type="cellIs" dxfId="44" priority="883" operator="equal">
      <formula>"wip"</formula>
    </cfRule>
    <cfRule type="cellIs" dxfId="43" priority="884" operator="equal">
      <formula>"Completed"</formula>
    </cfRule>
  </conditionalFormatting>
  <conditionalFormatting sqref="AE38">
    <cfRule type="cellIs" dxfId="42" priority="2257" operator="equal">
      <formula>"wip"</formula>
    </cfRule>
    <cfRule type="cellIs" dxfId="41" priority="2256" operator="equal">
      <formula>"Completed"</formula>
    </cfRule>
  </conditionalFormatting>
  <conditionalFormatting sqref="AF183">
    <cfRule type="cellIs" dxfId="40" priority="2556" operator="equal">
      <formula>"Completed"</formula>
    </cfRule>
    <cfRule type="cellIs" dxfId="39" priority="2555" operator="equal">
      <formula>"wip"</formula>
    </cfRule>
  </conditionalFormatting>
  <conditionalFormatting sqref="AF306:AG306">
    <cfRule type="cellIs" dxfId="38" priority="1665" operator="equal">
      <formula>"HOLD"</formula>
    </cfRule>
    <cfRule type="cellIs" dxfId="37" priority="1666" operator="equal">
      <formula>"ROW"</formula>
    </cfRule>
    <cfRule type="cellIs" dxfId="36" priority="1664" operator="equal">
      <formula>"completedw"</formula>
    </cfRule>
  </conditionalFormatting>
  <conditionalFormatting sqref="AF253:AK263">
    <cfRule type="cellIs" dxfId="35" priority="1818" operator="equal">
      <formula>"HOLD"</formula>
    </cfRule>
    <cfRule type="cellIs" dxfId="34" priority="1817" operator="equal">
      <formula>"completedw"</formula>
    </cfRule>
    <cfRule type="cellIs" dxfId="33" priority="1819" operator="equal">
      <formula>"ROW"</formula>
    </cfRule>
  </conditionalFormatting>
  <conditionalFormatting sqref="AG184">
    <cfRule type="cellIs" dxfId="32" priority="2411" operator="equal">
      <formula>"HOLD"</formula>
    </cfRule>
    <cfRule type="cellIs" dxfId="31" priority="2412" operator="equal">
      <formula>"ROW"</formula>
    </cfRule>
    <cfRule type="cellIs" dxfId="30" priority="2410" operator="equal">
      <formula>"completedw"</formula>
    </cfRule>
  </conditionalFormatting>
  <conditionalFormatting sqref="AG183:AJ183">
    <cfRule type="cellIs" dxfId="29" priority="1836" operator="equal">
      <formula>"HOLD"</formula>
    </cfRule>
    <cfRule type="cellIs" dxfId="28" priority="1835" operator="equal">
      <formula>"completedw"</formula>
    </cfRule>
    <cfRule type="cellIs" dxfId="27" priority="1837" operator="equal">
      <formula>"ROW"</formula>
    </cfRule>
  </conditionalFormatting>
  <conditionalFormatting sqref="AI114:AK114">
    <cfRule type="cellIs" dxfId="26" priority="1853" operator="equal">
      <formula>"completedw"</formula>
    </cfRule>
    <cfRule type="cellIs" dxfId="25" priority="1854" operator="equal">
      <formula>"HOLD"</formula>
    </cfRule>
    <cfRule type="cellIs" dxfId="24" priority="1855" operator="equal">
      <formula>"ROW"</formula>
    </cfRule>
  </conditionalFormatting>
  <conditionalFormatting sqref="AI138:AK138">
    <cfRule type="cellIs" dxfId="23" priority="1849" operator="equal">
      <formula>"ROW"</formula>
    </cfRule>
    <cfRule type="cellIs" dxfId="22" priority="1847" operator="equal">
      <formula>"completedw"</formula>
    </cfRule>
    <cfRule type="cellIs" dxfId="21" priority="1848" operator="equal">
      <formula>"HOLD"</formula>
    </cfRule>
  </conditionalFormatting>
  <conditionalFormatting sqref="AI150:AK150">
    <cfRule type="cellIs" dxfId="20" priority="1844" operator="equal">
      <formula>"completedw"</formula>
    </cfRule>
    <cfRule type="cellIs" dxfId="19" priority="1845" operator="equal">
      <formula>"HOLD"</formula>
    </cfRule>
    <cfRule type="cellIs" dxfId="18" priority="1846" operator="equal">
      <formula>"ROW"</formula>
    </cfRule>
  </conditionalFormatting>
  <conditionalFormatting sqref="AI172:AK172">
    <cfRule type="cellIs" dxfId="17" priority="1838" operator="equal">
      <formula>"completedw"</formula>
    </cfRule>
    <cfRule type="cellIs" dxfId="16" priority="1839" operator="equal">
      <formula>"HOLD"</formula>
    </cfRule>
    <cfRule type="cellIs" dxfId="15" priority="1840" operator="equal">
      <formula>"ROW"</formula>
    </cfRule>
  </conditionalFormatting>
  <conditionalFormatting sqref="AI194:AK194">
    <cfRule type="cellIs" dxfId="14" priority="1834" operator="equal">
      <formula>"ROW"</formula>
    </cfRule>
    <cfRule type="cellIs" dxfId="13" priority="1833" operator="equal">
      <formula>"HOLD"</formula>
    </cfRule>
    <cfRule type="cellIs" dxfId="12" priority="1832" operator="equal">
      <formula>"completedw"</formula>
    </cfRule>
  </conditionalFormatting>
  <conditionalFormatting sqref="AI215:AK215">
    <cfRule type="cellIs" dxfId="11" priority="1829" operator="equal">
      <formula>"completedw"</formula>
    </cfRule>
    <cfRule type="cellIs" dxfId="10" priority="1831" operator="equal">
      <formula>"ROW"</formula>
    </cfRule>
    <cfRule type="cellIs" dxfId="9" priority="1830" operator="equal">
      <formula>"HOLD"</formula>
    </cfRule>
  </conditionalFormatting>
  <conditionalFormatting sqref="AI226:AK226">
    <cfRule type="cellIs" dxfId="8" priority="1828" operator="equal">
      <formula>"ROW"</formula>
    </cfRule>
    <cfRule type="cellIs" dxfId="7" priority="1827" operator="equal">
      <formula>"HOLD"</formula>
    </cfRule>
    <cfRule type="cellIs" dxfId="6" priority="1826" operator="equal">
      <formula>"completedw"</formula>
    </cfRule>
  </conditionalFormatting>
  <conditionalFormatting sqref="AI237:AK237">
    <cfRule type="cellIs" dxfId="5" priority="1823" operator="equal">
      <formula>"completedw"</formula>
    </cfRule>
    <cfRule type="cellIs" dxfId="4" priority="1824" operator="equal">
      <formula>"HOLD"</formula>
    </cfRule>
    <cfRule type="cellIs" dxfId="3" priority="1825" operator="equal">
      <formula>"ROW"</formula>
    </cfRule>
  </conditionalFormatting>
  <conditionalFormatting sqref="AI247:AK247">
    <cfRule type="cellIs" dxfId="2" priority="1821" operator="equal">
      <formula>"HOLD"</formula>
    </cfRule>
    <cfRule type="cellIs" dxfId="1" priority="1822" operator="equal">
      <formula>"ROW"</formula>
    </cfRule>
    <cfRule type="cellIs" dxfId="0" priority="1820"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workbookViewId="0">
      <selection activeCell="D3" sqref="D3:D5"/>
    </sheetView>
  </sheetViews>
  <sheetFormatPr defaultRowHeight="15" x14ac:dyDescent="0.25"/>
  <cols>
    <col min="2" max="2" width="11.5703125" bestFit="1" customWidth="1"/>
    <col min="3" max="3" width="12.140625" bestFit="1" customWidth="1"/>
    <col min="4" max="4" width="17.5703125" customWidth="1"/>
    <col min="27" max="27" width="9.28515625" customWidth="1"/>
    <col min="28" max="28" width="9.42578125" customWidth="1"/>
  </cols>
  <sheetData>
    <row r="1" spans="2:28" ht="15.75" thickBot="1" x14ac:dyDescent="0.3"/>
    <row r="2" spans="2:28" ht="23.1" customHeight="1" x14ac:dyDescent="0.25">
      <c r="B2" s="542" t="s">
        <v>566</v>
      </c>
      <c r="C2" s="543" t="s">
        <v>567</v>
      </c>
      <c r="D2" s="543" t="s">
        <v>812</v>
      </c>
      <c r="E2" s="968" t="s">
        <v>805</v>
      </c>
      <c r="F2" s="968"/>
      <c r="G2" s="968" t="s">
        <v>806</v>
      </c>
      <c r="H2" s="968"/>
      <c r="I2" s="968" t="s">
        <v>807</v>
      </c>
      <c r="J2" s="968"/>
      <c r="K2" s="968" t="s">
        <v>808</v>
      </c>
      <c r="L2" s="968"/>
      <c r="M2" s="968" t="s">
        <v>809</v>
      </c>
      <c r="N2" s="968"/>
      <c r="O2" s="968" t="s">
        <v>810</v>
      </c>
      <c r="P2" s="968"/>
      <c r="Q2" s="968" t="s">
        <v>811</v>
      </c>
      <c r="R2" s="968"/>
      <c r="S2" s="968" t="s">
        <v>533</v>
      </c>
      <c r="T2" s="968"/>
      <c r="U2" s="968" t="s">
        <v>555</v>
      </c>
      <c r="V2" s="968"/>
      <c r="W2" s="968" t="s">
        <v>837</v>
      </c>
      <c r="X2" s="969"/>
      <c r="Y2" s="968" t="s">
        <v>838</v>
      </c>
      <c r="Z2" s="968"/>
      <c r="AA2" s="966" t="s">
        <v>904</v>
      </c>
      <c r="AB2" s="967"/>
    </row>
    <row r="3" spans="2:28" ht="57.95" customHeight="1" x14ac:dyDescent="0.25">
      <c r="B3" s="970" t="s">
        <v>815</v>
      </c>
      <c r="C3" s="972" t="s">
        <v>816</v>
      </c>
      <c r="D3" s="974" t="s">
        <v>817</v>
      </c>
      <c r="E3" s="541" t="s">
        <v>295</v>
      </c>
      <c r="F3" s="540" t="s">
        <v>296</v>
      </c>
      <c r="G3" s="541" t="s">
        <v>295</v>
      </c>
      <c r="H3" s="540" t="s">
        <v>296</v>
      </c>
      <c r="I3" s="541" t="s">
        <v>295</v>
      </c>
      <c r="J3" s="540" t="s">
        <v>296</v>
      </c>
      <c r="K3" s="541" t="s">
        <v>295</v>
      </c>
      <c r="L3" s="540" t="s">
        <v>296</v>
      </c>
      <c r="M3" s="541" t="s">
        <v>295</v>
      </c>
      <c r="N3" s="540" t="s">
        <v>296</v>
      </c>
      <c r="O3" s="541" t="s">
        <v>295</v>
      </c>
      <c r="P3" s="540" t="s">
        <v>296</v>
      </c>
      <c r="Q3" s="541" t="s">
        <v>295</v>
      </c>
      <c r="R3" s="540" t="s">
        <v>296</v>
      </c>
      <c r="S3" s="541" t="s">
        <v>295</v>
      </c>
      <c r="T3" s="540" t="s">
        <v>296</v>
      </c>
      <c r="U3" s="541" t="s">
        <v>295</v>
      </c>
      <c r="V3" s="540" t="s">
        <v>296</v>
      </c>
      <c r="W3" s="541" t="s">
        <v>295</v>
      </c>
      <c r="X3" s="641" t="s">
        <v>296</v>
      </c>
      <c r="Y3" s="541" t="s">
        <v>295</v>
      </c>
      <c r="Z3" s="540" t="s">
        <v>296</v>
      </c>
      <c r="AA3" s="663" t="s">
        <v>295</v>
      </c>
      <c r="AB3" s="544" t="s">
        <v>296</v>
      </c>
    </row>
    <row r="4" spans="2:28" x14ac:dyDescent="0.25">
      <c r="B4" s="970"/>
      <c r="C4" s="972"/>
      <c r="D4" s="974"/>
      <c r="E4" s="541" t="s">
        <v>813</v>
      </c>
      <c r="F4" s="540" t="s">
        <v>814</v>
      </c>
      <c r="G4" s="541" t="s">
        <v>813</v>
      </c>
      <c r="H4" s="540" t="s">
        <v>814</v>
      </c>
      <c r="I4" s="541" t="s">
        <v>813</v>
      </c>
      <c r="J4" s="540" t="s">
        <v>814</v>
      </c>
      <c r="K4" s="541" t="s">
        <v>813</v>
      </c>
      <c r="L4" s="540" t="s">
        <v>814</v>
      </c>
      <c r="M4" s="541" t="s">
        <v>813</v>
      </c>
      <c r="N4" s="540" t="s">
        <v>814</v>
      </c>
      <c r="O4" s="541" t="s">
        <v>813</v>
      </c>
      <c r="P4" s="540" t="s">
        <v>814</v>
      </c>
      <c r="Q4" s="541" t="s">
        <v>813</v>
      </c>
      <c r="R4" s="540" t="s">
        <v>814</v>
      </c>
      <c r="S4" s="541" t="s">
        <v>813</v>
      </c>
      <c r="T4" s="540" t="s">
        <v>814</v>
      </c>
      <c r="U4" s="541" t="s">
        <v>813</v>
      </c>
      <c r="V4" s="540" t="s">
        <v>814</v>
      </c>
      <c r="W4" s="541" t="s">
        <v>813</v>
      </c>
      <c r="X4" s="641" t="s">
        <v>814</v>
      </c>
      <c r="Y4" s="541" t="s">
        <v>813</v>
      </c>
      <c r="Z4" s="540" t="s">
        <v>814</v>
      </c>
      <c r="AA4" s="663" t="s">
        <v>813</v>
      </c>
      <c r="AB4" s="544" t="s">
        <v>814</v>
      </c>
    </row>
    <row r="5" spans="2:28" ht="36.6" customHeight="1" thickBot="1" x14ac:dyDescent="0.3">
      <c r="B5" s="971"/>
      <c r="C5" s="973"/>
      <c r="D5" s="975"/>
      <c r="E5" s="545">
        <v>1352</v>
      </c>
      <c r="F5" s="546">
        <v>698</v>
      </c>
      <c r="G5" s="545">
        <v>1742</v>
      </c>
      <c r="H5" s="546">
        <v>922</v>
      </c>
      <c r="I5" s="545">
        <v>1188</v>
      </c>
      <c r="J5" s="546">
        <v>641</v>
      </c>
      <c r="K5" s="545">
        <v>752</v>
      </c>
      <c r="L5" s="546">
        <v>379</v>
      </c>
      <c r="M5" s="545">
        <v>770</v>
      </c>
      <c r="N5" s="546">
        <v>435</v>
      </c>
      <c r="O5" s="545">
        <v>2414</v>
      </c>
      <c r="P5" s="546">
        <v>1533</v>
      </c>
      <c r="Q5" s="545">
        <v>2482</v>
      </c>
      <c r="R5" s="546">
        <v>1491</v>
      </c>
      <c r="S5" s="545">
        <v>3021</v>
      </c>
      <c r="T5" s="546">
        <v>1502</v>
      </c>
      <c r="U5" s="545">
        <v>3205</v>
      </c>
      <c r="V5" s="546">
        <v>2344</v>
      </c>
      <c r="W5" s="545">
        <v>2616</v>
      </c>
      <c r="X5" s="642">
        <v>2039</v>
      </c>
      <c r="Y5" s="545">
        <v>1975</v>
      </c>
      <c r="Z5" s="546">
        <v>1258</v>
      </c>
      <c r="AA5" s="664">
        <v>1232</v>
      </c>
      <c r="AB5" s="643">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0.42578125" style="4" customWidth="1"/>
    <col min="6" max="6" width="11" style="4" customWidth="1"/>
    <col min="7" max="9" width="17.42578125" style="4" customWidth="1"/>
    <col min="10" max="10" width="18.140625" style="39" hidden="1" customWidth="1"/>
    <col min="11" max="11" width="13.28515625" style="39" hidden="1" customWidth="1"/>
    <col min="12" max="12" width="13.140625" style="39" hidden="1" customWidth="1"/>
    <col min="13" max="13" width="11.7109375" style="39" hidden="1" customWidth="1"/>
    <col min="14" max="14" width="11.85546875" style="39" hidden="1" customWidth="1"/>
    <col min="15" max="15" width="12.7109375" style="39" hidden="1" customWidth="1"/>
    <col min="16" max="16" width="17" style="39" hidden="1" customWidth="1"/>
    <col min="17" max="17" width="11.85546875" style="39" hidden="1" customWidth="1"/>
    <col min="18" max="18" width="17.5703125" style="40" hidden="1" customWidth="1"/>
    <col min="19" max="19" width="17.5703125" style="40" customWidth="1"/>
    <col min="20" max="20" width="11.42578125" style="41" customWidth="1"/>
    <col min="21" max="21" width="19.42578125" style="1" customWidth="1"/>
    <col min="22" max="22" width="12.42578125" style="2" customWidth="1"/>
    <col min="23" max="23" width="15" style="2" hidden="1" customWidth="1"/>
    <col min="24" max="24" width="16.140625" style="2" hidden="1" customWidth="1"/>
    <col min="25" max="25" width="14.5703125" style="2" hidden="1" customWidth="1"/>
    <col min="26" max="26" width="16.7109375" style="2" customWidth="1"/>
    <col min="27" max="27" width="43.28515625" style="3" hidden="1" customWidth="1"/>
    <col min="28" max="28" width="9.28515625" style="4" hidden="1" customWidth="1"/>
    <col min="29" max="29" width="10.140625" style="5" bestFit="1" customWidth="1"/>
    <col min="30" max="16384" width="9.140625" style="5"/>
  </cols>
  <sheetData>
    <row r="1" spans="2:28" ht="35.450000000000003" hidden="1" customHeight="1" x14ac:dyDescent="0.25">
      <c r="B1" s="798" t="s">
        <v>0</v>
      </c>
      <c r="C1" s="799"/>
      <c r="D1" s="799"/>
      <c r="E1" s="799"/>
      <c r="F1" s="799"/>
      <c r="G1" s="799"/>
      <c r="H1" s="799"/>
      <c r="I1" s="799"/>
      <c r="J1" s="799"/>
      <c r="K1" s="799"/>
      <c r="L1" s="799"/>
      <c r="M1" s="799"/>
      <c r="N1" s="799"/>
      <c r="O1" s="799"/>
      <c r="P1" s="799"/>
      <c r="Q1" s="799"/>
      <c r="R1" s="799"/>
      <c r="S1" s="799"/>
      <c r="T1" s="800"/>
      <c r="U1" s="153"/>
      <c r="V1" s="154"/>
      <c r="W1" s="154"/>
      <c r="X1" s="154"/>
      <c r="Y1" s="154"/>
      <c r="Z1" s="154"/>
      <c r="AA1" s="155"/>
    </row>
    <row r="2" spans="2:28" ht="19.5" hidden="1" customHeight="1" x14ac:dyDescent="0.25">
      <c r="B2" s="795" t="s">
        <v>1</v>
      </c>
      <c r="C2" s="796"/>
      <c r="D2" s="796"/>
      <c r="E2" s="796"/>
      <c r="F2" s="796"/>
      <c r="G2" s="796"/>
      <c r="H2" s="796"/>
      <c r="I2" s="796"/>
      <c r="J2" s="796"/>
      <c r="K2" s="796"/>
      <c r="L2" s="796"/>
      <c r="M2" s="796"/>
      <c r="N2" s="796"/>
      <c r="O2" s="796"/>
      <c r="P2" s="796"/>
      <c r="Q2" s="796"/>
      <c r="R2" s="796"/>
      <c r="S2" s="796"/>
      <c r="T2" s="797"/>
      <c r="U2" s="2"/>
      <c r="AA2" s="156"/>
    </row>
    <row r="3" spans="2:28" ht="19.5" hidden="1" customHeight="1" x14ac:dyDescent="0.25">
      <c r="B3" s="795" t="s">
        <v>2</v>
      </c>
      <c r="C3" s="796"/>
      <c r="D3" s="796"/>
      <c r="E3" s="796"/>
      <c r="F3" s="796"/>
      <c r="G3" s="796"/>
      <c r="H3" s="796"/>
      <c r="I3" s="796"/>
      <c r="J3" s="797"/>
      <c r="K3" s="795" t="s">
        <v>3</v>
      </c>
      <c r="L3" s="796"/>
      <c r="M3" s="796"/>
      <c r="N3" s="797"/>
      <c r="O3" s="796" t="s">
        <v>497</v>
      </c>
      <c r="P3" s="796"/>
      <c r="Q3" s="796"/>
      <c r="R3" s="796"/>
      <c r="S3" s="796"/>
      <c r="T3" s="797"/>
      <c r="U3" s="4"/>
      <c r="AA3" s="156"/>
    </row>
    <row r="4" spans="2:28" ht="19.5" hidden="1" customHeight="1" x14ac:dyDescent="0.25">
      <c r="B4" s="792" t="s">
        <v>4</v>
      </c>
      <c r="C4" s="793"/>
      <c r="D4" s="793"/>
      <c r="E4" s="793"/>
      <c r="F4" s="793"/>
      <c r="G4" s="793"/>
      <c r="H4" s="793"/>
      <c r="I4" s="793"/>
      <c r="J4" s="794"/>
      <c r="K4" s="795" t="s">
        <v>5</v>
      </c>
      <c r="L4" s="796"/>
      <c r="M4" s="796"/>
      <c r="N4" s="797"/>
      <c r="O4" s="796" t="s">
        <v>6</v>
      </c>
      <c r="P4" s="796"/>
      <c r="Q4" s="796"/>
      <c r="R4" s="796"/>
      <c r="S4" s="796"/>
      <c r="T4" s="797"/>
      <c r="U4" s="4"/>
      <c r="V4" s="2">
        <f>458+94.23+9.48</f>
        <v>561.71</v>
      </c>
      <c r="AA4" s="156"/>
    </row>
    <row r="5" spans="2:28" s="9" customFormat="1" ht="22.5" hidden="1" customHeight="1" x14ac:dyDescent="0.25">
      <c r="B5" s="6" t="s">
        <v>7</v>
      </c>
      <c r="C5" s="801" t="s">
        <v>8</v>
      </c>
      <c r="D5" s="801"/>
      <c r="E5" s="802" t="s">
        <v>9</v>
      </c>
      <c r="F5" s="803"/>
      <c r="G5" s="7" t="s">
        <v>10</v>
      </c>
      <c r="H5" s="7"/>
      <c r="I5" s="7"/>
      <c r="J5" s="7" t="s">
        <v>11</v>
      </c>
      <c r="K5" s="8" t="s">
        <v>12</v>
      </c>
      <c r="L5" s="8" t="s">
        <v>13</v>
      </c>
      <c r="M5" s="7" t="s">
        <v>14</v>
      </c>
      <c r="N5" s="8" t="s">
        <v>15</v>
      </c>
      <c r="O5" s="804" t="s">
        <v>16</v>
      </c>
      <c r="P5" s="805"/>
      <c r="Q5" s="805"/>
      <c r="R5" s="805"/>
      <c r="S5" s="805"/>
      <c r="T5" s="806"/>
      <c r="U5" s="166"/>
      <c r="AA5" s="157"/>
      <c r="AB5" s="10"/>
    </row>
    <row r="6" spans="2:28" s="15" customFormat="1" ht="24.75" hidden="1" customHeight="1" x14ac:dyDescent="0.25">
      <c r="B6" s="11">
        <v>1</v>
      </c>
      <c r="C6" s="744" t="s">
        <v>17</v>
      </c>
      <c r="D6" s="744"/>
      <c r="E6" s="745" t="s">
        <v>18</v>
      </c>
      <c r="F6" s="746"/>
      <c r="G6" s="12">
        <v>136.70500000000001</v>
      </c>
      <c r="H6" s="12"/>
      <c r="I6" s="12"/>
      <c r="J6" s="13">
        <v>126</v>
      </c>
      <c r="K6" s="14">
        <f>87.055+32.269+7</f>
        <v>126.32400000000001</v>
      </c>
      <c r="L6" s="70">
        <f>G6-K6</f>
        <v>10.381</v>
      </c>
      <c r="M6" s="13">
        <f>17.381-7</f>
        <v>10.381</v>
      </c>
      <c r="N6" s="14"/>
      <c r="O6" s="768"/>
      <c r="P6" s="769"/>
      <c r="Q6" s="769"/>
      <c r="R6" s="769"/>
      <c r="S6" s="769"/>
      <c r="T6" s="770"/>
      <c r="U6" s="167"/>
      <c r="AA6" s="158"/>
      <c r="AB6" s="16"/>
    </row>
    <row r="7" spans="2:28" s="15" customFormat="1" ht="22.5" hidden="1" customHeight="1" x14ac:dyDescent="0.25">
      <c r="B7" s="17">
        <v>2</v>
      </c>
      <c r="C7" s="807" t="s">
        <v>283</v>
      </c>
      <c r="D7" s="807"/>
      <c r="E7" s="777" t="s">
        <v>18</v>
      </c>
      <c r="F7" s="778"/>
      <c r="G7" s="18">
        <v>136.70500000000001</v>
      </c>
      <c r="H7" s="18"/>
      <c r="I7" s="18"/>
      <c r="J7" s="19">
        <v>126</v>
      </c>
      <c r="K7" s="71">
        <f>69.41+32.269+7</f>
        <v>108.679</v>
      </c>
      <c r="L7" s="71">
        <f>G7-K7</f>
        <v>28.02600000000001</v>
      </c>
      <c r="M7" s="19"/>
      <c r="N7" s="18"/>
      <c r="O7" s="779"/>
      <c r="P7" s="780"/>
      <c r="Q7" s="780"/>
      <c r="R7" s="780"/>
      <c r="S7" s="780"/>
      <c r="T7" s="781"/>
      <c r="U7" s="167"/>
      <c r="AA7" s="158"/>
      <c r="AB7" s="16"/>
    </row>
    <row r="8" spans="2:28" s="15" customFormat="1" ht="22.5" hidden="1" customHeight="1" x14ac:dyDescent="0.25">
      <c r="B8" s="20">
        <v>3</v>
      </c>
      <c r="C8" s="782" t="s">
        <v>19</v>
      </c>
      <c r="D8" s="783"/>
      <c r="E8" s="784" t="s">
        <v>20</v>
      </c>
      <c r="F8" s="785"/>
      <c r="G8" s="21">
        <v>34</v>
      </c>
      <c r="H8" s="21"/>
      <c r="I8" s="21"/>
      <c r="J8" s="22">
        <v>34</v>
      </c>
      <c r="K8" s="21"/>
      <c r="L8" s="23"/>
      <c r="M8" s="22"/>
      <c r="N8" s="21"/>
      <c r="O8" s="786"/>
      <c r="P8" s="787"/>
      <c r="Q8" s="787"/>
      <c r="R8" s="787"/>
      <c r="S8" s="787"/>
      <c r="T8" s="788"/>
      <c r="U8" s="167"/>
      <c r="AA8" s="158"/>
      <c r="AB8" s="16"/>
    </row>
    <row r="9" spans="2:28" s="15" customFormat="1" ht="22.5" hidden="1" customHeight="1" x14ac:dyDescent="0.25">
      <c r="B9" s="741">
        <v>4</v>
      </c>
      <c r="C9" s="744" t="s">
        <v>21</v>
      </c>
      <c r="D9" s="744"/>
      <c r="E9" s="745" t="s">
        <v>20</v>
      </c>
      <c r="F9" s="746"/>
      <c r="G9" s="12">
        <v>371</v>
      </c>
      <c r="H9" s="12"/>
      <c r="I9" s="12"/>
      <c r="J9" s="13">
        <v>165</v>
      </c>
      <c r="K9" s="12">
        <f>V27</f>
        <v>355</v>
      </c>
      <c r="L9" s="12">
        <f>G9-K9</f>
        <v>16</v>
      </c>
      <c r="M9" s="13"/>
      <c r="N9" s="12">
        <f>COUNTIF($V$28:$V$1176, "WIP")</f>
        <v>0</v>
      </c>
      <c r="O9" s="768"/>
      <c r="P9" s="769"/>
      <c r="Q9" s="769"/>
      <c r="R9" s="769"/>
      <c r="S9" s="769"/>
      <c r="T9" s="770"/>
      <c r="U9" s="167"/>
      <c r="V9" s="168"/>
      <c r="X9" s="168"/>
      <c r="AA9" s="158"/>
      <c r="AB9" s="16"/>
    </row>
    <row r="10" spans="2:28" s="15" customFormat="1" ht="22.5" hidden="1" customHeight="1" x14ac:dyDescent="0.25">
      <c r="B10" s="742"/>
      <c r="C10" s="750" t="s">
        <v>22</v>
      </c>
      <c r="D10" s="750"/>
      <c r="E10" s="751" t="s">
        <v>20</v>
      </c>
      <c r="F10" s="752"/>
      <c r="G10" s="24"/>
      <c r="H10" s="24"/>
      <c r="I10" s="24"/>
      <c r="J10" s="19"/>
      <c r="K10" s="24">
        <v>13</v>
      </c>
      <c r="L10" s="24"/>
      <c r="M10" s="24"/>
      <c r="N10" s="24"/>
      <c r="O10" s="771"/>
      <c r="P10" s="772"/>
      <c r="Q10" s="772"/>
      <c r="R10" s="772"/>
      <c r="S10" s="772"/>
      <c r="T10" s="773"/>
      <c r="U10" s="167"/>
      <c r="AA10" s="158"/>
      <c r="AB10" s="16"/>
    </row>
    <row r="11" spans="2:28" s="15" customFormat="1" ht="22.5" hidden="1" customHeight="1" x14ac:dyDescent="0.25">
      <c r="B11" s="743"/>
      <c r="C11" s="735" t="s">
        <v>23</v>
      </c>
      <c r="D11" s="735"/>
      <c r="E11" s="736" t="s">
        <v>20</v>
      </c>
      <c r="F11" s="737"/>
      <c r="G11" s="25"/>
      <c r="H11" s="25"/>
      <c r="I11" s="25"/>
      <c r="J11" s="22"/>
      <c r="K11" s="25"/>
      <c r="L11" s="25"/>
      <c r="M11" s="25"/>
      <c r="N11" s="25"/>
      <c r="O11" s="774"/>
      <c r="P11" s="775"/>
      <c r="Q11" s="775"/>
      <c r="R11" s="775"/>
      <c r="S11" s="775"/>
      <c r="T11" s="776"/>
      <c r="U11" s="167"/>
      <c r="AA11" s="158"/>
      <c r="AB11" s="16"/>
    </row>
    <row r="12" spans="2:28" s="15" customFormat="1" ht="22.5" hidden="1" customHeight="1" x14ac:dyDescent="0.25">
      <c r="B12" s="26">
        <v>5</v>
      </c>
      <c r="C12" s="762" t="s">
        <v>24</v>
      </c>
      <c r="D12" s="762"/>
      <c r="E12" s="763" t="s">
        <v>20</v>
      </c>
      <c r="F12" s="764"/>
      <c r="G12" s="27">
        <v>346</v>
      </c>
      <c r="H12" s="27"/>
      <c r="I12" s="27"/>
      <c r="J12" s="28"/>
      <c r="K12" s="29">
        <v>94</v>
      </c>
      <c r="L12" s="27">
        <f>G12-K12</f>
        <v>252</v>
      </c>
      <c r="M12" s="28"/>
      <c r="N12" s="27"/>
      <c r="O12" s="765"/>
      <c r="P12" s="766"/>
      <c r="Q12" s="766"/>
      <c r="R12" s="766"/>
      <c r="S12" s="766"/>
      <c r="T12" s="767"/>
      <c r="U12" s="167"/>
      <c r="AA12" s="158"/>
      <c r="AB12" s="16"/>
    </row>
    <row r="13" spans="2:28" s="15" customFormat="1" ht="22.5" hidden="1" customHeight="1" x14ac:dyDescent="0.25">
      <c r="B13" s="741">
        <v>6</v>
      </c>
      <c r="C13" s="744" t="s">
        <v>25</v>
      </c>
      <c r="D13" s="744"/>
      <c r="E13" s="745" t="s">
        <v>20</v>
      </c>
      <c r="F13" s="746"/>
      <c r="G13" s="30">
        <f>G9</f>
        <v>371</v>
      </c>
      <c r="H13" s="30"/>
      <c r="I13" s="30"/>
      <c r="J13" s="13">
        <v>98</v>
      </c>
      <c r="K13" s="31" t="str">
        <f>'Erection Compiled'!I6</f>
        <v>Completed</v>
      </c>
      <c r="L13" s="13" t="e">
        <f>G13-K13</f>
        <v>#VALUE!</v>
      </c>
      <c r="M13" s="13"/>
      <c r="N13" s="12">
        <f>COUNTIF('Erection Compiled'!I7:I391,"WIP")</f>
        <v>0</v>
      </c>
      <c r="O13" s="747"/>
      <c r="P13" s="748"/>
      <c r="Q13" s="748"/>
      <c r="R13" s="748"/>
      <c r="S13" s="748"/>
      <c r="T13" s="749"/>
      <c r="U13" s="16"/>
      <c r="V13" s="167"/>
      <c r="W13" s="167"/>
      <c r="X13" s="167"/>
      <c r="Y13" s="167"/>
      <c r="Z13" s="167"/>
      <c r="AA13" s="158"/>
      <c r="AB13" s="16"/>
    </row>
    <row r="14" spans="2:28" s="15" customFormat="1" ht="22.5" hidden="1" customHeight="1" x14ac:dyDescent="0.25">
      <c r="B14" s="742"/>
      <c r="C14" s="750" t="s">
        <v>22</v>
      </c>
      <c r="D14" s="750"/>
      <c r="E14" s="751" t="s">
        <v>20</v>
      </c>
      <c r="F14" s="752"/>
      <c r="G14" s="32"/>
      <c r="H14" s="32"/>
      <c r="I14" s="32"/>
      <c r="J14" s="19"/>
      <c r="K14" s="33">
        <v>4</v>
      </c>
      <c r="L14" s="34"/>
      <c r="M14" s="34"/>
      <c r="N14" s="24"/>
      <c r="O14" s="753"/>
      <c r="P14" s="754"/>
      <c r="Q14" s="754"/>
      <c r="R14" s="754"/>
      <c r="S14" s="754"/>
      <c r="T14" s="755"/>
      <c r="U14" s="16"/>
      <c r="V14" s="167"/>
      <c r="W14" s="167"/>
      <c r="X14" s="167"/>
      <c r="Y14" s="167"/>
      <c r="Z14" s="167"/>
      <c r="AA14" s="158"/>
      <c r="AB14" s="16"/>
    </row>
    <row r="15" spans="2:28" s="15" customFormat="1" ht="22.5" hidden="1" customHeight="1" x14ac:dyDescent="0.25">
      <c r="B15" s="743"/>
      <c r="C15" s="735" t="s">
        <v>23</v>
      </c>
      <c r="D15" s="735"/>
      <c r="E15" s="736" t="s">
        <v>20</v>
      </c>
      <c r="F15" s="737"/>
      <c r="G15" s="35"/>
      <c r="H15" s="35"/>
      <c r="I15" s="35"/>
      <c r="J15" s="22"/>
      <c r="K15" s="36"/>
      <c r="L15" s="37"/>
      <c r="M15" s="37"/>
      <c r="N15" s="25"/>
      <c r="O15" s="738"/>
      <c r="P15" s="739"/>
      <c r="Q15" s="739"/>
      <c r="R15" s="739"/>
      <c r="S15" s="739"/>
      <c r="T15" s="740"/>
      <c r="U15" s="16"/>
      <c r="V15" s="167"/>
      <c r="W15" s="167"/>
      <c r="X15" s="167"/>
      <c r="Y15" s="167"/>
      <c r="Z15" s="167"/>
      <c r="AA15" s="158"/>
      <c r="AB15" s="16"/>
    </row>
    <row r="16" spans="2:28" s="15" customFormat="1" ht="22.5" hidden="1" customHeight="1" x14ac:dyDescent="0.25">
      <c r="B16" s="741">
        <v>7</v>
      </c>
      <c r="C16" s="744" t="s">
        <v>26</v>
      </c>
      <c r="D16" s="744"/>
      <c r="E16" s="745" t="s">
        <v>20</v>
      </c>
      <c r="F16" s="746"/>
      <c r="G16" s="30">
        <f>G7</f>
        <v>136.70500000000001</v>
      </c>
      <c r="H16" s="30"/>
      <c r="I16" s="30"/>
      <c r="J16" s="13">
        <v>0</v>
      </c>
      <c r="K16" s="13">
        <v>0</v>
      </c>
      <c r="L16" s="13">
        <f>G16-K16</f>
        <v>136.70500000000001</v>
      </c>
      <c r="M16" s="13"/>
      <c r="N16" s="12"/>
      <c r="O16" s="747"/>
      <c r="P16" s="748"/>
      <c r="Q16" s="748"/>
      <c r="R16" s="748"/>
      <c r="S16" s="748"/>
      <c r="T16" s="749"/>
      <c r="U16" s="16"/>
      <c r="V16" s="167"/>
      <c r="W16" s="167"/>
      <c r="X16" s="167"/>
      <c r="Y16" s="167"/>
      <c r="Z16" s="167"/>
      <c r="AA16" s="158"/>
      <c r="AB16" s="16"/>
    </row>
    <row r="17" spans="2:29" s="15" customFormat="1" ht="22.5" hidden="1" customHeight="1" x14ac:dyDescent="0.25">
      <c r="B17" s="742"/>
      <c r="C17" s="750" t="s">
        <v>22</v>
      </c>
      <c r="D17" s="750"/>
      <c r="E17" s="751" t="s">
        <v>20</v>
      </c>
      <c r="F17" s="752"/>
      <c r="G17" s="32"/>
      <c r="H17" s="32"/>
      <c r="I17" s="32"/>
      <c r="J17" s="19"/>
      <c r="K17" s="34"/>
      <c r="L17" s="34"/>
      <c r="M17" s="34"/>
      <c r="N17" s="24"/>
      <c r="O17" s="753"/>
      <c r="P17" s="754"/>
      <c r="Q17" s="754"/>
      <c r="R17" s="754"/>
      <c r="S17" s="754"/>
      <c r="T17" s="755"/>
      <c r="U17" s="16"/>
      <c r="V17" s="167"/>
      <c r="W17" s="167"/>
      <c r="X17" s="167"/>
      <c r="Y17" s="167"/>
      <c r="Z17" s="167"/>
      <c r="AA17" s="158"/>
      <c r="AB17" s="16"/>
    </row>
    <row r="18" spans="2:29" s="15" customFormat="1" ht="22.5" hidden="1" customHeight="1" x14ac:dyDescent="0.25">
      <c r="B18" s="743"/>
      <c r="C18" s="735" t="s">
        <v>23</v>
      </c>
      <c r="D18" s="735"/>
      <c r="E18" s="736" t="s">
        <v>20</v>
      </c>
      <c r="F18" s="737"/>
      <c r="G18" s="35"/>
      <c r="H18" s="35"/>
      <c r="I18" s="35"/>
      <c r="J18" s="22"/>
      <c r="K18" s="37"/>
      <c r="L18" s="37"/>
      <c r="M18" s="37"/>
      <c r="N18" s="37"/>
      <c r="O18" s="738"/>
      <c r="P18" s="739"/>
      <c r="Q18" s="739"/>
      <c r="R18" s="739"/>
      <c r="S18" s="739"/>
      <c r="T18" s="740"/>
      <c r="U18" s="16"/>
      <c r="V18" s="167"/>
      <c r="W18" s="167"/>
      <c r="X18" s="167"/>
      <c r="Y18" s="167"/>
      <c r="Z18" s="167"/>
      <c r="AA18" s="158"/>
      <c r="AB18" s="16"/>
    </row>
    <row r="19" spans="2:29" ht="6" hidden="1" customHeight="1" x14ac:dyDescent="0.25">
      <c r="B19" s="159"/>
      <c r="AA19" s="156"/>
    </row>
    <row r="20" spans="2:29" ht="74.25" hidden="1" customHeight="1" x14ac:dyDescent="0.25">
      <c r="B20" s="756" t="s">
        <v>416</v>
      </c>
      <c r="C20" s="757"/>
      <c r="D20" s="757"/>
      <c r="E20" s="757"/>
      <c r="F20" s="757"/>
      <c r="G20" s="757"/>
      <c r="H20" s="757"/>
      <c r="I20" s="757"/>
      <c r="J20" s="757"/>
      <c r="K20" s="757"/>
      <c r="L20" s="757"/>
      <c r="M20" s="757"/>
      <c r="N20" s="757"/>
      <c r="O20" s="757"/>
      <c r="P20" s="757"/>
      <c r="Q20" s="757"/>
      <c r="R20" s="757"/>
      <c r="S20" s="757"/>
      <c r="T20" s="758"/>
      <c r="AA20" s="156"/>
    </row>
    <row r="21" spans="2:29" ht="79.5" hidden="1" customHeight="1" x14ac:dyDescent="0.25">
      <c r="B21" s="759" t="s">
        <v>282</v>
      </c>
      <c r="C21" s="760"/>
      <c r="D21" s="760"/>
      <c r="E21" s="760"/>
      <c r="F21" s="760"/>
      <c r="G21" s="760"/>
      <c r="H21" s="760"/>
      <c r="I21" s="760"/>
      <c r="J21" s="760"/>
      <c r="K21" s="760"/>
      <c r="L21" s="760"/>
      <c r="M21" s="760"/>
      <c r="N21" s="760"/>
      <c r="O21" s="760"/>
      <c r="P21" s="760"/>
      <c r="Q21" s="760"/>
      <c r="R21" s="760"/>
      <c r="S21" s="760"/>
      <c r="T21" s="761"/>
      <c r="W21" s="169"/>
      <c r="X21" s="170"/>
      <c r="Y21" s="170"/>
      <c r="Z21" s="171"/>
      <c r="AA21" s="156"/>
    </row>
    <row r="22" spans="2:29" hidden="1" x14ac:dyDescent="0.25">
      <c r="B22" s="789"/>
      <c r="C22" s="790"/>
      <c r="D22" s="790"/>
      <c r="E22" s="790"/>
      <c r="F22" s="790"/>
      <c r="G22" s="790"/>
      <c r="H22" s="790"/>
      <c r="I22" s="790"/>
      <c r="J22" s="790"/>
      <c r="K22" s="790"/>
      <c r="L22" s="790"/>
      <c r="M22" s="790"/>
      <c r="N22" s="790"/>
      <c r="O22" s="790"/>
      <c r="P22" s="790"/>
      <c r="Q22" s="790"/>
      <c r="R22" s="790"/>
      <c r="S22" s="790"/>
      <c r="T22" s="790"/>
      <c r="U22" s="790"/>
      <c r="V22" s="790"/>
      <c r="W22" s="790"/>
      <c r="X22" s="790"/>
      <c r="Y22" s="790"/>
      <c r="Z22" s="791"/>
      <c r="AA22" s="505"/>
    </row>
    <row r="23" spans="2:29" ht="18.75" hidden="1" x14ac:dyDescent="0.25">
      <c r="B23" s="723" t="s">
        <v>29</v>
      </c>
      <c r="C23" s="723"/>
      <c r="D23" s="723"/>
      <c r="E23" s="723"/>
      <c r="F23" s="723"/>
      <c r="G23" s="723"/>
      <c r="H23" s="723"/>
      <c r="I23" s="723"/>
      <c r="J23" s="723"/>
      <c r="K23" s="723"/>
      <c r="L23" s="723"/>
      <c r="M23" s="723"/>
      <c r="N23" s="723"/>
      <c r="O23" s="723"/>
      <c r="P23" s="723"/>
      <c r="Q23" s="723"/>
      <c r="R23" s="723"/>
      <c r="S23" s="723"/>
      <c r="T23" s="723"/>
      <c r="U23" s="723"/>
      <c r="V23" s="723"/>
      <c r="W23" s="723"/>
      <c r="X23" s="723"/>
      <c r="Y23" s="723"/>
      <c r="Z23" s="723"/>
      <c r="AA23" s="506"/>
    </row>
    <row r="24" spans="2:29" ht="18.75" hidden="1" x14ac:dyDescent="0.25">
      <c r="B24" s="723" t="s">
        <v>508</v>
      </c>
      <c r="C24" s="723"/>
      <c r="D24" s="723"/>
      <c r="E24" s="723"/>
      <c r="F24" s="723"/>
      <c r="G24" s="723"/>
      <c r="H24" s="723"/>
      <c r="I24" s="723"/>
      <c r="J24" s="723"/>
      <c r="K24" s="723"/>
      <c r="L24" s="723"/>
      <c r="M24" s="724"/>
      <c r="N24" s="724"/>
      <c r="O24" s="724"/>
      <c r="P24" s="724"/>
      <c r="Q24" s="724"/>
      <c r="R24" s="724"/>
      <c r="S24" s="724"/>
      <c r="T24" s="724"/>
      <c r="U24" s="724"/>
      <c r="V24" s="723"/>
      <c r="W24" s="723"/>
      <c r="X24" s="723"/>
      <c r="Y24" s="723"/>
      <c r="Z24" s="723"/>
      <c r="AA24" s="725"/>
    </row>
    <row r="25" spans="2:29" s="15" customFormat="1" ht="32.1" customHeight="1" x14ac:dyDescent="0.25">
      <c r="B25" s="976" t="s">
        <v>30</v>
      </c>
      <c r="C25" s="977" t="s">
        <v>31</v>
      </c>
      <c r="D25" s="978" t="s">
        <v>32</v>
      </c>
      <c r="E25" s="976" t="s">
        <v>33</v>
      </c>
      <c r="F25" s="976" t="s">
        <v>34</v>
      </c>
      <c r="G25" s="976" t="s">
        <v>888</v>
      </c>
      <c r="H25" s="982" t="s">
        <v>889</v>
      </c>
      <c r="I25" s="982" t="s">
        <v>891</v>
      </c>
      <c r="J25" s="979" t="s">
        <v>36</v>
      </c>
      <c r="K25" s="979"/>
      <c r="L25" s="979"/>
      <c r="M25" s="980" t="s">
        <v>37</v>
      </c>
      <c r="N25" s="980"/>
      <c r="O25" s="979" t="s">
        <v>38</v>
      </c>
      <c r="P25" s="985" t="s">
        <v>39</v>
      </c>
      <c r="Q25" s="979" t="s">
        <v>40</v>
      </c>
      <c r="R25" s="984" t="s">
        <v>41</v>
      </c>
      <c r="S25" s="983" t="s">
        <v>895</v>
      </c>
      <c r="T25" s="986" t="s">
        <v>42</v>
      </c>
      <c r="U25" s="978" t="s">
        <v>892</v>
      </c>
      <c r="V25" s="978" t="s">
        <v>893</v>
      </c>
      <c r="W25" s="730" t="s">
        <v>45</v>
      </c>
      <c r="X25" s="731"/>
      <c r="Y25" s="640" t="s">
        <v>21</v>
      </c>
      <c r="Z25" s="982" t="s">
        <v>894</v>
      </c>
      <c r="AA25" s="733" t="s">
        <v>47</v>
      </c>
      <c r="AB25" s="16"/>
    </row>
    <row r="26" spans="2:29" s="15" customFormat="1" ht="33" customHeight="1" thickBot="1" x14ac:dyDescent="0.3">
      <c r="B26" s="726"/>
      <c r="C26" s="727"/>
      <c r="D26" s="728"/>
      <c r="E26" s="726"/>
      <c r="F26" s="726"/>
      <c r="G26" s="726"/>
      <c r="H26" s="978"/>
      <c r="I26" s="978"/>
      <c r="J26" s="173" t="s">
        <v>48</v>
      </c>
      <c r="K26" s="173" t="s">
        <v>49</v>
      </c>
      <c r="L26" s="173" t="s">
        <v>50</v>
      </c>
      <c r="M26" s="174" t="s">
        <v>51</v>
      </c>
      <c r="N26" s="174" t="s">
        <v>52</v>
      </c>
      <c r="O26" s="720"/>
      <c r="P26" s="719"/>
      <c r="Q26" s="720"/>
      <c r="R26" s="721"/>
      <c r="S26" s="984"/>
      <c r="T26" s="722"/>
      <c r="U26" s="728"/>
      <c r="V26" s="728"/>
      <c r="W26" s="176" t="s">
        <v>53</v>
      </c>
      <c r="X26" s="42" t="s">
        <v>54</v>
      </c>
      <c r="Y26" s="639" t="s">
        <v>53</v>
      </c>
      <c r="Z26" s="978"/>
      <c r="AA26" s="734"/>
      <c r="AB26" s="16"/>
    </row>
    <row r="27" spans="2:29" ht="27.75" customHeight="1" thickBot="1" x14ac:dyDescent="0.3">
      <c r="B27" s="981" t="s">
        <v>55</v>
      </c>
      <c r="C27" s="981"/>
      <c r="D27" s="981"/>
      <c r="E27" s="981"/>
      <c r="F27" s="981"/>
      <c r="G27" s="981"/>
      <c r="H27" s="638"/>
      <c r="I27" s="638"/>
      <c r="J27" s="192">
        <f t="shared" ref="J27:R27" si="0">SUM(J28:J454)</f>
        <v>125897.63200000011</v>
      </c>
      <c r="K27" s="192">
        <f t="shared" si="0"/>
        <v>6532.0004000000054</v>
      </c>
      <c r="L27" s="192">
        <f t="shared" si="0"/>
        <v>132429.63239999997</v>
      </c>
      <c r="M27" s="192">
        <f t="shared" si="0"/>
        <v>15724.169000000065</v>
      </c>
      <c r="N27" s="192">
        <f t="shared" si="0"/>
        <v>1463.9109999999996</v>
      </c>
      <c r="O27" s="192">
        <f t="shared" si="0"/>
        <v>96505.58900000008</v>
      </c>
      <c r="P27" s="192">
        <f t="shared" si="0"/>
        <v>1032821.9099999999</v>
      </c>
      <c r="Q27" s="192">
        <f t="shared" si="0"/>
        <v>395.43250600000277</v>
      </c>
      <c r="R27" s="193">
        <f t="shared" si="0"/>
        <v>307074973.86255628</v>
      </c>
      <c r="S27" s="193"/>
      <c r="T27" s="194"/>
      <c r="U27" s="195"/>
      <c r="V27" s="195">
        <f>COUNTIF(V28:V621,"Complete")</f>
        <v>355</v>
      </c>
      <c r="W27" s="164"/>
      <c r="X27" s="165"/>
      <c r="Y27" s="165"/>
      <c r="Z27" s="195"/>
      <c r="AA27" s="180"/>
    </row>
    <row r="28" spans="2:29" ht="35.25" customHeight="1" x14ac:dyDescent="0.25">
      <c r="B28" s="44"/>
      <c r="C28" s="48" t="s">
        <v>56</v>
      </c>
      <c r="D28" s="44" t="s">
        <v>57</v>
      </c>
      <c r="E28" s="44" t="s">
        <v>58</v>
      </c>
      <c r="F28" s="44" t="s">
        <v>278</v>
      </c>
      <c r="G28" s="19" t="s">
        <v>869</v>
      </c>
      <c r="H28" s="44" t="s">
        <v>890</v>
      </c>
      <c r="I28" s="44"/>
      <c r="J28" s="19">
        <v>383</v>
      </c>
      <c r="K28" s="19">
        <v>20</v>
      </c>
      <c r="L28" s="19">
        <v>403</v>
      </c>
      <c r="M28" s="19">
        <v>47.77</v>
      </c>
      <c r="N28" s="19">
        <v>4.46</v>
      </c>
      <c r="O28" s="19">
        <v>264.87</v>
      </c>
      <c r="P28" s="19">
        <v>2353</v>
      </c>
      <c r="Q28" s="19">
        <v>0.86627600000000005</v>
      </c>
      <c r="R28" s="484">
        <v>1126247.400108</v>
      </c>
      <c r="S28" s="484"/>
      <c r="T28" s="49">
        <v>45566</v>
      </c>
      <c r="U28" s="54" t="s">
        <v>60</v>
      </c>
      <c r="V28" s="51" t="s">
        <v>61</v>
      </c>
      <c r="W28" s="177">
        <v>45546</v>
      </c>
      <c r="X28" s="142">
        <v>45561</v>
      </c>
      <c r="Y28" s="189">
        <v>45567</v>
      </c>
      <c r="Z28" s="51">
        <v>45571</v>
      </c>
      <c r="AA28" s="181"/>
      <c r="AB28" s="149">
        <v>1</v>
      </c>
    </row>
    <row r="29" spans="2:29" ht="35.25" customHeight="1" x14ac:dyDescent="0.25">
      <c r="B29" s="43"/>
      <c r="C29" s="48" t="s">
        <v>624</v>
      </c>
      <c r="D29" s="44" t="s">
        <v>181</v>
      </c>
      <c r="E29" s="43" t="s">
        <v>91</v>
      </c>
      <c r="F29" s="44" t="s">
        <v>278</v>
      </c>
      <c r="G29" s="19" t="s">
        <v>869</v>
      </c>
      <c r="H29" s="19" t="s">
        <v>883</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378</v>
      </c>
      <c r="V29" s="51" t="s">
        <v>61</v>
      </c>
      <c r="W29" s="138"/>
      <c r="X29" s="133"/>
      <c r="Y29" s="144"/>
      <c r="Z29" s="499">
        <v>45946</v>
      </c>
      <c r="AA29" s="184"/>
      <c r="AB29" s="150"/>
    </row>
    <row r="30" spans="2:29" ht="35.25" customHeight="1" x14ac:dyDescent="0.25">
      <c r="B30" s="44"/>
      <c r="C30" s="48" t="s">
        <v>503</v>
      </c>
      <c r="D30" s="44" t="s">
        <v>474</v>
      </c>
      <c r="E30" s="44" t="s">
        <v>74</v>
      </c>
      <c r="F30" s="44" t="s">
        <v>278</v>
      </c>
      <c r="G30" s="19" t="s">
        <v>869</v>
      </c>
      <c r="H30" s="44" t="s">
        <v>890</v>
      </c>
      <c r="I30" s="44"/>
      <c r="J30" s="19">
        <f>M30*8</f>
        <v>614.16</v>
      </c>
      <c r="K30" s="19">
        <f>N30*4.4</f>
        <v>27.984000000000005</v>
      </c>
      <c r="L30" s="19">
        <f>SUM(J30:K30)</f>
        <v>642.14400000000001</v>
      </c>
      <c r="M30" s="19">
        <v>76.77</v>
      </c>
      <c r="N30" s="19">
        <v>6.36</v>
      </c>
      <c r="O30" s="19">
        <v>388.74</v>
      </c>
      <c r="P30" s="19">
        <v>3855</v>
      </c>
      <c r="Q30" s="19">
        <v>2.348757</v>
      </c>
      <c r="R30" s="484">
        <v>1765261</v>
      </c>
      <c r="S30" s="484"/>
      <c r="T30" s="49">
        <v>45791</v>
      </c>
      <c r="U30" s="549" t="s">
        <v>378</v>
      </c>
      <c r="V30" s="51" t="s">
        <v>61</v>
      </c>
      <c r="W30" s="138"/>
      <c r="X30" s="133"/>
      <c r="Y30" s="144"/>
      <c r="Z30" s="499">
        <v>45808</v>
      </c>
      <c r="AA30" s="184"/>
      <c r="AB30" s="150"/>
    </row>
    <row r="31" spans="2:29" ht="35.25" customHeight="1" x14ac:dyDescent="0.25">
      <c r="B31" s="44"/>
      <c r="C31" s="44" t="s">
        <v>103</v>
      </c>
      <c r="D31" s="44" t="s">
        <v>77</v>
      </c>
      <c r="E31" s="44" t="s">
        <v>58</v>
      </c>
      <c r="F31" s="44" t="s">
        <v>278</v>
      </c>
      <c r="G31" s="19" t="s">
        <v>869</v>
      </c>
      <c r="H31" s="44" t="s">
        <v>890</v>
      </c>
      <c r="I31" s="44"/>
      <c r="J31" s="19">
        <v>383</v>
      </c>
      <c r="K31" s="19">
        <v>20</v>
      </c>
      <c r="L31" s="19">
        <v>403</v>
      </c>
      <c r="M31" s="19">
        <v>47.77</v>
      </c>
      <c r="N31" s="19">
        <v>4.46</v>
      </c>
      <c r="O31" s="19">
        <v>264.87</v>
      </c>
      <c r="P31" s="19">
        <v>2353</v>
      </c>
      <c r="Q31" s="19">
        <v>0.86627600000000005</v>
      </c>
      <c r="R31" s="484">
        <v>1126247.400108</v>
      </c>
      <c r="S31" s="484"/>
      <c r="T31" s="49">
        <v>45597</v>
      </c>
      <c r="U31" s="54" t="s">
        <v>60</v>
      </c>
      <c r="V31" s="51" t="s">
        <v>61</v>
      </c>
      <c r="W31" s="178">
        <v>45598</v>
      </c>
      <c r="X31" s="51">
        <v>45604</v>
      </c>
      <c r="Y31" s="190">
        <v>45609</v>
      </c>
      <c r="Z31" s="51">
        <v>45610</v>
      </c>
      <c r="AA31" s="182"/>
      <c r="AB31" s="150">
        <v>2</v>
      </c>
      <c r="AC31" s="15"/>
    </row>
    <row r="32" spans="2:29" ht="35.25" customHeight="1" x14ac:dyDescent="0.25">
      <c r="B32" s="44"/>
      <c r="C32" s="48" t="s">
        <v>76</v>
      </c>
      <c r="D32" s="44" t="s">
        <v>77</v>
      </c>
      <c r="E32" s="44" t="s">
        <v>58</v>
      </c>
      <c r="F32" s="44" t="s">
        <v>278</v>
      </c>
      <c r="G32" s="19" t="s">
        <v>869</v>
      </c>
      <c r="H32" s="44" t="s">
        <v>890</v>
      </c>
      <c r="I32" s="44"/>
      <c r="J32" s="19">
        <v>383</v>
      </c>
      <c r="K32" s="19">
        <v>20</v>
      </c>
      <c r="L32" s="19">
        <v>403</v>
      </c>
      <c r="M32" s="19">
        <v>47.77</v>
      </c>
      <c r="N32" s="19">
        <v>4.46</v>
      </c>
      <c r="O32" s="19">
        <v>264.87</v>
      </c>
      <c r="P32" s="19">
        <v>2353</v>
      </c>
      <c r="Q32" s="19">
        <v>0.86627600000000005</v>
      </c>
      <c r="R32" s="484">
        <v>1126247.400108</v>
      </c>
      <c r="S32" s="484"/>
      <c r="T32" s="49">
        <v>45566</v>
      </c>
      <c r="U32" s="50" t="s">
        <v>60</v>
      </c>
      <c r="V32" s="51" t="s">
        <v>61</v>
      </c>
      <c r="W32" s="141">
        <v>45566</v>
      </c>
      <c r="X32" s="46">
        <v>45571</v>
      </c>
      <c r="Y32" s="143">
        <v>45573</v>
      </c>
      <c r="Z32" s="51">
        <v>45576</v>
      </c>
      <c r="AA32" s="161"/>
      <c r="AB32" s="149">
        <v>1</v>
      </c>
    </row>
    <row r="33" spans="2:29" s="15" customFormat="1" ht="35.25" customHeight="1" x14ac:dyDescent="0.25">
      <c r="B33" s="44"/>
      <c r="C33" s="48" t="s">
        <v>62</v>
      </c>
      <c r="D33" s="44" t="s">
        <v>63</v>
      </c>
      <c r="E33" s="44" t="s">
        <v>58</v>
      </c>
      <c r="F33" s="44" t="s">
        <v>278</v>
      </c>
      <c r="G33" s="19" t="s">
        <v>869</v>
      </c>
      <c r="H33" s="44" t="s">
        <v>890</v>
      </c>
      <c r="I33" s="44"/>
      <c r="J33" s="19">
        <v>383</v>
      </c>
      <c r="K33" s="19">
        <v>20</v>
      </c>
      <c r="L33" s="19">
        <v>403</v>
      </c>
      <c r="M33" s="19">
        <v>47.77</v>
      </c>
      <c r="N33" s="19">
        <v>4.46</v>
      </c>
      <c r="O33" s="19">
        <v>264.87</v>
      </c>
      <c r="P33" s="19">
        <v>2353</v>
      </c>
      <c r="Q33" s="19">
        <v>0.86627600000000005</v>
      </c>
      <c r="R33" s="484">
        <v>1126247.400108</v>
      </c>
      <c r="S33" s="484"/>
      <c r="T33" s="49">
        <v>45566</v>
      </c>
      <c r="U33" s="54" t="s">
        <v>60</v>
      </c>
      <c r="V33" s="51" t="s">
        <v>61</v>
      </c>
      <c r="W33" s="141">
        <v>45551</v>
      </c>
      <c r="X33" s="46">
        <v>45556</v>
      </c>
      <c r="Y33" s="143">
        <v>45584</v>
      </c>
      <c r="Z33" s="51">
        <v>45586</v>
      </c>
      <c r="AA33" s="161"/>
      <c r="AB33" s="149">
        <v>1</v>
      </c>
      <c r="AC33" s="5"/>
    </row>
    <row r="34" spans="2:29" ht="35.25" customHeight="1" x14ac:dyDescent="0.25">
      <c r="B34" s="44"/>
      <c r="C34" s="48" t="s">
        <v>64</v>
      </c>
      <c r="D34" s="44" t="s">
        <v>65</v>
      </c>
      <c r="E34" s="44" t="s">
        <v>58</v>
      </c>
      <c r="F34" s="44" t="s">
        <v>278</v>
      </c>
      <c r="G34" s="19" t="s">
        <v>869</v>
      </c>
      <c r="H34" s="44" t="s">
        <v>890</v>
      </c>
      <c r="I34" s="44"/>
      <c r="J34" s="19">
        <v>333</v>
      </c>
      <c r="K34" s="19">
        <v>19</v>
      </c>
      <c r="L34" s="19">
        <v>352</v>
      </c>
      <c r="M34" s="19">
        <v>41.54</v>
      </c>
      <c r="N34" s="19">
        <v>4.2300000000000004</v>
      </c>
      <c r="O34" s="19">
        <v>250.46</v>
      </c>
      <c r="P34" s="19">
        <v>1909</v>
      </c>
      <c r="Q34" s="19">
        <v>0.86627600000000005</v>
      </c>
      <c r="R34" s="484">
        <v>984923.63610800006</v>
      </c>
      <c r="S34" s="484"/>
      <c r="T34" s="49">
        <v>45566</v>
      </c>
      <c r="U34" s="54" t="s">
        <v>60</v>
      </c>
      <c r="V34" s="51" t="s">
        <v>61</v>
      </c>
      <c r="W34" s="141">
        <v>45557</v>
      </c>
      <c r="X34" s="46">
        <v>45561</v>
      </c>
      <c r="Y34" s="143">
        <v>45588</v>
      </c>
      <c r="Z34" s="51">
        <v>45590</v>
      </c>
      <c r="AA34" s="161"/>
      <c r="AB34" s="149">
        <v>1</v>
      </c>
    </row>
    <row r="35" spans="2:29" ht="35.25" customHeight="1" x14ac:dyDescent="0.25">
      <c r="B35" s="44"/>
      <c r="C35" s="48" t="s">
        <v>95</v>
      </c>
      <c r="D35" s="44" t="s">
        <v>77</v>
      </c>
      <c r="E35" s="44" t="s">
        <v>58</v>
      </c>
      <c r="F35" s="44" t="s">
        <v>278</v>
      </c>
      <c r="G35" s="19" t="s">
        <v>869</v>
      </c>
      <c r="H35" s="44" t="s">
        <v>890</v>
      </c>
      <c r="I35" s="44"/>
      <c r="J35" s="19">
        <v>383</v>
      </c>
      <c r="K35" s="19">
        <v>20</v>
      </c>
      <c r="L35" s="19">
        <v>403</v>
      </c>
      <c r="M35" s="19">
        <v>47.77</v>
      </c>
      <c r="N35" s="19">
        <v>4.46</v>
      </c>
      <c r="O35" s="19">
        <v>264.87</v>
      </c>
      <c r="P35" s="19">
        <v>2353</v>
      </c>
      <c r="Q35" s="19">
        <v>0.86627600000000005</v>
      </c>
      <c r="R35" s="484">
        <v>1126247.400108</v>
      </c>
      <c r="S35" s="484"/>
      <c r="T35" s="49">
        <v>45597</v>
      </c>
      <c r="U35" s="54" t="s">
        <v>60</v>
      </c>
      <c r="V35" s="51" t="s">
        <v>61</v>
      </c>
      <c r="W35" s="178">
        <v>45589</v>
      </c>
      <c r="X35" s="51">
        <v>45591</v>
      </c>
      <c r="Y35" s="190">
        <v>45595</v>
      </c>
      <c r="Z35" s="51">
        <v>45598</v>
      </c>
      <c r="AA35" s="182"/>
      <c r="AB35" s="150">
        <v>1</v>
      </c>
    </row>
    <row r="36" spans="2:29" s="15" customFormat="1" ht="29.25" customHeight="1" x14ac:dyDescent="0.25">
      <c r="B36" s="44"/>
      <c r="C36" s="48" t="s">
        <v>112</v>
      </c>
      <c r="D36" s="44" t="s">
        <v>77</v>
      </c>
      <c r="E36" s="44" t="s">
        <v>58</v>
      </c>
      <c r="F36" s="44" t="s">
        <v>278</v>
      </c>
      <c r="G36" s="19" t="s">
        <v>869</v>
      </c>
      <c r="H36" s="44" t="s">
        <v>890</v>
      </c>
      <c r="I36" s="44"/>
      <c r="J36" s="19">
        <v>383</v>
      </c>
      <c r="K36" s="19">
        <v>20</v>
      </c>
      <c r="L36" s="19">
        <v>403</v>
      </c>
      <c r="M36" s="19">
        <v>47.77</v>
      </c>
      <c r="N36" s="19">
        <v>4.46</v>
      </c>
      <c r="O36" s="19">
        <v>264.87</v>
      </c>
      <c r="P36" s="19">
        <v>2353</v>
      </c>
      <c r="Q36" s="19">
        <v>0.86627600000000005</v>
      </c>
      <c r="R36" s="484">
        <v>1126247.400108</v>
      </c>
      <c r="S36" s="484"/>
      <c r="T36" s="49">
        <v>45597</v>
      </c>
      <c r="U36" s="50" t="s">
        <v>60</v>
      </c>
      <c r="V36" s="18" t="s">
        <v>61</v>
      </c>
      <c r="W36" s="178">
        <v>45606</v>
      </c>
      <c r="X36" s="51">
        <v>45610</v>
      </c>
      <c r="Y36" s="190">
        <v>45613</v>
      </c>
      <c r="Z36" s="51">
        <v>45614</v>
      </c>
      <c r="AA36" s="182"/>
      <c r="AB36" s="150">
        <v>2</v>
      </c>
      <c r="AC36" s="5"/>
    </row>
    <row r="37" spans="2:29" ht="35.25" customHeight="1" x14ac:dyDescent="0.25">
      <c r="B37" s="44"/>
      <c r="C37" s="44" t="s">
        <v>100</v>
      </c>
      <c r="D37" s="44" t="s">
        <v>79</v>
      </c>
      <c r="E37" s="44" t="s">
        <v>101</v>
      </c>
      <c r="F37" s="44" t="s">
        <v>278</v>
      </c>
      <c r="G37" s="19" t="s">
        <v>869</v>
      </c>
      <c r="H37" s="44" t="s">
        <v>883</v>
      </c>
      <c r="I37" s="44"/>
      <c r="J37" s="19">
        <v>236</v>
      </c>
      <c r="K37" s="19">
        <v>13</v>
      </c>
      <c r="L37" s="19">
        <v>249</v>
      </c>
      <c r="M37" s="19">
        <v>29.49</v>
      </c>
      <c r="N37" s="19">
        <v>2.86</v>
      </c>
      <c r="O37" s="19">
        <v>233.05</v>
      </c>
      <c r="P37" s="19">
        <v>1526</v>
      </c>
      <c r="Q37" s="19">
        <v>0.86627600000000005</v>
      </c>
      <c r="R37" s="484">
        <v>645061.94810799998</v>
      </c>
      <c r="S37" s="484"/>
      <c r="T37" s="49">
        <v>45597</v>
      </c>
      <c r="U37" s="54" t="s">
        <v>60</v>
      </c>
      <c r="V37" s="51" t="s">
        <v>61</v>
      </c>
      <c r="W37" s="178">
        <v>45593</v>
      </c>
      <c r="X37" s="51">
        <v>45598</v>
      </c>
      <c r="Y37" s="190">
        <v>45603</v>
      </c>
      <c r="Z37" s="51">
        <v>45604</v>
      </c>
      <c r="AA37" s="182"/>
      <c r="AB37" s="150">
        <v>2</v>
      </c>
    </row>
    <row r="38" spans="2:29" s="15" customFormat="1" ht="35.25" customHeight="1" x14ac:dyDescent="0.25">
      <c r="B38" s="44"/>
      <c r="C38" s="48" t="s">
        <v>122</v>
      </c>
      <c r="D38" s="44" t="s">
        <v>123</v>
      </c>
      <c r="E38" s="44" t="s">
        <v>101</v>
      </c>
      <c r="F38" s="44" t="s">
        <v>278</v>
      </c>
      <c r="G38" s="19" t="s">
        <v>869</v>
      </c>
      <c r="H38" s="44" t="s">
        <v>883</v>
      </c>
      <c r="I38" s="44"/>
      <c r="J38" s="19">
        <v>856</v>
      </c>
      <c r="K38" s="19">
        <v>38</v>
      </c>
      <c r="L38" s="19">
        <v>894</v>
      </c>
      <c r="M38" s="19">
        <v>106.91</v>
      </c>
      <c r="N38" s="19">
        <v>8.5299999999999994</v>
      </c>
      <c r="O38" s="19">
        <v>653.08000000000004</v>
      </c>
      <c r="P38" s="19">
        <v>5502</v>
      </c>
      <c r="Q38" s="19">
        <v>2.348757</v>
      </c>
      <c r="R38" s="484">
        <v>2257063.774731</v>
      </c>
      <c r="S38" s="484"/>
      <c r="T38" s="49">
        <v>45627</v>
      </c>
      <c r="U38" s="50" t="s">
        <v>60</v>
      </c>
      <c r="V38" s="18" t="s">
        <v>61</v>
      </c>
      <c r="W38" s="178">
        <v>45618</v>
      </c>
      <c r="X38" s="51">
        <v>45621</v>
      </c>
      <c r="Y38" s="190">
        <v>45637</v>
      </c>
      <c r="Z38" s="51">
        <v>45640</v>
      </c>
      <c r="AA38" s="161"/>
      <c r="AB38" s="149">
        <v>3</v>
      </c>
      <c r="AC38" s="5"/>
    </row>
    <row r="39" spans="2:29" s="15" customFormat="1" ht="36.75" customHeight="1" x14ac:dyDescent="0.25">
      <c r="B39" s="44"/>
      <c r="C39" s="48" t="s">
        <v>488</v>
      </c>
      <c r="D39" s="44" t="s">
        <v>510</v>
      </c>
      <c r="E39" s="44" t="s">
        <v>74</v>
      </c>
      <c r="F39" s="44" t="s">
        <v>278</v>
      </c>
      <c r="G39" s="19" t="s">
        <v>869</v>
      </c>
      <c r="H39" s="44" t="s">
        <v>890</v>
      </c>
      <c r="I39" s="44" t="s">
        <v>869</v>
      </c>
      <c r="J39" s="19">
        <f>M39*8</f>
        <v>614.16</v>
      </c>
      <c r="K39" s="19">
        <f>N39*4.4</f>
        <v>27.984000000000005</v>
      </c>
      <c r="L39" s="19">
        <f>SUM(J39:K39)</f>
        <v>642.14400000000001</v>
      </c>
      <c r="M39" s="19">
        <v>76.77</v>
      </c>
      <c r="N39" s="19">
        <v>6.36</v>
      </c>
      <c r="O39" s="19">
        <v>388.74</v>
      </c>
      <c r="P39" s="19">
        <v>3855</v>
      </c>
      <c r="Q39" s="19">
        <v>2.348757</v>
      </c>
      <c r="R39" s="484">
        <v>1765261</v>
      </c>
      <c r="S39" s="484"/>
      <c r="T39" s="49">
        <v>45789</v>
      </c>
      <c r="U39" s="485" t="s">
        <v>378</v>
      </c>
      <c r="V39" s="51" t="s">
        <v>61</v>
      </c>
      <c r="W39" s="138"/>
      <c r="X39" s="133"/>
      <c r="Y39" s="144"/>
      <c r="Z39" s="499">
        <v>45799</v>
      </c>
      <c r="AA39" s="184"/>
      <c r="AB39" s="150"/>
      <c r="AC39" s="5"/>
    </row>
    <row r="40" spans="2:29" s="15" customFormat="1" ht="31.5" customHeight="1" x14ac:dyDescent="0.25">
      <c r="B40" s="44"/>
      <c r="C40" s="48" t="s">
        <v>477</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84">
        <v>645061.94810799998</v>
      </c>
      <c r="S40" s="484"/>
      <c r="T40" s="49">
        <v>45784</v>
      </c>
      <c r="U40" s="485" t="s">
        <v>378</v>
      </c>
      <c r="V40" s="18" t="s">
        <v>61</v>
      </c>
      <c r="W40" s="138"/>
      <c r="X40" s="133"/>
      <c r="Y40" s="144"/>
      <c r="Z40" s="499">
        <v>45788</v>
      </c>
      <c r="AA40" s="184"/>
      <c r="AB40" s="150"/>
      <c r="AC40" s="5"/>
    </row>
    <row r="41" spans="2:29" s="15" customFormat="1" ht="35.25" customHeight="1" x14ac:dyDescent="0.25">
      <c r="B41" s="44"/>
      <c r="C41" s="48" t="s">
        <v>431</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84">
        <v>645061.94810799998</v>
      </c>
      <c r="S41" s="484"/>
      <c r="T41" s="49">
        <v>45780</v>
      </c>
      <c r="U41" s="485" t="s">
        <v>378</v>
      </c>
      <c r="V41" s="51" t="s">
        <v>61</v>
      </c>
      <c r="W41" s="138"/>
      <c r="X41" s="133"/>
      <c r="Y41" s="144"/>
      <c r="Z41" s="499">
        <v>45790</v>
      </c>
      <c r="AA41" s="184"/>
      <c r="AB41" s="150"/>
      <c r="AC41" s="5"/>
    </row>
    <row r="42" spans="2:29" s="15" customFormat="1" ht="35.25" customHeight="1" x14ac:dyDescent="0.25">
      <c r="B42" s="488">
        <v>45</v>
      </c>
      <c r="C42" s="48" t="s">
        <v>406</v>
      </c>
      <c r="D42" s="488" t="s">
        <v>65</v>
      </c>
      <c r="E42" s="44" t="s">
        <v>74</v>
      </c>
      <c r="F42" s="44" t="s">
        <v>278</v>
      </c>
      <c r="G42" s="19" t="s">
        <v>869</v>
      </c>
      <c r="H42" s="44" t="s">
        <v>890</v>
      </c>
      <c r="I42" s="44" t="s">
        <v>869</v>
      </c>
      <c r="J42" s="19">
        <v>221</v>
      </c>
      <c r="K42" s="19">
        <v>12</v>
      </c>
      <c r="L42" s="19">
        <v>233</v>
      </c>
      <c r="M42" s="19">
        <v>27.61</v>
      </c>
      <c r="N42" s="19">
        <v>2.61</v>
      </c>
      <c r="O42" s="19">
        <v>146.96</v>
      </c>
      <c r="P42" s="19">
        <v>1450</v>
      </c>
      <c r="Q42" s="19">
        <v>0.86627600000000005</v>
      </c>
      <c r="R42" s="484">
        <v>650458.11210799997</v>
      </c>
      <c r="S42" s="484"/>
      <c r="T42" s="49">
        <v>45780</v>
      </c>
      <c r="U42" s="50" t="s">
        <v>378</v>
      </c>
      <c r="V42" s="51" t="s">
        <v>61</v>
      </c>
      <c r="W42" s="138"/>
      <c r="X42" s="133"/>
      <c r="Y42" s="144"/>
      <c r="Z42" s="499">
        <v>45785</v>
      </c>
      <c r="AA42" s="184"/>
      <c r="AB42" s="150"/>
      <c r="AC42" s="5"/>
    </row>
    <row r="43" spans="2:29" ht="35.25" customHeight="1" x14ac:dyDescent="0.25">
      <c r="B43" s="44"/>
      <c r="C43" s="48" t="s">
        <v>421</v>
      </c>
      <c r="D43" s="488" t="s">
        <v>65</v>
      </c>
      <c r="E43" s="44" t="s">
        <v>101</v>
      </c>
      <c r="F43" s="44" t="s">
        <v>278</v>
      </c>
      <c r="G43" s="44"/>
      <c r="H43" s="44"/>
      <c r="I43" s="44"/>
      <c r="J43" s="19">
        <v>236</v>
      </c>
      <c r="K43" s="19">
        <v>13</v>
      </c>
      <c r="L43" s="19">
        <v>249</v>
      </c>
      <c r="M43" s="19">
        <v>29.49</v>
      </c>
      <c r="N43" s="19">
        <v>2.86</v>
      </c>
      <c r="O43" s="19">
        <v>233.05</v>
      </c>
      <c r="P43" s="19">
        <v>1526</v>
      </c>
      <c r="Q43" s="19">
        <v>0.86627600000000005</v>
      </c>
      <c r="R43" s="484">
        <v>645061.94810799998</v>
      </c>
      <c r="S43" s="484"/>
      <c r="T43" s="487" t="s">
        <v>414</v>
      </c>
      <c r="U43" s="50" t="s">
        <v>69</v>
      </c>
      <c r="V43" s="51" t="s">
        <v>61</v>
      </c>
      <c r="W43" s="138"/>
      <c r="X43" s="133"/>
      <c r="Y43" s="144"/>
      <c r="Z43" s="499">
        <v>45769</v>
      </c>
      <c r="AA43" s="184"/>
      <c r="AB43" s="150"/>
    </row>
    <row r="44" spans="2:29" s="15" customFormat="1" ht="35.25" customHeight="1" x14ac:dyDescent="0.25">
      <c r="B44" s="43">
        <v>1</v>
      </c>
      <c r="C44" s="553" t="s">
        <v>222</v>
      </c>
      <c r="D44" s="137" t="s">
        <v>77</v>
      </c>
      <c r="E44" s="137" t="s">
        <v>74</v>
      </c>
      <c r="F44" s="137"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84"/>
      <c r="S44" s="484"/>
      <c r="T44" s="49">
        <v>45962</v>
      </c>
      <c r="U44" s="485" t="s">
        <v>378</v>
      </c>
      <c r="V44" s="18" t="s">
        <v>61</v>
      </c>
      <c r="W44" s="141"/>
      <c r="X44" s="46"/>
      <c r="Y44" s="143"/>
      <c r="Z44" s="51">
        <v>45975</v>
      </c>
      <c r="AA44" s="161" t="s">
        <v>223</v>
      </c>
      <c r="AB44" s="150"/>
      <c r="AC44" s="5"/>
    </row>
    <row r="45" spans="2:29" ht="35.25" customHeight="1" x14ac:dyDescent="0.25">
      <c r="B45" s="44"/>
      <c r="C45" s="48" t="s">
        <v>455</v>
      </c>
      <c r="D45" s="44" t="s">
        <v>467</v>
      </c>
      <c r="E45" s="44" t="s">
        <v>74</v>
      </c>
      <c r="F45" s="44" t="s">
        <v>278</v>
      </c>
      <c r="G45" s="19" t="s">
        <v>869</v>
      </c>
      <c r="H45" s="44" t="s">
        <v>890</v>
      </c>
      <c r="I45" s="44" t="s">
        <v>869</v>
      </c>
      <c r="J45" s="19">
        <f>M45*8</f>
        <v>988.64</v>
      </c>
      <c r="K45" s="19">
        <f>N45*4.4</f>
        <v>48.18</v>
      </c>
      <c r="L45" s="19">
        <f>SUBTOTAL(9,J45:K45)</f>
        <v>1036.82</v>
      </c>
      <c r="M45" s="44">
        <v>123.58</v>
      </c>
      <c r="N45" s="44">
        <v>10.95</v>
      </c>
      <c r="O45" s="44">
        <v>692</v>
      </c>
      <c r="P45" s="19">
        <v>10940</v>
      </c>
      <c r="Q45" s="19">
        <v>3.1590180000000001</v>
      </c>
      <c r="R45" s="484">
        <v>3395120.385094</v>
      </c>
      <c r="S45" s="484"/>
      <c r="T45" s="49">
        <v>45780</v>
      </c>
      <c r="U45" s="485" t="s">
        <v>378</v>
      </c>
      <c r="V45" s="51" t="s">
        <v>61</v>
      </c>
      <c r="W45" s="138"/>
      <c r="X45" s="133"/>
      <c r="Y45" s="144"/>
      <c r="Z45" s="499">
        <v>45780</v>
      </c>
      <c r="AA45" s="184"/>
      <c r="AB45" s="150"/>
    </row>
    <row r="46" spans="2:29" ht="35.25" customHeight="1" x14ac:dyDescent="0.25">
      <c r="B46" s="44"/>
      <c r="C46" s="48" t="s">
        <v>456</v>
      </c>
      <c r="D46" s="44" t="s">
        <v>79</v>
      </c>
      <c r="E46" s="44" t="s">
        <v>74</v>
      </c>
      <c r="F46" s="44" t="s">
        <v>278</v>
      </c>
      <c r="G46" s="19" t="s">
        <v>869</v>
      </c>
      <c r="H46" s="44" t="s">
        <v>890</v>
      </c>
      <c r="I46" s="44" t="s">
        <v>869</v>
      </c>
      <c r="J46" s="19">
        <v>221</v>
      </c>
      <c r="K46" s="19">
        <v>12</v>
      </c>
      <c r="L46" s="19">
        <v>233</v>
      </c>
      <c r="M46" s="19">
        <v>27.61</v>
      </c>
      <c r="N46" s="19">
        <v>2.61</v>
      </c>
      <c r="O46" s="19">
        <v>146.96</v>
      </c>
      <c r="P46" s="19">
        <v>1450</v>
      </c>
      <c r="Q46" s="19">
        <v>0.86627600000000005</v>
      </c>
      <c r="R46" s="484">
        <v>650458.11210799997</v>
      </c>
      <c r="S46" s="484"/>
      <c r="T46" s="49">
        <v>45780</v>
      </c>
      <c r="U46" s="485" t="s">
        <v>378</v>
      </c>
      <c r="V46" s="51" t="s">
        <v>61</v>
      </c>
      <c r="W46" s="138"/>
      <c r="X46" s="133"/>
      <c r="Y46" s="144"/>
      <c r="Z46" s="499">
        <v>45782</v>
      </c>
      <c r="AA46" s="184"/>
      <c r="AB46" s="150"/>
    </row>
    <row r="47" spans="2:29" s="15" customFormat="1" ht="35.25" customHeight="1" x14ac:dyDescent="0.25">
      <c r="B47" s="44">
        <v>2</v>
      </c>
      <c r="C47" s="48" t="s">
        <v>225</v>
      </c>
      <c r="D47" s="44" t="s">
        <v>181</v>
      </c>
      <c r="E47" s="44" t="s">
        <v>101</v>
      </c>
      <c r="F47" s="44" t="s">
        <v>278</v>
      </c>
      <c r="G47" s="19" t="s">
        <v>869</v>
      </c>
      <c r="H47" s="44" t="s">
        <v>883</v>
      </c>
      <c r="I47" s="44" t="s">
        <v>869</v>
      </c>
      <c r="J47" s="19">
        <f>M47*8</f>
        <v>864</v>
      </c>
      <c r="K47" s="19">
        <f>N47*4.4</f>
        <v>45.364000000000004</v>
      </c>
      <c r="L47" s="19">
        <f>SUM(J47:K47)</f>
        <v>909.36400000000003</v>
      </c>
      <c r="M47" s="19">
        <v>108</v>
      </c>
      <c r="N47" s="19">
        <v>10.31</v>
      </c>
      <c r="O47" s="19">
        <v>783</v>
      </c>
      <c r="P47" s="19">
        <v>9428</v>
      </c>
      <c r="Q47" s="19">
        <v>2.4947030000000003</v>
      </c>
      <c r="R47" s="484">
        <v>2836089.3524490003</v>
      </c>
      <c r="S47" s="484"/>
      <c r="T47" s="49">
        <v>45780</v>
      </c>
      <c r="U47" s="485" t="s">
        <v>378</v>
      </c>
      <c r="V47" s="18" t="s">
        <v>61</v>
      </c>
      <c r="W47" s="141">
        <v>45675</v>
      </c>
      <c r="X47" s="46"/>
      <c r="Y47" s="143"/>
      <c r="Z47" s="51">
        <v>45795</v>
      </c>
      <c r="AA47" s="161" t="s">
        <v>223</v>
      </c>
      <c r="AB47" s="150"/>
      <c r="AC47" s="5"/>
    </row>
    <row r="48" spans="2:29" s="15" customFormat="1" ht="33" customHeight="1" x14ac:dyDescent="0.25">
      <c r="B48" s="44"/>
      <c r="C48" s="48" t="s">
        <v>212</v>
      </c>
      <c r="D48" s="44" t="s">
        <v>63</v>
      </c>
      <c r="E48" s="44" t="s">
        <v>74</v>
      </c>
      <c r="F48" s="44" t="s">
        <v>278</v>
      </c>
      <c r="G48" s="19" t="s">
        <v>869</v>
      </c>
      <c r="H48" s="44" t="s">
        <v>890</v>
      </c>
      <c r="I48" s="44"/>
      <c r="J48" s="19">
        <v>252</v>
      </c>
      <c r="K48" s="19">
        <v>13</v>
      </c>
      <c r="L48" s="19">
        <v>265</v>
      </c>
      <c r="M48" s="19">
        <v>31.4</v>
      </c>
      <c r="N48" s="19">
        <v>2.89</v>
      </c>
      <c r="O48" s="19">
        <v>164.7</v>
      </c>
      <c r="P48" s="19">
        <v>1802</v>
      </c>
      <c r="Q48" s="19">
        <v>0.86627600000000005</v>
      </c>
      <c r="R48" s="484">
        <v>752440.09410799993</v>
      </c>
      <c r="S48" s="484"/>
      <c r="T48" s="49">
        <v>45658</v>
      </c>
      <c r="U48" s="50" t="s">
        <v>69</v>
      </c>
      <c r="V48" s="18" t="s">
        <v>61</v>
      </c>
      <c r="W48" s="178">
        <v>45662</v>
      </c>
      <c r="X48" s="51">
        <v>45667</v>
      </c>
      <c r="Y48" s="190">
        <v>45668</v>
      </c>
      <c r="Z48" s="51">
        <v>45672</v>
      </c>
      <c r="AA48" s="185"/>
      <c r="AB48" s="151"/>
    </row>
    <row r="49" spans="2:29" s="15" customFormat="1" ht="35.25" customHeight="1" x14ac:dyDescent="0.25">
      <c r="B49" s="44"/>
      <c r="C49" s="48" t="s">
        <v>492</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84">
        <v>705045.34674800001</v>
      </c>
      <c r="S49" s="484"/>
      <c r="T49" s="49">
        <v>45789</v>
      </c>
      <c r="U49" s="485" t="s">
        <v>378</v>
      </c>
      <c r="V49" s="51" t="s">
        <v>61</v>
      </c>
      <c r="W49" s="138">
        <v>45799</v>
      </c>
      <c r="X49" s="619"/>
      <c r="Y49" s="144"/>
      <c r="Z49" s="499">
        <v>45801</v>
      </c>
      <c r="AA49" s="184"/>
      <c r="AB49" s="150"/>
      <c r="AC49" s="5"/>
    </row>
    <row r="50" spans="2:29" ht="35.25" customHeight="1" x14ac:dyDescent="0.25">
      <c r="B50" s="43"/>
      <c r="C50" s="48" t="s">
        <v>626</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378</v>
      </c>
      <c r="V50" s="51" t="s">
        <v>61</v>
      </c>
      <c r="W50" s="138"/>
      <c r="X50" s="133"/>
      <c r="Y50" s="144"/>
      <c r="Z50" s="133">
        <v>45980</v>
      </c>
      <c r="AA50" s="184"/>
      <c r="AB50" s="150"/>
    </row>
    <row r="51" spans="2:29" s="15" customFormat="1" ht="35.25" customHeight="1" x14ac:dyDescent="0.25">
      <c r="B51" s="44">
        <v>11</v>
      </c>
      <c r="C51" s="48" t="s">
        <v>230</v>
      </c>
      <c r="D51" s="44" t="s">
        <v>231</v>
      </c>
      <c r="E51" s="44" t="s">
        <v>74</v>
      </c>
      <c r="F51" s="44" t="s">
        <v>278</v>
      </c>
      <c r="G51" s="19" t="s">
        <v>869</v>
      </c>
      <c r="H51" s="44" t="s">
        <v>890</v>
      </c>
      <c r="I51" s="44"/>
      <c r="J51" s="19">
        <v>756</v>
      </c>
      <c r="K51" s="19">
        <v>42</v>
      </c>
      <c r="L51" s="19">
        <v>798</v>
      </c>
      <c r="M51" s="44">
        <v>94.46</v>
      </c>
      <c r="N51" s="44">
        <v>9.33</v>
      </c>
      <c r="O51" s="44">
        <v>584</v>
      </c>
      <c r="P51" s="44">
        <v>9095</v>
      </c>
      <c r="Q51" s="19">
        <v>2.4947030000000003</v>
      </c>
      <c r="R51" s="484">
        <v>2723053.0864490005</v>
      </c>
      <c r="S51" s="484"/>
      <c r="T51" s="49">
        <v>45689</v>
      </c>
      <c r="U51" s="50" t="s">
        <v>69</v>
      </c>
      <c r="V51" s="18" t="s">
        <v>61</v>
      </c>
      <c r="W51" s="141">
        <v>45684</v>
      </c>
      <c r="X51" s="46">
        <v>45690</v>
      </c>
      <c r="Y51" s="143">
        <v>45693</v>
      </c>
      <c r="Z51" s="51">
        <v>45695</v>
      </c>
      <c r="AA51" s="184"/>
      <c r="AB51" s="150"/>
      <c r="AC51" s="5"/>
    </row>
    <row r="52" spans="2:29" s="15" customFormat="1" ht="35.25" customHeight="1" x14ac:dyDescent="0.2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84">
        <v>650458.11210799997</v>
      </c>
      <c r="S52" s="484"/>
      <c r="T52" s="49">
        <v>45597</v>
      </c>
      <c r="U52" s="50" t="s">
        <v>60</v>
      </c>
      <c r="V52" s="18" t="s">
        <v>61</v>
      </c>
      <c r="W52" s="178">
        <v>45613</v>
      </c>
      <c r="X52" s="51">
        <v>45615</v>
      </c>
      <c r="Y52" s="190">
        <v>45621</v>
      </c>
      <c r="Z52" s="51">
        <v>45623</v>
      </c>
      <c r="AA52" s="161"/>
      <c r="AB52" s="149">
        <v>2</v>
      </c>
      <c r="AC52" s="5"/>
    </row>
    <row r="53" spans="2:29" s="15" customFormat="1" ht="35.25" customHeight="1" x14ac:dyDescent="0.25">
      <c r="B53" s="44"/>
      <c r="C53" s="44" t="s">
        <v>109</v>
      </c>
      <c r="D53" s="44" t="s">
        <v>79</v>
      </c>
      <c r="E53" s="44" t="s">
        <v>91</v>
      </c>
      <c r="F53" s="44" t="s">
        <v>278</v>
      </c>
      <c r="G53" s="19" t="s">
        <v>869</v>
      </c>
      <c r="H53" s="44" t="s">
        <v>883</v>
      </c>
      <c r="I53" s="44"/>
      <c r="J53" s="19">
        <v>383</v>
      </c>
      <c r="K53" s="19">
        <v>23</v>
      </c>
      <c r="L53" s="19">
        <v>406</v>
      </c>
      <c r="M53" s="19">
        <v>47.87</v>
      </c>
      <c r="N53" s="19">
        <v>5.14</v>
      </c>
      <c r="O53" s="19">
        <v>403.72</v>
      </c>
      <c r="P53" s="19">
        <v>2476</v>
      </c>
      <c r="Q53" s="19">
        <v>0.86627600000000005</v>
      </c>
      <c r="R53" s="484">
        <v>1054575.3581079999</v>
      </c>
      <c r="S53" s="484"/>
      <c r="T53" s="49">
        <v>45627</v>
      </c>
      <c r="U53" s="50" t="s">
        <v>86</v>
      </c>
      <c r="V53" s="18" t="s">
        <v>61</v>
      </c>
      <c r="W53" s="178">
        <v>45611</v>
      </c>
      <c r="X53" s="51">
        <v>45614</v>
      </c>
      <c r="Y53" s="190">
        <v>45625</v>
      </c>
      <c r="Z53" s="51">
        <v>45629</v>
      </c>
      <c r="AA53" s="161"/>
      <c r="AB53" s="149">
        <v>3</v>
      </c>
    </row>
    <row r="54" spans="2:29" s="15" customFormat="1" ht="35.25" customHeight="1" x14ac:dyDescent="0.2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84">
        <v>2671411.6827309998</v>
      </c>
      <c r="S54" s="484"/>
      <c r="T54" s="49">
        <v>45597</v>
      </c>
      <c r="U54" s="50" t="s">
        <v>60</v>
      </c>
      <c r="V54" s="18" t="s">
        <v>61</v>
      </c>
      <c r="W54" s="178">
        <v>45616</v>
      </c>
      <c r="X54" s="51">
        <v>45617</v>
      </c>
      <c r="Y54" s="190">
        <v>45625</v>
      </c>
      <c r="Z54" s="51">
        <v>45626</v>
      </c>
      <c r="AA54" s="182"/>
      <c r="AB54" s="150">
        <v>3</v>
      </c>
      <c r="AC54" s="5"/>
    </row>
    <row r="55" spans="2:29" s="15" customFormat="1" ht="29.25" customHeight="1" x14ac:dyDescent="0.25">
      <c r="B55" s="44"/>
      <c r="C55" s="48" t="s">
        <v>85</v>
      </c>
      <c r="D55" s="44" t="s">
        <v>65</v>
      </c>
      <c r="E55" s="44" t="s">
        <v>58</v>
      </c>
      <c r="F55" s="44" t="s">
        <v>278</v>
      </c>
      <c r="G55" s="44" t="s">
        <v>869</v>
      </c>
      <c r="H55" s="44" t="s">
        <v>890</v>
      </c>
      <c r="I55" s="44"/>
      <c r="J55" s="19">
        <v>333</v>
      </c>
      <c r="K55" s="19">
        <v>19</v>
      </c>
      <c r="L55" s="19">
        <v>352</v>
      </c>
      <c r="M55" s="19">
        <v>41.54</v>
      </c>
      <c r="N55" s="19">
        <v>4.2300000000000004</v>
      </c>
      <c r="O55" s="19">
        <v>250.46</v>
      </c>
      <c r="P55" s="19">
        <v>1909</v>
      </c>
      <c r="Q55" s="19">
        <v>0.86627600000000005</v>
      </c>
      <c r="R55" s="484">
        <v>984923.63610800006</v>
      </c>
      <c r="S55" s="484"/>
      <c r="T55" s="49">
        <v>45597</v>
      </c>
      <c r="U55" s="50" t="s">
        <v>86</v>
      </c>
      <c r="V55" s="18" t="s">
        <v>61</v>
      </c>
      <c r="W55" s="178">
        <v>45575</v>
      </c>
      <c r="X55" s="51">
        <v>45600</v>
      </c>
      <c r="Y55" s="190">
        <v>45608</v>
      </c>
      <c r="Z55" s="51">
        <v>45615</v>
      </c>
      <c r="AA55" s="161"/>
      <c r="AB55" s="149">
        <v>2</v>
      </c>
    </row>
    <row r="56" spans="2:29" s="15" customFormat="1" ht="35.25" customHeight="1" x14ac:dyDescent="0.25">
      <c r="B56" s="44"/>
      <c r="C56" s="48" t="s">
        <v>444</v>
      </c>
      <c r="D56" s="44" t="s">
        <v>467</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84">
        <v>3395120.385094</v>
      </c>
      <c r="S56" s="484"/>
      <c r="T56" s="487" t="s">
        <v>414</v>
      </c>
      <c r="U56" s="485" t="s">
        <v>378</v>
      </c>
      <c r="V56" s="51" t="s">
        <v>61</v>
      </c>
      <c r="W56" s="138"/>
      <c r="X56" s="133"/>
      <c r="Y56" s="144"/>
      <c r="Z56" s="499">
        <v>45769</v>
      </c>
      <c r="AA56" s="184"/>
      <c r="AB56" s="150"/>
      <c r="AC56" s="5"/>
    </row>
    <row r="57" spans="2:29" ht="30.75" customHeight="1" x14ac:dyDescent="0.25">
      <c r="B57" s="44"/>
      <c r="C57" s="48" t="s">
        <v>445</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84">
        <v>2836089.3524490003</v>
      </c>
      <c r="S57" s="484"/>
      <c r="T57" s="487" t="s">
        <v>414</v>
      </c>
      <c r="U57" s="485" t="s">
        <v>378</v>
      </c>
      <c r="V57" s="51" t="s">
        <v>61</v>
      </c>
      <c r="W57" s="138"/>
      <c r="X57" s="133"/>
      <c r="Y57" s="144"/>
      <c r="Z57" s="499">
        <v>45774</v>
      </c>
      <c r="AA57" s="184"/>
      <c r="AB57" s="150"/>
    </row>
    <row r="58" spans="2:29" ht="30.75" customHeight="1" x14ac:dyDescent="0.25">
      <c r="B58" s="44"/>
      <c r="C58" s="48" t="s">
        <v>78</v>
      </c>
      <c r="D58" s="44" t="s">
        <v>79</v>
      </c>
      <c r="E58" s="44" t="s">
        <v>74</v>
      </c>
      <c r="F58" s="44" t="s">
        <v>278</v>
      </c>
      <c r="G58" s="44" t="s">
        <v>869</v>
      </c>
      <c r="H58" s="44" t="s">
        <v>890</v>
      </c>
      <c r="I58" s="44"/>
      <c r="J58" s="19">
        <v>221</v>
      </c>
      <c r="K58" s="19">
        <v>12</v>
      </c>
      <c r="L58" s="19">
        <v>233</v>
      </c>
      <c r="M58" s="19">
        <v>27.61</v>
      </c>
      <c r="N58" s="19">
        <v>2.61</v>
      </c>
      <c r="O58" s="19">
        <v>146.96</v>
      </c>
      <c r="P58" s="19">
        <v>1450</v>
      </c>
      <c r="Q58" s="19">
        <v>0.86627600000000005</v>
      </c>
      <c r="R58" s="484">
        <v>650458.11210799997</v>
      </c>
      <c r="S58" s="484"/>
      <c r="T58" s="49">
        <v>45627</v>
      </c>
      <c r="U58" s="53" t="s">
        <v>80</v>
      </c>
      <c r="V58" s="18" t="s">
        <v>61</v>
      </c>
      <c r="W58" s="178">
        <v>45585</v>
      </c>
      <c r="X58" s="51">
        <v>45623</v>
      </c>
      <c r="Y58" s="190">
        <v>45634</v>
      </c>
      <c r="Z58" s="51">
        <v>45639</v>
      </c>
      <c r="AA58" s="161"/>
      <c r="AB58" s="149">
        <v>3</v>
      </c>
      <c r="AC58" s="15"/>
    </row>
    <row r="59" spans="2:29" ht="30.75" customHeight="1" x14ac:dyDescent="0.25">
      <c r="B59" s="44"/>
      <c r="C59" s="48" t="s">
        <v>90</v>
      </c>
      <c r="D59" s="44" t="s">
        <v>79</v>
      </c>
      <c r="E59" s="44" t="s">
        <v>91</v>
      </c>
      <c r="F59" s="44" t="s">
        <v>278</v>
      </c>
      <c r="G59" s="44" t="s">
        <v>869</v>
      </c>
      <c r="H59" s="44" t="s">
        <v>883</v>
      </c>
      <c r="I59" s="44"/>
      <c r="J59" s="19">
        <v>383</v>
      </c>
      <c r="K59" s="19">
        <v>23</v>
      </c>
      <c r="L59" s="19">
        <v>406</v>
      </c>
      <c r="M59" s="19">
        <v>47.87</v>
      </c>
      <c r="N59" s="19">
        <v>5.14</v>
      </c>
      <c r="O59" s="19">
        <v>403.72</v>
      </c>
      <c r="P59" s="19">
        <v>2476</v>
      </c>
      <c r="Q59" s="19">
        <v>0.86627600000000005</v>
      </c>
      <c r="R59" s="484">
        <v>1054575.3581079999</v>
      </c>
      <c r="S59" s="484"/>
      <c r="T59" s="49">
        <v>45597</v>
      </c>
      <c r="U59" s="53" t="s">
        <v>80</v>
      </c>
      <c r="V59" s="18" t="s">
        <v>61</v>
      </c>
      <c r="W59" s="178">
        <v>45591</v>
      </c>
      <c r="X59" s="51">
        <v>45612</v>
      </c>
      <c r="Y59" s="190">
        <v>45625</v>
      </c>
      <c r="Z59" s="51">
        <v>45626</v>
      </c>
      <c r="AA59" s="182"/>
      <c r="AB59" s="150">
        <v>2</v>
      </c>
      <c r="AC59" s="15"/>
    </row>
    <row r="60" spans="2:29" s="4" customFormat="1" ht="29.25" customHeight="1" x14ac:dyDescent="0.25">
      <c r="B60" s="44"/>
      <c r="C60" s="48" t="s">
        <v>156</v>
      </c>
      <c r="D60" s="44" t="s">
        <v>79</v>
      </c>
      <c r="E60" s="44" t="s">
        <v>91</v>
      </c>
      <c r="F60" s="44" t="s">
        <v>278</v>
      </c>
      <c r="G60" s="44" t="s">
        <v>869</v>
      </c>
      <c r="H60" s="44" t="s">
        <v>883</v>
      </c>
      <c r="I60" s="44"/>
      <c r="J60" s="19">
        <v>383</v>
      </c>
      <c r="K60" s="19">
        <v>23</v>
      </c>
      <c r="L60" s="19">
        <v>406</v>
      </c>
      <c r="M60" s="19">
        <v>47.87</v>
      </c>
      <c r="N60" s="19">
        <v>5.14</v>
      </c>
      <c r="O60" s="19">
        <v>403.72</v>
      </c>
      <c r="P60" s="19">
        <v>2476</v>
      </c>
      <c r="Q60" s="19">
        <v>0.86627600000000005</v>
      </c>
      <c r="R60" s="484">
        <v>1054575.3581079999</v>
      </c>
      <c r="S60" s="484"/>
      <c r="T60" s="49">
        <v>45627</v>
      </c>
      <c r="U60" s="50" t="s">
        <v>69</v>
      </c>
      <c r="V60" s="18" t="s">
        <v>61</v>
      </c>
      <c r="W60" s="178">
        <v>45633</v>
      </c>
      <c r="X60" s="51">
        <v>45637</v>
      </c>
      <c r="Y60" s="190">
        <v>45640</v>
      </c>
      <c r="Z60" s="51">
        <v>45645</v>
      </c>
      <c r="AA60" s="184"/>
      <c r="AB60" s="149">
        <v>3</v>
      </c>
      <c r="AC60" s="5"/>
    </row>
    <row r="61" spans="2:29" s="4" customFormat="1" ht="26.25" customHeight="1" x14ac:dyDescent="0.25">
      <c r="B61" s="44"/>
      <c r="C61" s="48" t="s">
        <v>89</v>
      </c>
      <c r="D61" s="44" t="s">
        <v>65</v>
      </c>
      <c r="E61" s="44" t="s">
        <v>58</v>
      </c>
      <c r="F61" s="44" t="s">
        <v>278</v>
      </c>
      <c r="G61" s="44" t="s">
        <v>869</v>
      </c>
      <c r="H61" s="44" t="s">
        <v>890</v>
      </c>
      <c r="I61" s="44"/>
      <c r="J61" s="19">
        <v>333</v>
      </c>
      <c r="K61" s="19">
        <v>19</v>
      </c>
      <c r="L61" s="19">
        <v>352</v>
      </c>
      <c r="M61" s="19">
        <v>41.54</v>
      </c>
      <c r="N61" s="19">
        <v>4.2300000000000004</v>
      </c>
      <c r="O61" s="19">
        <v>250.46</v>
      </c>
      <c r="P61" s="19">
        <v>1909</v>
      </c>
      <c r="Q61" s="19">
        <v>0.86627600000000005</v>
      </c>
      <c r="R61" s="484">
        <v>984923.63610800006</v>
      </c>
      <c r="S61" s="484"/>
      <c r="T61" s="49">
        <v>45566</v>
      </c>
      <c r="U61" s="50" t="s">
        <v>537</v>
      </c>
      <c r="V61" s="51" t="s">
        <v>61</v>
      </c>
      <c r="W61" s="178">
        <v>45582</v>
      </c>
      <c r="X61" s="51">
        <v>45585</v>
      </c>
      <c r="Y61" s="190">
        <v>45592</v>
      </c>
      <c r="Z61" s="51">
        <v>45593</v>
      </c>
      <c r="AA61" s="182"/>
      <c r="AB61" s="150">
        <v>2</v>
      </c>
      <c r="AC61" s="5"/>
    </row>
    <row r="62" spans="2:29" ht="31.5" customHeight="1" x14ac:dyDescent="0.25">
      <c r="B62" s="44"/>
      <c r="C62" s="48" t="s">
        <v>167</v>
      </c>
      <c r="D62" s="44" t="s">
        <v>132</v>
      </c>
      <c r="E62" s="44" t="s">
        <v>74</v>
      </c>
      <c r="F62" s="44" t="s">
        <v>278</v>
      </c>
      <c r="G62" s="44" t="s">
        <v>869</v>
      </c>
      <c r="H62" s="44" t="s">
        <v>890</v>
      </c>
      <c r="I62" s="44"/>
      <c r="J62" s="19">
        <v>611</v>
      </c>
      <c r="K62" s="19">
        <v>28</v>
      </c>
      <c r="L62" s="19">
        <v>639</v>
      </c>
      <c r="M62" s="19">
        <v>76.349999999999994</v>
      </c>
      <c r="N62" s="19">
        <v>6.32</v>
      </c>
      <c r="O62" s="19">
        <v>385.79</v>
      </c>
      <c r="P62" s="19">
        <v>3898</v>
      </c>
      <c r="Q62" s="19">
        <v>2.348757</v>
      </c>
      <c r="R62" s="484">
        <v>1761921.9257309998</v>
      </c>
      <c r="S62" s="484"/>
      <c r="T62" s="49">
        <v>45627</v>
      </c>
      <c r="U62" s="50" t="s">
        <v>69</v>
      </c>
      <c r="V62" s="18" t="s">
        <v>61</v>
      </c>
      <c r="W62" s="141">
        <v>45648</v>
      </c>
      <c r="X62" s="46">
        <v>45651</v>
      </c>
      <c r="Y62" s="143">
        <v>45655</v>
      </c>
      <c r="Z62" s="51">
        <v>45657</v>
      </c>
      <c r="AA62" s="184"/>
      <c r="AB62" s="149">
        <v>4</v>
      </c>
    </row>
    <row r="63" spans="2:29" ht="28.5" customHeight="1" x14ac:dyDescent="0.25">
      <c r="B63" s="44"/>
      <c r="C63" s="48" t="s">
        <v>67</v>
      </c>
      <c r="D63" s="44" t="s">
        <v>68</v>
      </c>
      <c r="E63" s="44" t="s">
        <v>58</v>
      </c>
      <c r="F63" s="44" t="s">
        <v>278</v>
      </c>
      <c r="G63" s="44" t="s">
        <v>869</v>
      </c>
      <c r="H63" s="44" t="s">
        <v>890</v>
      </c>
      <c r="I63" s="44"/>
      <c r="J63" s="19">
        <v>333</v>
      </c>
      <c r="K63" s="19">
        <v>19</v>
      </c>
      <c r="L63" s="19">
        <v>352</v>
      </c>
      <c r="M63" s="19">
        <v>41.54</v>
      </c>
      <c r="N63" s="19">
        <v>4.2300000000000004</v>
      </c>
      <c r="O63" s="19">
        <v>250.46</v>
      </c>
      <c r="P63" s="19">
        <v>1909</v>
      </c>
      <c r="Q63" s="19">
        <v>0.86627600000000005</v>
      </c>
      <c r="R63" s="484">
        <v>984923.63610800006</v>
      </c>
      <c r="S63" s="484"/>
      <c r="T63" s="49">
        <v>45566</v>
      </c>
      <c r="U63" s="54" t="s">
        <v>69</v>
      </c>
      <c r="V63" s="51" t="s">
        <v>61</v>
      </c>
      <c r="W63" s="141">
        <v>45568</v>
      </c>
      <c r="X63" s="46">
        <v>45578</v>
      </c>
      <c r="Y63" s="143">
        <v>45591</v>
      </c>
      <c r="Z63" s="51">
        <v>45594</v>
      </c>
      <c r="AA63" s="182"/>
      <c r="AB63" s="150">
        <v>2</v>
      </c>
    </row>
    <row r="64" spans="2:29" ht="29.25" customHeight="1" x14ac:dyDescent="0.25">
      <c r="B64" s="44"/>
      <c r="C64" s="48" t="s">
        <v>70</v>
      </c>
      <c r="D64" s="44" t="s">
        <v>68</v>
      </c>
      <c r="E64" s="44" t="s">
        <v>58</v>
      </c>
      <c r="F64" s="44" t="s">
        <v>278</v>
      </c>
      <c r="G64" s="44" t="s">
        <v>869</v>
      </c>
      <c r="H64" s="44" t="s">
        <v>890</v>
      </c>
      <c r="I64" s="44"/>
      <c r="J64" s="19">
        <v>333</v>
      </c>
      <c r="K64" s="19">
        <v>19</v>
      </c>
      <c r="L64" s="19">
        <v>352</v>
      </c>
      <c r="M64" s="19">
        <v>41.54</v>
      </c>
      <c r="N64" s="19">
        <v>4.2300000000000004</v>
      </c>
      <c r="O64" s="19">
        <v>250.46</v>
      </c>
      <c r="P64" s="19">
        <v>1909</v>
      </c>
      <c r="Q64" s="19">
        <v>0.86627600000000005</v>
      </c>
      <c r="R64" s="484">
        <v>984923.63610800006</v>
      </c>
      <c r="S64" s="484"/>
      <c r="T64" s="49">
        <v>45566</v>
      </c>
      <c r="U64" s="54" t="s">
        <v>69</v>
      </c>
      <c r="V64" s="51" t="s">
        <v>61</v>
      </c>
      <c r="W64" s="141">
        <v>45544</v>
      </c>
      <c r="X64" s="46">
        <v>45560</v>
      </c>
      <c r="Y64" s="143">
        <v>45566</v>
      </c>
      <c r="Z64" s="51">
        <v>45572</v>
      </c>
      <c r="AA64" s="161"/>
      <c r="AB64" s="149">
        <v>1</v>
      </c>
    </row>
    <row r="65" spans="2:29" s="15" customFormat="1" ht="36.75" customHeight="1" x14ac:dyDescent="0.25">
      <c r="B65" s="44"/>
      <c r="C65" s="44" t="s">
        <v>83</v>
      </c>
      <c r="D65" s="44" t="s">
        <v>65</v>
      </c>
      <c r="E65" s="44" t="s">
        <v>58</v>
      </c>
      <c r="F65" s="44" t="s">
        <v>278</v>
      </c>
      <c r="G65" s="44" t="s">
        <v>869</v>
      </c>
      <c r="H65" s="44" t="s">
        <v>890</v>
      </c>
      <c r="I65" s="44"/>
      <c r="J65" s="19">
        <v>333</v>
      </c>
      <c r="K65" s="19">
        <v>19</v>
      </c>
      <c r="L65" s="19">
        <v>352</v>
      </c>
      <c r="M65" s="19">
        <v>41.54</v>
      </c>
      <c r="N65" s="19">
        <v>4.2300000000000004</v>
      </c>
      <c r="O65" s="19">
        <v>250.46</v>
      </c>
      <c r="P65" s="19">
        <v>1909</v>
      </c>
      <c r="Q65" s="19">
        <v>0.86627600000000005</v>
      </c>
      <c r="R65" s="484">
        <v>984923.63610800006</v>
      </c>
      <c r="S65" s="484"/>
      <c r="T65" s="49">
        <v>45597</v>
      </c>
      <c r="U65" s="50" t="s">
        <v>69</v>
      </c>
      <c r="V65" s="18" t="s">
        <v>61</v>
      </c>
      <c r="W65" s="178">
        <v>45604</v>
      </c>
      <c r="X65" s="51">
        <v>45619</v>
      </c>
      <c r="Y65" s="190">
        <v>45625</v>
      </c>
      <c r="Z65" s="51">
        <v>45626</v>
      </c>
      <c r="AA65" s="182"/>
      <c r="AB65" s="150">
        <v>3</v>
      </c>
    </row>
    <row r="66" spans="2:29" ht="28.5" customHeight="1" x14ac:dyDescent="0.25">
      <c r="B66" s="44">
        <v>1</v>
      </c>
      <c r="C66" s="44" t="s">
        <v>84</v>
      </c>
      <c r="D66" s="44" t="s">
        <v>77</v>
      </c>
      <c r="E66" s="44" t="s">
        <v>58</v>
      </c>
      <c r="F66" s="44" t="s">
        <v>278</v>
      </c>
      <c r="G66" s="44" t="s">
        <v>869</v>
      </c>
      <c r="H66" s="44" t="s">
        <v>890</v>
      </c>
      <c r="I66" s="44"/>
      <c r="J66" s="19">
        <v>383</v>
      </c>
      <c r="K66" s="19">
        <v>20</v>
      </c>
      <c r="L66" s="19">
        <v>403</v>
      </c>
      <c r="M66" s="19">
        <v>47.77</v>
      </c>
      <c r="N66" s="19">
        <v>4.46</v>
      </c>
      <c r="O66" s="19">
        <v>264.87</v>
      </c>
      <c r="P66" s="19">
        <v>2353</v>
      </c>
      <c r="Q66" s="19">
        <v>0.86627600000000005</v>
      </c>
      <c r="R66" s="484">
        <v>1126247.400108</v>
      </c>
      <c r="S66" s="484"/>
      <c r="T66" s="49">
        <v>45689</v>
      </c>
      <c r="U66" s="50" t="s">
        <v>69</v>
      </c>
      <c r="V66" s="18" t="s">
        <v>61</v>
      </c>
      <c r="W66" s="178">
        <v>45698</v>
      </c>
      <c r="X66" s="51">
        <v>45704</v>
      </c>
      <c r="Y66" s="190">
        <v>45703</v>
      </c>
      <c r="Z66" s="51">
        <v>45705</v>
      </c>
      <c r="AA66" s="175"/>
      <c r="AB66" s="151"/>
      <c r="AC66" s="15"/>
    </row>
    <row r="67" spans="2:29" ht="25.5" customHeight="1" x14ac:dyDescent="0.25">
      <c r="B67" s="44"/>
      <c r="C67" s="48" t="s">
        <v>135</v>
      </c>
      <c r="D67" s="44" t="s">
        <v>123</v>
      </c>
      <c r="E67" s="44" t="s">
        <v>58</v>
      </c>
      <c r="F67" s="44" t="s">
        <v>278</v>
      </c>
      <c r="G67" s="44" t="s">
        <v>869</v>
      </c>
      <c r="H67" s="44" t="s">
        <v>890</v>
      </c>
      <c r="I67" s="44"/>
      <c r="J67" s="19">
        <v>1065</v>
      </c>
      <c r="K67" s="19">
        <v>50</v>
      </c>
      <c r="L67" s="19">
        <v>1115</v>
      </c>
      <c r="M67" s="19">
        <v>133.07</v>
      </c>
      <c r="N67" s="19">
        <v>11.19</v>
      </c>
      <c r="O67" s="19">
        <v>707.57</v>
      </c>
      <c r="P67" s="19">
        <v>8267</v>
      </c>
      <c r="Q67" s="19">
        <v>2.348757</v>
      </c>
      <c r="R67" s="484">
        <v>3282540.8247309998</v>
      </c>
      <c r="S67" s="484"/>
      <c r="T67" s="49">
        <v>45627</v>
      </c>
      <c r="U67" s="50" t="s">
        <v>108</v>
      </c>
      <c r="V67" s="18" t="s">
        <v>61</v>
      </c>
      <c r="W67" s="178">
        <v>45621</v>
      </c>
      <c r="X67" s="51">
        <v>45625</v>
      </c>
      <c r="Y67" s="190">
        <v>45638</v>
      </c>
      <c r="Z67" s="51">
        <v>45643</v>
      </c>
      <c r="AA67" s="161"/>
      <c r="AB67" s="149">
        <v>3</v>
      </c>
    </row>
    <row r="68" spans="2:29" ht="24" customHeight="1" x14ac:dyDescent="0.25">
      <c r="B68" s="44"/>
      <c r="C68" s="48" t="s">
        <v>71</v>
      </c>
      <c r="D68" s="44" t="s">
        <v>68</v>
      </c>
      <c r="E68" s="44" t="s">
        <v>58</v>
      </c>
      <c r="F68" s="44" t="s">
        <v>278</v>
      </c>
      <c r="G68" s="44" t="s">
        <v>869</v>
      </c>
      <c r="H68" s="44" t="s">
        <v>890</v>
      </c>
      <c r="I68" s="44"/>
      <c r="J68" s="19">
        <v>333</v>
      </c>
      <c r="K68" s="19">
        <v>19</v>
      </c>
      <c r="L68" s="19">
        <v>352</v>
      </c>
      <c r="M68" s="19">
        <v>41.54</v>
      </c>
      <c r="N68" s="19">
        <v>4.2300000000000004</v>
      </c>
      <c r="O68" s="19">
        <v>250.46</v>
      </c>
      <c r="P68" s="19">
        <v>1909</v>
      </c>
      <c r="Q68" s="19">
        <v>0.86627600000000005</v>
      </c>
      <c r="R68" s="484">
        <v>984923.63610800006</v>
      </c>
      <c r="S68" s="484"/>
      <c r="T68" s="49">
        <v>45597</v>
      </c>
      <c r="U68" s="50" t="s">
        <v>72</v>
      </c>
      <c r="V68" s="18" t="s">
        <v>61</v>
      </c>
      <c r="W68" s="141">
        <v>45573</v>
      </c>
      <c r="X68" s="46">
        <v>45587</v>
      </c>
      <c r="Y68" s="190">
        <v>45614</v>
      </c>
      <c r="Z68" s="51">
        <v>45618</v>
      </c>
      <c r="AA68" s="161"/>
      <c r="AB68" s="149">
        <v>2</v>
      </c>
      <c r="AC68" s="15"/>
    </row>
    <row r="69" spans="2:29" ht="30" customHeight="1" x14ac:dyDescent="0.25">
      <c r="B69" s="44"/>
      <c r="C69" s="48" t="s">
        <v>116</v>
      </c>
      <c r="D69" s="44" t="s">
        <v>65</v>
      </c>
      <c r="E69" s="44" t="s">
        <v>58</v>
      </c>
      <c r="F69" s="44" t="s">
        <v>278</v>
      </c>
      <c r="G69" s="44" t="s">
        <v>869</v>
      </c>
      <c r="H69" s="44" t="s">
        <v>890</v>
      </c>
      <c r="I69" s="44"/>
      <c r="J69" s="19">
        <v>333</v>
      </c>
      <c r="K69" s="19">
        <v>19</v>
      </c>
      <c r="L69" s="19">
        <v>352</v>
      </c>
      <c r="M69" s="19">
        <v>41.54</v>
      </c>
      <c r="N69" s="19">
        <v>4.2300000000000004</v>
      </c>
      <c r="O69" s="19">
        <v>250.46</v>
      </c>
      <c r="P69" s="19">
        <v>1909</v>
      </c>
      <c r="Q69" s="19">
        <v>0.86627600000000005</v>
      </c>
      <c r="R69" s="484">
        <v>984923.63610800006</v>
      </c>
      <c r="S69" s="484"/>
      <c r="T69" s="49">
        <v>45597</v>
      </c>
      <c r="U69" s="50" t="s">
        <v>108</v>
      </c>
      <c r="V69" s="18" t="s">
        <v>61</v>
      </c>
      <c r="W69" s="178">
        <v>45606</v>
      </c>
      <c r="X69" s="51">
        <v>45615</v>
      </c>
      <c r="Y69" s="190">
        <v>45621</v>
      </c>
      <c r="Z69" s="51">
        <v>45625</v>
      </c>
      <c r="AA69" s="161"/>
      <c r="AB69" s="149">
        <v>3</v>
      </c>
    </row>
    <row r="70" spans="2:29" ht="24.75" customHeight="1" x14ac:dyDescent="0.25">
      <c r="B70" s="44"/>
      <c r="C70" s="48" t="s">
        <v>106</v>
      </c>
      <c r="D70" s="44" t="s">
        <v>77</v>
      </c>
      <c r="E70" s="44" t="s">
        <v>101</v>
      </c>
      <c r="F70" s="44" t="s">
        <v>278</v>
      </c>
      <c r="G70" s="44" t="s">
        <v>869</v>
      </c>
      <c r="H70" s="44" t="s">
        <v>883</v>
      </c>
      <c r="I70" s="44"/>
      <c r="J70" s="19">
        <v>268</v>
      </c>
      <c r="K70" s="19">
        <v>14</v>
      </c>
      <c r="L70" s="19">
        <v>282</v>
      </c>
      <c r="M70" s="19">
        <v>33.42</v>
      </c>
      <c r="N70" s="19">
        <v>3.15</v>
      </c>
      <c r="O70" s="19">
        <v>255.26</v>
      </c>
      <c r="P70" s="19">
        <v>1904</v>
      </c>
      <c r="Q70" s="19">
        <v>0.86627600000000005</v>
      </c>
      <c r="R70" s="484">
        <v>745277.51610799995</v>
      </c>
      <c r="S70" s="484"/>
      <c r="T70" s="49">
        <v>45597</v>
      </c>
      <c r="U70" s="50" t="s">
        <v>108</v>
      </c>
      <c r="V70" s="18" t="s">
        <v>61</v>
      </c>
      <c r="W70" s="178">
        <v>45602</v>
      </c>
      <c r="X70" s="51">
        <v>45606</v>
      </c>
      <c r="Y70" s="190">
        <v>45610</v>
      </c>
      <c r="Z70" s="51">
        <v>45613</v>
      </c>
      <c r="AA70" s="182"/>
      <c r="AB70" s="150">
        <v>2</v>
      </c>
      <c r="AC70" s="15"/>
    </row>
    <row r="71" spans="2:29" ht="29.25" customHeight="1" x14ac:dyDescent="0.25">
      <c r="B71" s="44"/>
      <c r="C71" s="48" t="s">
        <v>511</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84">
        <v>752440.09410799993</v>
      </c>
      <c r="S71" s="484"/>
      <c r="T71" s="49">
        <v>45822</v>
      </c>
      <c r="U71" s="485" t="s">
        <v>378</v>
      </c>
      <c r="V71" s="51" t="s">
        <v>61</v>
      </c>
      <c r="W71" s="138"/>
      <c r="X71" s="133"/>
      <c r="Y71" s="144"/>
      <c r="Z71" s="499">
        <v>45815</v>
      </c>
      <c r="AA71" s="184"/>
      <c r="AB71" s="150"/>
    </row>
    <row r="72" spans="2:29" ht="29.25" customHeight="1" x14ac:dyDescent="0.2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84">
        <v>1161364.312108</v>
      </c>
      <c r="S72" s="484"/>
      <c r="T72" s="49">
        <v>45597</v>
      </c>
      <c r="U72" s="50" t="s">
        <v>82</v>
      </c>
      <c r="V72" s="18" t="s">
        <v>61</v>
      </c>
      <c r="W72" s="178">
        <v>45602</v>
      </c>
      <c r="X72" s="51">
        <v>45606</v>
      </c>
      <c r="Y72" s="190">
        <v>45617</v>
      </c>
      <c r="Z72" s="51">
        <v>45619</v>
      </c>
      <c r="AA72" s="161"/>
      <c r="AB72" s="149"/>
      <c r="AC72" s="15"/>
    </row>
    <row r="73" spans="2:29" ht="29.25" customHeight="1" x14ac:dyDescent="0.25">
      <c r="B73" s="44"/>
      <c r="C73" s="48" t="s">
        <v>81</v>
      </c>
      <c r="D73" s="44" t="s">
        <v>65</v>
      </c>
      <c r="E73" s="44" t="s">
        <v>58</v>
      </c>
      <c r="F73" s="44" t="s">
        <v>278</v>
      </c>
      <c r="G73" s="44" t="s">
        <v>869</v>
      </c>
      <c r="H73" s="44" t="s">
        <v>890</v>
      </c>
      <c r="I73" s="44"/>
      <c r="J73" s="19">
        <v>333</v>
      </c>
      <c r="K73" s="19">
        <v>19</v>
      </c>
      <c r="L73" s="19">
        <v>352</v>
      </c>
      <c r="M73" s="19">
        <v>41.54</v>
      </c>
      <c r="N73" s="19">
        <v>4.2300000000000004</v>
      </c>
      <c r="O73" s="19">
        <v>250.46</v>
      </c>
      <c r="P73" s="19">
        <v>1909</v>
      </c>
      <c r="Q73" s="19">
        <v>0.86627600000000005</v>
      </c>
      <c r="R73" s="484">
        <v>984923.63610800006</v>
      </c>
      <c r="S73" s="484"/>
      <c r="T73" s="49">
        <v>45566</v>
      </c>
      <c r="U73" s="50" t="s">
        <v>82</v>
      </c>
      <c r="V73" s="51" t="s">
        <v>61</v>
      </c>
      <c r="W73" s="141">
        <v>45571</v>
      </c>
      <c r="X73" s="46">
        <v>45575</v>
      </c>
      <c r="Y73" s="143">
        <v>45587</v>
      </c>
      <c r="Z73" s="51">
        <v>45589</v>
      </c>
      <c r="AA73" s="161"/>
      <c r="AB73" s="149">
        <v>1</v>
      </c>
    </row>
    <row r="74" spans="2:29" ht="29.25" customHeight="1" x14ac:dyDescent="0.25">
      <c r="B74" s="44"/>
      <c r="C74" s="48" t="s">
        <v>88</v>
      </c>
      <c r="D74" s="44" t="s">
        <v>77</v>
      </c>
      <c r="E74" s="44" t="s">
        <v>58</v>
      </c>
      <c r="F74" s="44" t="s">
        <v>278</v>
      </c>
      <c r="G74" s="44" t="s">
        <v>869</v>
      </c>
      <c r="H74" s="44" t="s">
        <v>890</v>
      </c>
      <c r="I74" s="44"/>
      <c r="J74" s="19">
        <v>383</v>
      </c>
      <c r="K74" s="19">
        <v>20</v>
      </c>
      <c r="L74" s="19">
        <v>403</v>
      </c>
      <c r="M74" s="19">
        <v>47.77</v>
      </c>
      <c r="N74" s="19">
        <v>4.46</v>
      </c>
      <c r="O74" s="19">
        <v>264.87</v>
      </c>
      <c r="P74" s="19">
        <v>2353</v>
      </c>
      <c r="Q74" s="19">
        <v>0.86627600000000005</v>
      </c>
      <c r="R74" s="484">
        <v>1126247.400108</v>
      </c>
      <c r="S74" s="484"/>
      <c r="T74" s="49">
        <v>45597</v>
      </c>
      <c r="U74" s="50" t="s">
        <v>82</v>
      </c>
      <c r="V74" s="18" t="s">
        <v>61</v>
      </c>
      <c r="W74" s="178">
        <v>45580</v>
      </c>
      <c r="X74" s="51">
        <v>45610</v>
      </c>
      <c r="Y74" s="190">
        <v>45623</v>
      </c>
      <c r="Z74" s="51">
        <v>45625</v>
      </c>
      <c r="AA74" s="182"/>
      <c r="AB74" s="150">
        <v>2</v>
      </c>
      <c r="AC74" s="15"/>
    </row>
    <row r="75" spans="2:29" s="15" customFormat="1" ht="36.75" customHeight="1" x14ac:dyDescent="0.25">
      <c r="B75" s="44"/>
      <c r="C75" s="48" t="s">
        <v>87</v>
      </c>
      <c r="D75" s="44" t="s">
        <v>65</v>
      </c>
      <c r="E75" s="44" t="s">
        <v>58</v>
      </c>
      <c r="F75" s="44" t="s">
        <v>278</v>
      </c>
      <c r="G75" s="44" t="s">
        <v>869</v>
      </c>
      <c r="H75" s="44" t="s">
        <v>890</v>
      </c>
      <c r="I75" s="44"/>
      <c r="J75" s="19">
        <v>333</v>
      </c>
      <c r="K75" s="19">
        <v>19</v>
      </c>
      <c r="L75" s="19">
        <v>352</v>
      </c>
      <c r="M75" s="19">
        <v>41.54</v>
      </c>
      <c r="N75" s="19">
        <v>4.2300000000000004</v>
      </c>
      <c r="O75" s="19">
        <v>250.46</v>
      </c>
      <c r="P75" s="19">
        <v>1909</v>
      </c>
      <c r="Q75" s="19">
        <v>0.86627600000000005</v>
      </c>
      <c r="R75" s="484">
        <v>984923.63610800006</v>
      </c>
      <c r="S75" s="484"/>
      <c r="T75" s="49">
        <v>45597</v>
      </c>
      <c r="U75" s="50" t="s">
        <v>82</v>
      </c>
      <c r="V75" s="18" t="s">
        <v>61</v>
      </c>
      <c r="W75" s="178">
        <v>45579</v>
      </c>
      <c r="X75" s="51">
        <v>45606</v>
      </c>
      <c r="Y75" s="190">
        <v>45610</v>
      </c>
      <c r="Z75" s="51">
        <v>45611</v>
      </c>
      <c r="AA75" s="182"/>
      <c r="AB75" s="150">
        <v>2</v>
      </c>
    </row>
    <row r="76" spans="2:29" s="15" customFormat="1" ht="36.75" customHeight="1" x14ac:dyDescent="0.2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84">
        <v>1595805.5120649999</v>
      </c>
      <c r="S76" s="484"/>
      <c r="T76" s="49">
        <v>45689</v>
      </c>
      <c r="U76" s="50" t="s">
        <v>118</v>
      </c>
      <c r="V76" s="18" t="s">
        <v>61</v>
      </c>
      <c r="W76" s="178">
        <v>45703</v>
      </c>
      <c r="X76" s="51">
        <v>45706</v>
      </c>
      <c r="Y76" s="190">
        <v>45707</v>
      </c>
      <c r="Z76" s="51">
        <v>45708</v>
      </c>
      <c r="AA76" s="175"/>
      <c r="AB76" s="151"/>
    </row>
    <row r="77" spans="2:29" s="15" customFormat="1" ht="36.75" customHeight="1" x14ac:dyDescent="0.25">
      <c r="B77" s="44"/>
      <c r="C77" s="44" t="s">
        <v>96</v>
      </c>
      <c r="D77" s="44" t="s">
        <v>77</v>
      </c>
      <c r="E77" s="44" t="s">
        <v>58</v>
      </c>
      <c r="F77" s="44" t="s">
        <v>278</v>
      </c>
      <c r="G77" s="44" t="s">
        <v>869</v>
      </c>
      <c r="H77" s="44" t="s">
        <v>890</v>
      </c>
      <c r="I77" s="44"/>
      <c r="J77" s="19">
        <v>383</v>
      </c>
      <c r="K77" s="19">
        <v>20</v>
      </c>
      <c r="L77" s="19">
        <v>403</v>
      </c>
      <c r="M77" s="19">
        <v>47.77</v>
      </c>
      <c r="N77" s="19">
        <v>4.46</v>
      </c>
      <c r="O77" s="19">
        <v>264.87</v>
      </c>
      <c r="P77" s="19">
        <v>2353</v>
      </c>
      <c r="Q77" s="19">
        <v>0.86627600000000005</v>
      </c>
      <c r="R77" s="484">
        <v>1126247.400108</v>
      </c>
      <c r="S77" s="484"/>
      <c r="T77" s="49">
        <v>45597</v>
      </c>
      <c r="U77" s="50" t="s">
        <v>97</v>
      </c>
      <c r="V77" s="51" t="s">
        <v>61</v>
      </c>
      <c r="W77" s="178">
        <v>45590</v>
      </c>
      <c r="X77" s="51">
        <v>45600</v>
      </c>
      <c r="Y77" s="190">
        <v>45604</v>
      </c>
      <c r="Z77" s="51">
        <v>45606</v>
      </c>
      <c r="AA77" s="182"/>
      <c r="AB77" s="150">
        <v>2</v>
      </c>
    </row>
    <row r="78" spans="2:29" ht="29.25" customHeight="1" x14ac:dyDescent="0.25">
      <c r="B78" s="44"/>
      <c r="C78" s="48" t="s">
        <v>73</v>
      </c>
      <c r="D78" s="44" t="s">
        <v>68</v>
      </c>
      <c r="E78" s="44" t="s">
        <v>74</v>
      </c>
      <c r="F78" s="44" t="s">
        <v>278</v>
      </c>
      <c r="G78" s="44" t="s">
        <v>869</v>
      </c>
      <c r="H78" s="44" t="s">
        <v>890</v>
      </c>
      <c r="I78" s="44"/>
      <c r="J78" s="19">
        <v>221</v>
      </c>
      <c r="K78" s="19">
        <v>12</v>
      </c>
      <c r="L78" s="19">
        <v>233</v>
      </c>
      <c r="M78" s="19">
        <v>27.61</v>
      </c>
      <c r="N78" s="19">
        <v>2.61</v>
      </c>
      <c r="O78" s="19">
        <v>146.96</v>
      </c>
      <c r="P78" s="19">
        <v>1450</v>
      </c>
      <c r="Q78" s="19">
        <v>0.86627600000000005</v>
      </c>
      <c r="R78" s="484">
        <v>650458.11210799997</v>
      </c>
      <c r="S78" s="484"/>
      <c r="T78" s="49">
        <v>45566</v>
      </c>
      <c r="U78" s="50" t="s">
        <v>72</v>
      </c>
      <c r="V78" s="51" t="s">
        <v>61</v>
      </c>
      <c r="W78" s="141">
        <v>45563</v>
      </c>
      <c r="X78" s="46">
        <v>45565</v>
      </c>
      <c r="Y78" s="143">
        <v>45572</v>
      </c>
      <c r="Z78" s="51">
        <v>45576</v>
      </c>
      <c r="AA78" s="161"/>
      <c r="AB78" s="149">
        <v>1</v>
      </c>
    </row>
    <row r="79" spans="2:29" ht="29.25" customHeight="1" x14ac:dyDescent="0.25">
      <c r="B79" s="44"/>
      <c r="C79" s="48" t="s">
        <v>169</v>
      </c>
      <c r="D79" s="44" t="s">
        <v>170</v>
      </c>
      <c r="E79" s="44" t="s">
        <v>74</v>
      </c>
      <c r="F79" s="44" t="s">
        <v>278</v>
      </c>
      <c r="G79" s="44" t="s">
        <v>869</v>
      </c>
      <c r="H79" s="44" t="s">
        <v>890</v>
      </c>
      <c r="I79" s="44"/>
      <c r="J79" s="19">
        <v>471</v>
      </c>
      <c r="K79" s="19">
        <v>22</v>
      </c>
      <c r="L79" s="19">
        <v>493</v>
      </c>
      <c r="M79" s="19">
        <v>58.84</v>
      </c>
      <c r="N79" s="19">
        <v>4.9400000000000004</v>
      </c>
      <c r="O79" s="19">
        <v>296.18</v>
      </c>
      <c r="P79" s="19">
        <v>2692</v>
      </c>
      <c r="Q79" s="19">
        <v>1.768</v>
      </c>
      <c r="R79" s="484">
        <v>1324196.909065</v>
      </c>
      <c r="S79" s="484"/>
      <c r="T79" s="49">
        <v>45658</v>
      </c>
      <c r="U79" s="50" t="s">
        <v>118</v>
      </c>
      <c r="V79" s="18" t="s">
        <v>61</v>
      </c>
      <c r="W79" s="141">
        <v>45655</v>
      </c>
      <c r="X79" s="46">
        <v>45659</v>
      </c>
      <c r="Y79" s="143">
        <v>45660</v>
      </c>
      <c r="Z79" s="51">
        <v>45661</v>
      </c>
      <c r="AA79" s="184"/>
      <c r="AB79" s="149"/>
    </row>
    <row r="80" spans="2:29" ht="29.25" customHeight="1" x14ac:dyDescent="0.25">
      <c r="B80" s="44">
        <v>1</v>
      </c>
      <c r="C80" s="48" t="s">
        <v>93</v>
      </c>
      <c r="D80" s="44" t="s">
        <v>77</v>
      </c>
      <c r="E80" s="44" t="s">
        <v>58</v>
      </c>
      <c r="F80" s="44" t="s">
        <v>278</v>
      </c>
      <c r="G80" s="44" t="s">
        <v>869</v>
      </c>
      <c r="H80" s="44" t="s">
        <v>890</v>
      </c>
      <c r="I80" s="44"/>
      <c r="J80" s="19">
        <v>383</v>
      </c>
      <c r="K80" s="19">
        <v>20</v>
      </c>
      <c r="L80" s="19">
        <v>403</v>
      </c>
      <c r="M80" s="19">
        <v>47.77</v>
      </c>
      <c r="N80" s="19">
        <v>4.46</v>
      </c>
      <c r="O80" s="19">
        <v>264.87</v>
      </c>
      <c r="P80" s="19">
        <v>2353</v>
      </c>
      <c r="Q80" s="19">
        <v>0.86627600000000005</v>
      </c>
      <c r="R80" s="484">
        <v>1126247.400108</v>
      </c>
      <c r="S80" s="484"/>
      <c r="T80" s="49">
        <v>45597</v>
      </c>
      <c r="U80" s="50" t="s">
        <v>94</v>
      </c>
      <c r="V80" s="51" t="s">
        <v>61</v>
      </c>
      <c r="W80" s="178">
        <v>45583</v>
      </c>
      <c r="X80" s="51">
        <v>45590</v>
      </c>
      <c r="Y80" s="190">
        <v>45595</v>
      </c>
      <c r="Z80" s="51">
        <v>45600</v>
      </c>
      <c r="AA80" s="182"/>
      <c r="AB80" s="150">
        <v>2</v>
      </c>
    </row>
    <row r="81" spans="2:29" s="15" customFormat="1" ht="36.75" customHeight="1" x14ac:dyDescent="0.25">
      <c r="B81" s="44">
        <v>2</v>
      </c>
      <c r="C81" s="44" t="s">
        <v>98</v>
      </c>
      <c r="D81" s="44" t="s">
        <v>77</v>
      </c>
      <c r="E81" s="44" t="s">
        <v>58</v>
      </c>
      <c r="F81" s="44" t="s">
        <v>278</v>
      </c>
      <c r="G81" s="44" t="s">
        <v>869</v>
      </c>
      <c r="H81" s="44" t="s">
        <v>890</v>
      </c>
      <c r="I81" s="44"/>
      <c r="J81" s="19">
        <v>383</v>
      </c>
      <c r="K81" s="19">
        <v>20</v>
      </c>
      <c r="L81" s="19">
        <v>403</v>
      </c>
      <c r="M81" s="19">
        <v>47.77</v>
      </c>
      <c r="N81" s="19">
        <v>4.46</v>
      </c>
      <c r="O81" s="19">
        <v>264.87</v>
      </c>
      <c r="P81" s="19">
        <v>2353</v>
      </c>
      <c r="Q81" s="19">
        <v>0.86627600000000005</v>
      </c>
      <c r="R81" s="484">
        <v>1126247.400108</v>
      </c>
      <c r="S81" s="484"/>
      <c r="T81" s="49">
        <v>45597</v>
      </c>
      <c r="U81" s="50" t="s">
        <v>94</v>
      </c>
      <c r="V81" s="18" t="s">
        <v>61</v>
      </c>
      <c r="W81" s="178">
        <v>45597</v>
      </c>
      <c r="X81" s="51">
        <v>45609</v>
      </c>
      <c r="Y81" s="190">
        <v>45611</v>
      </c>
      <c r="Z81" s="51">
        <v>45614</v>
      </c>
      <c r="AA81" s="161"/>
      <c r="AB81" s="149">
        <v>2</v>
      </c>
    </row>
    <row r="82" spans="2:29" ht="29.25" customHeight="1" x14ac:dyDescent="0.25">
      <c r="B82" s="44">
        <v>3</v>
      </c>
      <c r="C82" s="48" t="s">
        <v>110</v>
      </c>
      <c r="D82" s="44" t="s">
        <v>65</v>
      </c>
      <c r="E82" s="44" t="s">
        <v>91</v>
      </c>
      <c r="F82" s="44" t="s">
        <v>278</v>
      </c>
      <c r="G82" s="44" t="s">
        <v>869</v>
      </c>
      <c r="H82" s="44" t="s">
        <v>883</v>
      </c>
      <c r="I82" s="44"/>
      <c r="J82" s="19">
        <v>383</v>
      </c>
      <c r="K82" s="19">
        <v>23</v>
      </c>
      <c r="L82" s="19">
        <v>406</v>
      </c>
      <c r="M82" s="19">
        <v>47.87</v>
      </c>
      <c r="N82" s="19">
        <v>5.14</v>
      </c>
      <c r="O82" s="19">
        <v>403.72</v>
      </c>
      <c r="P82" s="19">
        <v>2476</v>
      </c>
      <c r="Q82" s="19">
        <v>0.86627600000000005</v>
      </c>
      <c r="R82" s="484">
        <v>1054575.3581079999</v>
      </c>
      <c r="S82" s="484"/>
      <c r="T82" s="49">
        <v>45627</v>
      </c>
      <c r="U82" s="50" t="s">
        <v>94</v>
      </c>
      <c r="V82" s="18" t="s">
        <v>61</v>
      </c>
      <c r="W82" s="178">
        <v>45604</v>
      </c>
      <c r="X82" s="51">
        <v>45626</v>
      </c>
      <c r="Y82" s="190">
        <v>45598</v>
      </c>
      <c r="Z82" s="51">
        <v>45634</v>
      </c>
      <c r="AA82" s="161"/>
      <c r="AB82" s="149">
        <v>3</v>
      </c>
      <c r="AC82" s="15"/>
    </row>
    <row r="83" spans="2:29" ht="29.25" customHeight="1" x14ac:dyDescent="0.25">
      <c r="B83" s="44">
        <v>4</v>
      </c>
      <c r="C83" s="48" t="s">
        <v>144</v>
      </c>
      <c r="D83" s="44" t="s">
        <v>77</v>
      </c>
      <c r="E83" s="44" t="s">
        <v>74</v>
      </c>
      <c r="F83" s="44" t="s">
        <v>278</v>
      </c>
      <c r="G83" s="44" t="s">
        <v>869</v>
      </c>
      <c r="H83" s="44" t="s">
        <v>890</v>
      </c>
      <c r="I83" s="44"/>
      <c r="J83" s="19">
        <v>252</v>
      </c>
      <c r="K83" s="19">
        <v>13</v>
      </c>
      <c r="L83" s="19">
        <v>265</v>
      </c>
      <c r="M83" s="19">
        <v>31.4</v>
      </c>
      <c r="N83" s="19">
        <v>2.89</v>
      </c>
      <c r="O83" s="19">
        <v>164.7</v>
      </c>
      <c r="P83" s="19">
        <v>1802</v>
      </c>
      <c r="Q83" s="19">
        <v>0.86627600000000005</v>
      </c>
      <c r="R83" s="484">
        <v>752440.09410799993</v>
      </c>
      <c r="S83" s="484"/>
      <c r="T83" s="49">
        <v>45627</v>
      </c>
      <c r="U83" s="50" t="s">
        <v>94</v>
      </c>
      <c r="V83" s="18" t="s">
        <v>61</v>
      </c>
      <c r="W83" s="178">
        <v>45623</v>
      </c>
      <c r="X83" s="51">
        <v>45638</v>
      </c>
      <c r="Y83" s="190">
        <v>45640</v>
      </c>
      <c r="Z83" s="51">
        <v>45642</v>
      </c>
      <c r="AA83" s="161"/>
      <c r="AB83" s="149">
        <v>3</v>
      </c>
    </row>
    <row r="84" spans="2:29" ht="29.25" customHeight="1" x14ac:dyDescent="0.25">
      <c r="B84" s="44"/>
      <c r="C84" s="44" t="s">
        <v>199</v>
      </c>
      <c r="D84" s="44" t="s">
        <v>200</v>
      </c>
      <c r="E84" s="44" t="s">
        <v>74</v>
      </c>
      <c r="F84" s="44" t="s">
        <v>278</v>
      </c>
      <c r="G84" s="44" t="s">
        <v>869</v>
      </c>
      <c r="H84" s="44" t="s">
        <v>890</v>
      </c>
      <c r="I84" s="44" t="s">
        <v>869</v>
      </c>
      <c r="J84" s="19">
        <v>1020</v>
      </c>
      <c r="K84" s="19">
        <v>51</v>
      </c>
      <c r="L84" s="19">
        <v>1071</v>
      </c>
      <c r="M84" s="19">
        <v>127.5</v>
      </c>
      <c r="N84" s="19">
        <v>11.49</v>
      </c>
      <c r="O84" s="19">
        <v>728</v>
      </c>
      <c r="P84" s="19">
        <v>11839</v>
      </c>
      <c r="Q84" s="19">
        <v>2.5640000000000001</v>
      </c>
      <c r="R84" s="484">
        <v>3567510.0260000001</v>
      </c>
      <c r="S84" s="484"/>
      <c r="T84" s="49">
        <v>45658</v>
      </c>
      <c r="U84" s="50" t="s">
        <v>118</v>
      </c>
      <c r="V84" s="18" t="s">
        <v>61</v>
      </c>
      <c r="W84" s="178">
        <v>45659</v>
      </c>
      <c r="X84" s="51">
        <v>45679</v>
      </c>
      <c r="Y84" s="190">
        <v>45681</v>
      </c>
      <c r="Z84" s="51">
        <v>45684</v>
      </c>
      <c r="AA84" s="185"/>
      <c r="AB84" s="151"/>
      <c r="AC84" s="15"/>
    </row>
    <row r="85" spans="2:29" ht="29.25" customHeight="1" x14ac:dyDescent="0.25">
      <c r="B85" s="43"/>
      <c r="C85" s="539" t="s">
        <v>633</v>
      </c>
      <c r="D85" s="44" t="s">
        <v>634</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03"/>
      <c r="S85" s="503"/>
      <c r="T85" s="49">
        <v>46005</v>
      </c>
      <c r="U85" s="52" t="s">
        <v>378</v>
      </c>
      <c r="V85" s="51" t="s">
        <v>61</v>
      </c>
      <c r="W85" s="138"/>
      <c r="X85" s="133"/>
      <c r="Y85" s="144"/>
      <c r="Z85" s="133">
        <v>46019</v>
      </c>
      <c r="AA85" s="184"/>
      <c r="AB85" s="150"/>
    </row>
    <row r="86" spans="2:29" ht="29.25" customHeight="1" x14ac:dyDescent="0.25">
      <c r="B86" s="44"/>
      <c r="C86" s="48" t="s">
        <v>121</v>
      </c>
      <c r="D86" s="44" t="s">
        <v>79</v>
      </c>
      <c r="E86" s="44" t="s">
        <v>74</v>
      </c>
      <c r="F86" s="44" t="s">
        <v>278</v>
      </c>
      <c r="G86" s="44" t="s">
        <v>869</v>
      </c>
      <c r="H86" s="44" t="s">
        <v>890</v>
      </c>
      <c r="I86" s="44"/>
      <c r="J86" s="19">
        <v>221</v>
      </c>
      <c r="K86" s="19">
        <v>12</v>
      </c>
      <c r="L86" s="19">
        <v>233</v>
      </c>
      <c r="M86" s="19">
        <v>27.61</v>
      </c>
      <c r="N86" s="19">
        <v>2.61</v>
      </c>
      <c r="O86" s="19">
        <v>146.96</v>
      </c>
      <c r="P86" s="19">
        <v>1450</v>
      </c>
      <c r="Q86" s="19">
        <v>0.86627600000000005</v>
      </c>
      <c r="R86" s="484">
        <v>650458.11210799997</v>
      </c>
      <c r="S86" s="484"/>
      <c r="T86" s="49">
        <v>45597</v>
      </c>
      <c r="U86" s="50" t="s">
        <v>97</v>
      </c>
      <c r="V86" s="18" t="s">
        <v>61</v>
      </c>
      <c r="W86" s="178">
        <v>45609</v>
      </c>
      <c r="X86" s="51">
        <v>45614</v>
      </c>
      <c r="Y86" s="190">
        <v>45616</v>
      </c>
      <c r="Z86" s="51">
        <v>45618</v>
      </c>
      <c r="AA86" s="161"/>
      <c r="AB86" s="149">
        <v>2</v>
      </c>
    </row>
    <row r="87" spans="2:29" s="15" customFormat="1" ht="36.75" customHeight="1" x14ac:dyDescent="0.25">
      <c r="B87" s="44"/>
      <c r="C87" s="44" t="s">
        <v>99</v>
      </c>
      <c r="D87" s="44" t="s">
        <v>68</v>
      </c>
      <c r="E87" s="44" t="s">
        <v>58</v>
      </c>
      <c r="F87" s="44" t="s">
        <v>278</v>
      </c>
      <c r="G87" s="44" t="s">
        <v>869</v>
      </c>
      <c r="H87" s="44" t="s">
        <v>890</v>
      </c>
      <c r="I87" s="44"/>
      <c r="J87" s="19">
        <v>333</v>
      </c>
      <c r="K87" s="19">
        <v>19</v>
      </c>
      <c r="L87" s="19">
        <v>352</v>
      </c>
      <c r="M87" s="19">
        <v>41.54</v>
      </c>
      <c r="N87" s="19">
        <v>4.2300000000000004</v>
      </c>
      <c r="O87" s="19">
        <v>250.46</v>
      </c>
      <c r="P87" s="19">
        <v>1909</v>
      </c>
      <c r="Q87" s="19">
        <v>0.86627600000000005</v>
      </c>
      <c r="R87" s="484">
        <v>984923.63610800006</v>
      </c>
      <c r="S87" s="484"/>
      <c r="T87" s="49">
        <v>45597</v>
      </c>
      <c r="U87" s="50" t="s">
        <v>97</v>
      </c>
      <c r="V87" s="18" t="s">
        <v>61</v>
      </c>
      <c r="W87" s="178">
        <v>45594</v>
      </c>
      <c r="X87" s="51">
        <v>45608</v>
      </c>
      <c r="Y87" s="190">
        <v>45610</v>
      </c>
      <c r="Z87" s="51">
        <v>45610</v>
      </c>
      <c r="AA87" s="182"/>
      <c r="AB87" s="150">
        <v>2</v>
      </c>
    </row>
    <row r="88" spans="2:29" ht="29.25" customHeight="1" x14ac:dyDescent="0.25">
      <c r="B88" s="44"/>
      <c r="C88" s="48" t="s">
        <v>111</v>
      </c>
      <c r="D88" s="44" t="s">
        <v>79</v>
      </c>
      <c r="E88" s="44" t="s">
        <v>74</v>
      </c>
      <c r="F88" s="44" t="s">
        <v>278</v>
      </c>
      <c r="G88" s="44" t="s">
        <v>869</v>
      </c>
      <c r="H88" s="44" t="s">
        <v>890</v>
      </c>
      <c r="I88" s="44"/>
      <c r="J88" s="19">
        <v>221</v>
      </c>
      <c r="K88" s="19">
        <v>12</v>
      </c>
      <c r="L88" s="19">
        <v>233</v>
      </c>
      <c r="M88" s="19">
        <v>27.61</v>
      </c>
      <c r="N88" s="19">
        <v>2.61</v>
      </c>
      <c r="O88" s="19">
        <v>146.96</v>
      </c>
      <c r="P88" s="19">
        <v>1450</v>
      </c>
      <c r="Q88" s="19">
        <v>0.86627600000000005</v>
      </c>
      <c r="R88" s="484">
        <v>650458.11210799997</v>
      </c>
      <c r="S88" s="484"/>
      <c r="T88" s="49">
        <v>45597</v>
      </c>
      <c r="U88" s="50" t="s">
        <v>97</v>
      </c>
      <c r="V88" s="18" t="s">
        <v>61</v>
      </c>
      <c r="W88" s="178">
        <v>45606</v>
      </c>
      <c r="X88" s="51">
        <v>45622</v>
      </c>
      <c r="Y88" s="190">
        <v>45623</v>
      </c>
      <c r="Z88" s="51">
        <v>45625</v>
      </c>
      <c r="AA88" s="182"/>
      <c r="AB88" s="150">
        <v>2</v>
      </c>
      <c r="AC88" s="15"/>
    </row>
    <row r="89" spans="2:29" ht="29.25" customHeight="1" x14ac:dyDescent="0.25">
      <c r="B89" s="44"/>
      <c r="C89" s="48" t="s">
        <v>137</v>
      </c>
      <c r="D89" s="44" t="s">
        <v>65</v>
      </c>
      <c r="E89" s="44" t="s">
        <v>74</v>
      </c>
      <c r="F89" s="44" t="s">
        <v>278</v>
      </c>
      <c r="G89" s="44" t="s">
        <v>869</v>
      </c>
      <c r="H89" s="44" t="s">
        <v>890</v>
      </c>
      <c r="I89" s="44"/>
      <c r="J89" s="19">
        <v>221</v>
      </c>
      <c r="K89" s="19">
        <v>12</v>
      </c>
      <c r="L89" s="19">
        <v>233</v>
      </c>
      <c r="M89" s="19">
        <v>27.61</v>
      </c>
      <c r="N89" s="19">
        <v>2.61</v>
      </c>
      <c r="O89" s="19">
        <v>146.96</v>
      </c>
      <c r="P89" s="19">
        <v>1450</v>
      </c>
      <c r="Q89" s="19">
        <v>0.86627600000000005</v>
      </c>
      <c r="R89" s="484">
        <v>650458.11210799997</v>
      </c>
      <c r="S89" s="484"/>
      <c r="T89" s="49">
        <v>45627</v>
      </c>
      <c r="U89" s="50" t="s">
        <v>72</v>
      </c>
      <c r="V89" s="18" t="s">
        <v>61</v>
      </c>
      <c r="W89" s="178">
        <v>45629</v>
      </c>
      <c r="X89" s="51">
        <v>45630</v>
      </c>
      <c r="Y89" s="190">
        <v>45633</v>
      </c>
      <c r="Z89" s="51">
        <v>45635</v>
      </c>
      <c r="AA89" s="161"/>
      <c r="AB89" s="149">
        <v>3</v>
      </c>
    </row>
    <row r="90" spans="2:29" ht="29.25" customHeight="1" x14ac:dyDescent="0.25">
      <c r="B90" s="44"/>
      <c r="C90" s="48" t="s">
        <v>130</v>
      </c>
      <c r="D90" s="44" t="s">
        <v>63</v>
      </c>
      <c r="E90" s="44" t="s">
        <v>74</v>
      </c>
      <c r="F90" s="44" t="s">
        <v>278</v>
      </c>
      <c r="G90" s="44" t="s">
        <v>869</v>
      </c>
      <c r="H90" s="44" t="s">
        <v>890</v>
      </c>
      <c r="I90" s="44"/>
      <c r="J90" s="19">
        <v>252</v>
      </c>
      <c r="K90" s="19">
        <v>13</v>
      </c>
      <c r="L90" s="19">
        <v>265</v>
      </c>
      <c r="M90" s="19">
        <v>31.4</v>
      </c>
      <c r="N90" s="19">
        <v>2.89</v>
      </c>
      <c r="O90" s="19">
        <v>164.7</v>
      </c>
      <c r="P90" s="19">
        <v>1802</v>
      </c>
      <c r="Q90" s="19">
        <v>0.86627600000000005</v>
      </c>
      <c r="R90" s="484">
        <v>752440.09410799993</v>
      </c>
      <c r="S90" s="484"/>
      <c r="T90" s="49">
        <v>45627</v>
      </c>
      <c r="U90" s="50" t="s">
        <v>97</v>
      </c>
      <c r="V90" s="18" t="s">
        <v>61</v>
      </c>
      <c r="W90" s="178">
        <v>45618</v>
      </c>
      <c r="X90" s="51">
        <v>45626</v>
      </c>
      <c r="Y90" s="190">
        <v>45630</v>
      </c>
      <c r="Z90" s="51">
        <v>45631</v>
      </c>
      <c r="AA90" s="182"/>
      <c r="AB90" s="150">
        <v>3</v>
      </c>
    </row>
    <row r="91" spans="2:29" ht="29.25" customHeight="1" x14ac:dyDescent="0.25">
      <c r="B91" s="44"/>
      <c r="C91" s="48" t="s">
        <v>159</v>
      </c>
      <c r="D91" s="44" t="s">
        <v>63</v>
      </c>
      <c r="E91" s="44" t="s">
        <v>74</v>
      </c>
      <c r="F91" s="44" t="s">
        <v>278</v>
      </c>
      <c r="G91" s="44" t="s">
        <v>869</v>
      </c>
      <c r="H91" s="44" t="s">
        <v>890</v>
      </c>
      <c r="I91" s="44"/>
      <c r="J91" s="19">
        <v>252</v>
      </c>
      <c r="K91" s="19">
        <v>13</v>
      </c>
      <c r="L91" s="19">
        <v>265</v>
      </c>
      <c r="M91" s="19">
        <v>31.4</v>
      </c>
      <c r="N91" s="19">
        <v>2.89</v>
      </c>
      <c r="O91" s="19">
        <v>164.7</v>
      </c>
      <c r="P91" s="19">
        <v>1802</v>
      </c>
      <c r="Q91" s="19">
        <v>0.86627600000000005</v>
      </c>
      <c r="R91" s="484">
        <v>752440.09410799993</v>
      </c>
      <c r="S91" s="484"/>
      <c r="T91" s="49">
        <v>45627</v>
      </c>
      <c r="U91" s="50" t="s">
        <v>97</v>
      </c>
      <c r="V91" s="18" t="s">
        <v>61</v>
      </c>
      <c r="W91" s="178">
        <v>45627</v>
      </c>
      <c r="X91" s="51">
        <v>45636</v>
      </c>
      <c r="Y91" s="190">
        <v>45636</v>
      </c>
      <c r="Z91" s="51">
        <v>45638</v>
      </c>
      <c r="AA91" s="184"/>
      <c r="AB91" s="149">
        <v>3</v>
      </c>
    </row>
    <row r="92" spans="2:29" ht="29.25" customHeight="1" x14ac:dyDescent="0.25">
      <c r="B92" s="44"/>
      <c r="C92" s="48" t="s">
        <v>149</v>
      </c>
      <c r="D92" s="44" t="s">
        <v>150</v>
      </c>
      <c r="E92" s="44" t="s">
        <v>91</v>
      </c>
      <c r="F92" s="44" t="s">
        <v>278</v>
      </c>
      <c r="G92" s="44" t="s">
        <v>869</v>
      </c>
      <c r="H92" s="44" t="s">
        <v>883</v>
      </c>
      <c r="I92" s="44" t="s">
        <v>869</v>
      </c>
      <c r="J92" s="19">
        <v>1233</v>
      </c>
      <c r="K92" s="19">
        <v>58</v>
      </c>
      <c r="L92" s="19">
        <v>1291</v>
      </c>
      <c r="M92" s="19">
        <v>154.01</v>
      </c>
      <c r="N92" s="19">
        <v>13.15</v>
      </c>
      <c r="O92" s="19">
        <v>990.19</v>
      </c>
      <c r="P92" s="19">
        <v>10225</v>
      </c>
      <c r="Q92" s="19">
        <v>2.348757</v>
      </c>
      <c r="R92" s="484">
        <v>3510320.9327309998</v>
      </c>
      <c r="S92" s="484"/>
      <c r="T92" s="49">
        <v>45627</v>
      </c>
      <c r="U92" s="50" t="s">
        <v>118</v>
      </c>
      <c r="V92" s="18" t="s">
        <v>61</v>
      </c>
      <c r="W92" s="178">
        <v>45629</v>
      </c>
      <c r="X92" s="51">
        <v>45631</v>
      </c>
      <c r="Y92" s="190">
        <v>45637</v>
      </c>
      <c r="Z92" s="51">
        <v>45645</v>
      </c>
      <c r="AA92" s="184"/>
      <c r="AB92" s="149">
        <v>3</v>
      </c>
    </row>
    <row r="93" spans="2:29" ht="29.25" customHeight="1" x14ac:dyDescent="0.25">
      <c r="B93" s="44"/>
      <c r="C93" s="48" t="s">
        <v>160</v>
      </c>
      <c r="D93" s="44" t="s">
        <v>77</v>
      </c>
      <c r="E93" s="44" t="s">
        <v>74</v>
      </c>
      <c r="F93" s="44" t="s">
        <v>278</v>
      </c>
      <c r="G93" s="44" t="s">
        <v>869</v>
      </c>
      <c r="H93" s="44" t="s">
        <v>890</v>
      </c>
      <c r="I93" s="44"/>
      <c r="J93" s="19">
        <v>252</v>
      </c>
      <c r="K93" s="19">
        <v>13</v>
      </c>
      <c r="L93" s="19">
        <v>265</v>
      </c>
      <c r="M93" s="19">
        <v>31.4</v>
      </c>
      <c r="N93" s="19">
        <v>2.89</v>
      </c>
      <c r="O93" s="19">
        <v>164.7</v>
      </c>
      <c r="P93" s="19">
        <v>1802</v>
      </c>
      <c r="Q93" s="19">
        <v>0.86627600000000005</v>
      </c>
      <c r="R93" s="484">
        <v>752440.09410799993</v>
      </c>
      <c r="S93" s="484"/>
      <c r="T93" s="49">
        <v>45627</v>
      </c>
      <c r="U93" s="50" t="s">
        <v>535</v>
      </c>
      <c r="V93" s="56" t="s">
        <v>61</v>
      </c>
      <c r="W93" s="178">
        <v>45630</v>
      </c>
      <c r="X93" s="51">
        <v>45653</v>
      </c>
      <c r="Y93" s="190">
        <v>45655</v>
      </c>
      <c r="Z93" s="51">
        <v>45657</v>
      </c>
      <c r="AA93" s="184"/>
      <c r="AB93" s="149"/>
    </row>
    <row r="94" spans="2:29" ht="29.25" customHeight="1" x14ac:dyDescent="0.25">
      <c r="B94" s="44"/>
      <c r="C94" s="48" t="s">
        <v>117</v>
      </c>
      <c r="D94" s="44" t="s">
        <v>63</v>
      </c>
      <c r="E94" s="44" t="s">
        <v>74</v>
      </c>
      <c r="F94" s="44" t="s">
        <v>278</v>
      </c>
      <c r="G94" s="44" t="s">
        <v>869</v>
      </c>
      <c r="H94" s="44" t="s">
        <v>890</v>
      </c>
      <c r="I94" s="44" t="s">
        <v>869</v>
      </c>
      <c r="J94" s="19">
        <v>252</v>
      </c>
      <c r="K94" s="19">
        <v>13</v>
      </c>
      <c r="L94" s="19">
        <v>265</v>
      </c>
      <c r="M94" s="44">
        <v>31.4</v>
      </c>
      <c r="N94" s="44">
        <v>2.89</v>
      </c>
      <c r="O94" s="44">
        <v>164.7</v>
      </c>
      <c r="P94" s="19">
        <v>1802</v>
      </c>
      <c r="Q94" s="19">
        <v>0.86627600000000005</v>
      </c>
      <c r="R94" s="484">
        <v>752440.09410799993</v>
      </c>
      <c r="S94" s="484"/>
      <c r="T94" s="49">
        <v>45597</v>
      </c>
      <c r="U94" s="50" t="s">
        <v>118</v>
      </c>
      <c r="V94" s="18" t="s">
        <v>61</v>
      </c>
      <c r="W94" s="178">
        <v>45612</v>
      </c>
      <c r="X94" s="51">
        <v>45613</v>
      </c>
      <c r="Y94" s="190">
        <v>45615</v>
      </c>
      <c r="Z94" s="51">
        <v>45616</v>
      </c>
      <c r="AA94" s="182"/>
      <c r="AB94" s="150">
        <v>2</v>
      </c>
      <c r="AC94" s="4"/>
    </row>
    <row r="95" spans="2:29" ht="29.25" customHeight="1" x14ac:dyDescent="0.25">
      <c r="B95" s="44"/>
      <c r="C95" s="48" t="s">
        <v>145</v>
      </c>
      <c r="D95" s="44" t="s">
        <v>65</v>
      </c>
      <c r="E95" s="44" t="s">
        <v>58</v>
      </c>
      <c r="F95" s="44" t="s">
        <v>278</v>
      </c>
      <c r="G95" s="44" t="s">
        <v>869</v>
      </c>
      <c r="H95" s="44" t="s">
        <v>890</v>
      </c>
      <c r="I95" s="44"/>
      <c r="J95" s="19">
        <v>333</v>
      </c>
      <c r="K95" s="19">
        <v>19</v>
      </c>
      <c r="L95" s="19">
        <v>352</v>
      </c>
      <c r="M95" s="19">
        <v>41.54</v>
      </c>
      <c r="N95" s="19">
        <v>4.2300000000000004</v>
      </c>
      <c r="O95" s="19">
        <v>250.46</v>
      </c>
      <c r="P95" s="19">
        <v>1909</v>
      </c>
      <c r="Q95" s="19">
        <v>0.86627600000000005</v>
      </c>
      <c r="R95" s="484">
        <v>984923.63610800006</v>
      </c>
      <c r="S95" s="484"/>
      <c r="T95" s="49">
        <v>45627</v>
      </c>
      <c r="U95" s="50" t="s">
        <v>535</v>
      </c>
      <c r="V95" s="18" t="s">
        <v>61</v>
      </c>
      <c r="W95" s="178">
        <v>45629</v>
      </c>
      <c r="X95" s="51">
        <v>45637</v>
      </c>
      <c r="Y95" s="190">
        <v>45638</v>
      </c>
      <c r="Z95" s="51">
        <v>45640</v>
      </c>
      <c r="AA95" s="161"/>
      <c r="AB95" s="149">
        <v>3</v>
      </c>
    </row>
    <row r="96" spans="2:29" s="15" customFormat="1" ht="36.75" customHeight="1" x14ac:dyDescent="0.25">
      <c r="B96" s="44"/>
      <c r="C96" s="48" t="s">
        <v>139</v>
      </c>
      <c r="D96" s="44" t="s">
        <v>65</v>
      </c>
      <c r="E96" s="44" t="s">
        <v>58</v>
      </c>
      <c r="F96" s="44" t="s">
        <v>278</v>
      </c>
      <c r="G96" s="44" t="s">
        <v>869</v>
      </c>
      <c r="H96" s="44" t="s">
        <v>890</v>
      </c>
      <c r="I96" s="44"/>
      <c r="J96" s="19">
        <v>333</v>
      </c>
      <c r="K96" s="19">
        <v>19</v>
      </c>
      <c r="L96" s="19">
        <v>352</v>
      </c>
      <c r="M96" s="19">
        <v>41.54</v>
      </c>
      <c r="N96" s="19">
        <v>4.2300000000000004</v>
      </c>
      <c r="O96" s="19">
        <v>250.46</v>
      </c>
      <c r="P96" s="19">
        <v>1909</v>
      </c>
      <c r="Q96" s="19">
        <v>0.86627600000000005</v>
      </c>
      <c r="R96" s="484">
        <v>984923.63610800006</v>
      </c>
      <c r="S96" s="484"/>
      <c r="T96" s="49">
        <v>45627</v>
      </c>
      <c r="U96" s="50" t="s">
        <v>535</v>
      </c>
      <c r="V96" s="18" t="s">
        <v>61</v>
      </c>
      <c r="W96" s="178">
        <v>45618</v>
      </c>
      <c r="X96" s="51">
        <v>45622</v>
      </c>
      <c r="Y96" s="190">
        <v>45629</v>
      </c>
      <c r="Z96" s="51">
        <v>45633</v>
      </c>
      <c r="AA96" s="161"/>
      <c r="AB96" s="149">
        <v>3</v>
      </c>
      <c r="AC96" s="5"/>
    </row>
    <row r="97" spans="2:29" ht="29.25" customHeight="1" x14ac:dyDescent="0.25">
      <c r="B97" s="44"/>
      <c r="C97" s="48" t="s">
        <v>548</v>
      </c>
      <c r="D97" s="44" t="s">
        <v>77</v>
      </c>
      <c r="E97" s="44" t="s">
        <v>58</v>
      </c>
      <c r="F97" s="44" t="s">
        <v>278</v>
      </c>
      <c r="G97" s="44" t="s">
        <v>869</v>
      </c>
      <c r="H97" s="44" t="s">
        <v>890</v>
      </c>
      <c r="I97" s="44"/>
      <c r="J97" s="19">
        <v>383</v>
      </c>
      <c r="K97" s="19">
        <v>20</v>
      </c>
      <c r="L97" s="19">
        <v>403</v>
      </c>
      <c r="M97" s="19">
        <v>47.77</v>
      </c>
      <c r="N97" s="19">
        <v>4.46</v>
      </c>
      <c r="O97" s="19">
        <v>264.87</v>
      </c>
      <c r="P97" s="19">
        <v>2353</v>
      </c>
      <c r="Q97" s="19">
        <v>0.86627600000000005</v>
      </c>
      <c r="R97" s="484">
        <v>1126247.400108</v>
      </c>
      <c r="S97" s="484"/>
      <c r="T97" s="49">
        <v>45914</v>
      </c>
      <c r="U97" s="50" t="s">
        <v>547</v>
      </c>
      <c r="V97" s="51" t="s">
        <v>61</v>
      </c>
      <c r="W97" s="138"/>
      <c r="X97" s="133"/>
      <c r="Y97" s="144"/>
      <c r="Z97" s="499">
        <v>45919</v>
      </c>
      <c r="AA97" s="184"/>
      <c r="AB97" s="150"/>
    </row>
    <row r="98" spans="2:29" ht="29.25" customHeight="1" x14ac:dyDescent="0.25">
      <c r="B98" s="44"/>
      <c r="C98" s="48" t="s">
        <v>138</v>
      </c>
      <c r="D98" s="44" t="s">
        <v>63</v>
      </c>
      <c r="E98" s="44" t="s">
        <v>74</v>
      </c>
      <c r="F98" s="44" t="s">
        <v>278</v>
      </c>
      <c r="G98" s="44" t="s">
        <v>869</v>
      </c>
      <c r="H98" s="44" t="s">
        <v>890</v>
      </c>
      <c r="I98" s="44"/>
      <c r="J98" s="19">
        <v>252</v>
      </c>
      <c r="K98" s="19">
        <v>13</v>
      </c>
      <c r="L98" s="19">
        <v>265</v>
      </c>
      <c r="M98" s="19">
        <v>31.4</v>
      </c>
      <c r="N98" s="19">
        <v>2.89</v>
      </c>
      <c r="O98" s="19">
        <v>164.7</v>
      </c>
      <c r="P98" s="19">
        <v>1802</v>
      </c>
      <c r="Q98" s="19">
        <v>0.86627600000000005</v>
      </c>
      <c r="R98" s="484">
        <v>752440.09410799993</v>
      </c>
      <c r="S98" s="484"/>
      <c r="T98" s="49">
        <v>45627</v>
      </c>
      <c r="U98" s="50" t="s">
        <v>115</v>
      </c>
      <c r="V98" s="18" t="s">
        <v>61</v>
      </c>
      <c r="W98" s="178">
        <v>45629</v>
      </c>
      <c r="X98" s="51">
        <v>45631</v>
      </c>
      <c r="Y98" s="190">
        <v>45632</v>
      </c>
      <c r="Z98" s="51">
        <v>45633</v>
      </c>
      <c r="AA98" s="161"/>
      <c r="AB98" s="149">
        <v>3</v>
      </c>
    </row>
    <row r="99" spans="2:29" ht="29.25" customHeight="1" x14ac:dyDescent="0.25">
      <c r="B99" s="44"/>
      <c r="C99" s="48" t="s">
        <v>128</v>
      </c>
      <c r="D99" s="44" t="s">
        <v>79</v>
      </c>
      <c r="E99" s="44" t="s">
        <v>74</v>
      </c>
      <c r="F99" s="44" t="s">
        <v>278</v>
      </c>
      <c r="G99" s="44" t="s">
        <v>869</v>
      </c>
      <c r="H99" s="44" t="s">
        <v>890</v>
      </c>
      <c r="I99" s="44"/>
      <c r="J99" s="19">
        <v>221</v>
      </c>
      <c r="K99" s="19">
        <v>12</v>
      </c>
      <c r="L99" s="19">
        <v>233</v>
      </c>
      <c r="M99" s="19">
        <v>27.61</v>
      </c>
      <c r="N99" s="19">
        <v>2.61</v>
      </c>
      <c r="O99" s="19">
        <v>146.96</v>
      </c>
      <c r="P99" s="19">
        <v>1450</v>
      </c>
      <c r="Q99" s="19">
        <v>0.86627600000000005</v>
      </c>
      <c r="R99" s="484">
        <v>650458.11210799997</v>
      </c>
      <c r="S99" s="484"/>
      <c r="T99" s="49">
        <v>45597</v>
      </c>
      <c r="U99" s="50" t="s">
        <v>115</v>
      </c>
      <c r="V99" s="18" t="s">
        <v>61</v>
      </c>
      <c r="W99" s="178">
        <v>45615</v>
      </c>
      <c r="X99" s="51">
        <v>45622</v>
      </c>
      <c r="Y99" s="190">
        <v>45625</v>
      </c>
      <c r="Z99" s="51">
        <v>45626</v>
      </c>
      <c r="AA99" s="183"/>
      <c r="AB99" s="152">
        <v>2</v>
      </c>
    </row>
    <row r="100" spans="2:29" ht="29.25" customHeight="1" x14ac:dyDescent="0.25">
      <c r="B100" s="44"/>
      <c r="C100" s="48" t="s">
        <v>113</v>
      </c>
      <c r="D100" s="44" t="s">
        <v>77</v>
      </c>
      <c r="E100" s="44" t="s">
        <v>74</v>
      </c>
      <c r="F100" s="44" t="s">
        <v>278</v>
      </c>
      <c r="G100" s="44" t="s">
        <v>869</v>
      </c>
      <c r="H100" s="44" t="s">
        <v>890</v>
      </c>
      <c r="I100" s="44"/>
      <c r="J100" s="19">
        <v>252</v>
      </c>
      <c r="K100" s="19">
        <v>13</v>
      </c>
      <c r="L100" s="19">
        <v>265</v>
      </c>
      <c r="M100" s="19">
        <v>31.4</v>
      </c>
      <c r="N100" s="19">
        <v>2.89</v>
      </c>
      <c r="O100" s="19">
        <v>164.7</v>
      </c>
      <c r="P100" s="19">
        <v>1802</v>
      </c>
      <c r="Q100" s="19">
        <v>0.86627600000000005</v>
      </c>
      <c r="R100" s="484">
        <v>752440.09410799993</v>
      </c>
      <c r="S100" s="484"/>
      <c r="T100" s="49">
        <v>45597</v>
      </c>
      <c r="U100" s="50" t="s">
        <v>115</v>
      </c>
      <c r="V100" s="18" t="s">
        <v>61</v>
      </c>
      <c r="W100" s="178">
        <v>45610</v>
      </c>
      <c r="X100" s="51">
        <v>45618</v>
      </c>
      <c r="Y100" s="190">
        <v>45621</v>
      </c>
      <c r="Z100" s="51">
        <v>45624</v>
      </c>
      <c r="AA100" s="161"/>
      <c r="AB100" s="149">
        <v>2</v>
      </c>
    </row>
    <row r="101" spans="2:29" ht="29.25" customHeight="1" x14ac:dyDescent="0.25">
      <c r="B101" s="44"/>
      <c r="C101" s="48" t="s">
        <v>120</v>
      </c>
      <c r="D101" s="44" t="s">
        <v>63</v>
      </c>
      <c r="E101" s="44" t="s">
        <v>91</v>
      </c>
      <c r="F101" s="44" t="s">
        <v>278</v>
      </c>
      <c r="G101" s="44" t="s">
        <v>869</v>
      </c>
      <c r="H101" s="44" t="s">
        <v>883</v>
      </c>
      <c r="I101" s="44" t="s">
        <v>869</v>
      </c>
      <c r="J101" s="19">
        <v>419</v>
      </c>
      <c r="K101" s="19">
        <v>24</v>
      </c>
      <c r="L101" s="19">
        <v>443</v>
      </c>
      <c r="M101" s="19">
        <v>52.36</v>
      </c>
      <c r="N101" s="19">
        <v>5.43</v>
      </c>
      <c r="O101" s="19">
        <v>425.04</v>
      </c>
      <c r="P101" s="19">
        <v>2850</v>
      </c>
      <c r="Q101" s="19">
        <v>0.86627600000000005</v>
      </c>
      <c r="R101" s="484">
        <v>1161364.312108</v>
      </c>
      <c r="S101" s="484"/>
      <c r="T101" s="49">
        <v>45597</v>
      </c>
      <c r="U101" s="50" t="s">
        <v>118</v>
      </c>
      <c r="V101" s="18" t="s">
        <v>61</v>
      </c>
      <c r="W101" s="178">
        <v>45610</v>
      </c>
      <c r="X101" s="51">
        <v>45616</v>
      </c>
      <c r="Y101" s="190">
        <v>45618</v>
      </c>
      <c r="Z101" s="51">
        <v>45619</v>
      </c>
      <c r="AA101" s="182"/>
      <c r="AB101" s="150">
        <v>2</v>
      </c>
    </row>
    <row r="102" spans="2:29" ht="29.25" customHeight="1" x14ac:dyDescent="0.25">
      <c r="B102" s="44"/>
      <c r="C102" s="44" t="s">
        <v>119</v>
      </c>
      <c r="D102" s="44" t="s">
        <v>77</v>
      </c>
      <c r="E102" s="44" t="s">
        <v>91</v>
      </c>
      <c r="F102" s="44" t="s">
        <v>278</v>
      </c>
      <c r="G102" s="44" t="s">
        <v>869</v>
      </c>
      <c r="H102" s="44" t="s">
        <v>883</v>
      </c>
      <c r="I102" s="44" t="s">
        <v>869</v>
      </c>
      <c r="J102" s="19">
        <v>419</v>
      </c>
      <c r="K102" s="19">
        <v>24</v>
      </c>
      <c r="L102" s="19">
        <v>443</v>
      </c>
      <c r="M102" s="19">
        <v>52.36</v>
      </c>
      <c r="N102" s="19">
        <v>5.43</v>
      </c>
      <c r="O102" s="19">
        <v>425.04</v>
      </c>
      <c r="P102" s="19">
        <v>2850</v>
      </c>
      <c r="Q102" s="19">
        <v>0.86627600000000005</v>
      </c>
      <c r="R102" s="484">
        <v>1161364.312108</v>
      </c>
      <c r="S102" s="484"/>
      <c r="T102" s="49">
        <v>45597</v>
      </c>
      <c r="U102" s="50" t="s">
        <v>118</v>
      </c>
      <c r="V102" s="18" t="s">
        <v>61</v>
      </c>
      <c r="W102" s="178">
        <v>45613</v>
      </c>
      <c r="X102" s="51">
        <v>45618</v>
      </c>
      <c r="Y102" s="190">
        <v>45622</v>
      </c>
      <c r="Z102" s="51">
        <v>45623</v>
      </c>
      <c r="AA102" s="161"/>
      <c r="AB102" s="149">
        <v>2</v>
      </c>
      <c r="AC102" s="4"/>
    </row>
    <row r="103" spans="2:29" ht="29.25" customHeight="1" x14ac:dyDescent="0.25">
      <c r="B103" s="488">
        <v>33</v>
      </c>
      <c r="C103" s="489" t="s">
        <v>389</v>
      </c>
      <c r="D103" s="488" t="s">
        <v>390</v>
      </c>
      <c r="E103" s="488" t="s">
        <v>74</v>
      </c>
      <c r="F103" s="488" t="s">
        <v>278</v>
      </c>
      <c r="G103" s="488" t="s">
        <v>869</v>
      </c>
      <c r="H103" s="488" t="s">
        <v>890</v>
      </c>
      <c r="I103" s="488" t="s">
        <v>869</v>
      </c>
      <c r="J103" s="490">
        <f>M103*8</f>
        <v>1008.24</v>
      </c>
      <c r="K103" s="490">
        <f>N103*4.4</f>
        <v>49.764000000000003</v>
      </c>
      <c r="L103" s="490">
        <f>SUBTOTAL(9,J103:K103)</f>
        <v>1058.0039999999999</v>
      </c>
      <c r="M103" s="490">
        <v>126.03</v>
      </c>
      <c r="N103" s="490">
        <v>11.31</v>
      </c>
      <c r="O103" s="490">
        <v>716</v>
      </c>
      <c r="P103" s="490">
        <v>11510</v>
      </c>
      <c r="Q103" s="19">
        <v>3.1590180000000001</v>
      </c>
      <c r="R103" s="484">
        <v>3508292.325094</v>
      </c>
      <c r="S103" s="484"/>
      <c r="T103" s="487" t="s">
        <v>414</v>
      </c>
      <c r="U103" s="485" t="s">
        <v>378</v>
      </c>
      <c r="V103" s="51" t="s">
        <v>61</v>
      </c>
      <c r="W103" s="138"/>
      <c r="X103" s="133"/>
      <c r="Y103" s="144"/>
      <c r="Z103" s="499">
        <v>45750</v>
      </c>
      <c r="AA103" s="187" t="s">
        <v>391</v>
      </c>
      <c r="AB103" s="631"/>
      <c r="AC103" s="59"/>
    </row>
    <row r="104" spans="2:29" s="15" customFormat="1" ht="36.75" customHeight="1" x14ac:dyDescent="0.25">
      <c r="B104" s="488">
        <v>30</v>
      </c>
      <c r="C104" s="489" t="s">
        <v>379</v>
      </c>
      <c r="D104" s="488" t="s">
        <v>231</v>
      </c>
      <c r="E104" s="488" t="s">
        <v>74</v>
      </c>
      <c r="F104" s="488" t="s">
        <v>278</v>
      </c>
      <c r="G104" s="44" t="s">
        <v>869</v>
      </c>
      <c r="H104" s="44" t="s">
        <v>890</v>
      </c>
      <c r="I104" s="44" t="s">
        <v>869</v>
      </c>
      <c r="J104" s="19">
        <v>756</v>
      </c>
      <c r="K104" s="19">
        <v>42</v>
      </c>
      <c r="L104" s="19">
        <v>798</v>
      </c>
      <c r="M104" s="44">
        <v>94.46</v>
      </c>
      <c r="N104" s="44">
        <v>9.33</v>
      </c>
      <c r="O104" s="44">
        <v>584</v>
      </c>
      <c r="P104" s="19">
        <v>9095</v>
      </c>
      <c r="Q104" s="19">
        <v>2.4947030000000003</v>
      </c>
      <c r="R104" s="484">
        <v>2723053.0864490005</v>
      </c>
      <c r="S104" s="484"/>
      <c r="T104" s="486" t="s">
        <v>414</v>
      </c>
      <c r="U104" s="485" t="s">
        <v>378</v>
      </c>
      <c r="V104" s="51" t="s">
        <v>61</v>
      </c>
      <c r="W104" s="138"/>
      <c r="X104" s="133"/>
      <c r="Y104" s="144"/>
      <c r="Z104" s="499">
        <v>45754</v>
      </c>
      <c r="AA104" s="187" t="s">
        <v>280</v>
      </c>
      <c r="AB104" s="631"/>
      <c r="AC104" s="59"/>
    </row>
    <row r="105" spans="2:29" ht="29.25" customHeight="1" x14ac:dyDescent="0.25">
      <c r="B105" s="44"/>
      <c r="C105" s="48" t="s">
        <v>178</v>
      </c>
      <c r="D105" s="44" t="s">
        <v>77</v>
      </c>
      <c r="E105" s="44" t="s">
        <v>58</v>
      </c>
      <c r="F105" s="44" t="s">
        <v>278</v>
      </c>
      <c r="G105" s="44" t="s">
        <v>869</v>
      </c>
      <c r="H105" s="44" t="s">
        <v>890</v>
      </c>
      <c r="I105" s="44" t="s">
        <v>869</v>
      </c>
      <c r="J105" s="19">
        <v>383</v>
      </c>
      <c r="K105" s="19">
        <v>20</v>
      </c>
      <c r="L105" s="19">
        <v>403</v>
      </c>
      <c r="M105" s="19">
        <v>47.77</v>
      </c>
      <c r="N105" s="19">
        <v>4.46</v>
      </c>
      <c r="O105" s="19">
        <v>264.87</v>
      </c>
      <c r="P105" s="19">
        <v>2353</v>
      </c>
      <c r="Q105" s="19">
        <v>0.86627600000000005</v>
      </c>
      <c r="R105" s="484">
        <v>1126247.400108</v>
      </c>
      <c r="S105" s="484"/>
      <c r="T105" s="49">
        <v>45627</v>
      </c>
      <c r="U105" s="50" t="s">
        <v>118</v>
      </c>
      <c r="V105" s="18" t="s">
        <v>61</v>
      </c>
      <c r="W105" s="141">
        <v>45643</v>
      </c>
      <c r="X105" s="46">
        <v>45651</v>
      </c>
      <c r="Y105" s="143">
        <v>45652</v>
      </c>
      <c r="Z105" s="51">
        <v>45652</v>
      </c>
      <c r="AA105" s="184"/>
      <c r="AB105" s="149">
        <v>4</v>
      </c>
    </row>
    <row r="106" spans="2:29" ht="29.25" customHeight="1" x14ac:dyDescent="0.25">
      <c r="B106" s="44"/>
      <c r="C106" s="48" t="s">
        <v>134</v>
      </c>
      <c r="D106" s="44" t="s">
        <v>77</v>
      </c>
      <c r="E106" s="44" t="s">
        <v>58</v>
      </c>
      <c r="F106" s="44" t="s">
        <v>278</v>
      </c>
      <c r="G106" s="44" t="s">
        <v>869</v>
      </c>
      <c r="H106" s="44" t="s">
        <v>890</v>
      </c>
      <c r="I106" s="44" t="s">
        <v>869</v>
      </c>
      <c r="J106" s="19">
        <v>383</v>
      </c>
      <c r="K106" s="19">
        <v>20</v>
      </c>
      <c r="L106" s="19">
        <v>403</v>
      </c>
      <c r="M106" s="19">
        <v>47.77</v>
      </c>
      <c r="N106" s="19">
        <v>4.46</v>
      </c>
      <c r="O106" s="19">
        <v>264.87</v>
      </c>
      <c r="P106" s="19">
        <v>2353</v>
      </c>
      <c r="Q106" s="19">
        <v>0.86627600000000005</v>
      </c>
      <c r="R106" s="484">
        <v>1126247.400108</v>
      </c>
      <c r="S106" s="484"/>
      <c r="T106" s="49">
        <v>45627</v>
      </c>
      <c r="U106" s="50" t="s">
        <v>118</v>
      </c>
      <c r="V106" s="18" t="s">
        <v>61</v>
      </c>
      <c r="W106" s="178">
        <v>45614</v>
      </c>
      <c r="X106" s="51">
        <v>45625</v>
      </c>
      <c r="Y106" s="190">
        <v>45625</v>
      </c>
      <c r="Z106" s="51">
        <v>45627</v>
      </c>
      <c r="AA106" s="182"/>
      <c r="AB106" s="150"/>
    </row>
    <row r="107" spans="2:29" ht="29.25" customHeight="1" x14ac:dyDescent="0.25">
      <c r="B107" s="44">
        <v>9</v>
      </c>
      <c r="C107" s="48" t="s">
        <v>259</v>
      </c>
      <c r="D107" s="44" t="s">
        <v>197</v>
      </c>
      <c r="E107" s="44" t="s">
        <v>58</v>
      </c>
      <c r="F107" s="44" t="s">
        <v>278</v>
      </c>
      <c r="G107" s="44"/>
      <c r="H107" s="44" t="s">
        <v>890</v>
      </c>
      <c r="I107" s="44"/>
      <c r="J107" s="19">
        <v>1484</v>
      </c>
      <c r="K107" s="19">
        <v>72</v>
      </c>
      <c r="L107" s="19">
        <v>1556</v>
      </c>
      <c r="M107" s="19">
        <v>185.4</v>
      </c>
      <c r="N107" s="19">
        <v>16.2</v>
      </c>
      <c r="O107" s="19">
        <v>1042.46</v>
      </c>
      <c r="P107" s="19">
        <v>15889</v>
      </c>
      <c r="Q107" s="19">
        <v>3.1590180000000001</v>
      </c>
      <c r="R107" s="484">
        <v>5088278.7390940003</v>
      </c>
      <c r="S107" s="484"/>
      <c r="T107" s="49">
        <v>45689</v>
      </c>
      <c r="U107" s="50" t="s">
        <v>484</v>
      </c>
      <c r="V107" s="18" t="s">
        <v>61</v>
      </c>
      <c r="W107" s="141">
        <v>45706</v>
      </c>
      <c r="X107" s="46">
        <v>45712</v>
      </c>
      <c r="Y107" s="143">
        <v>45712</v>
      </c>
      <c r="Z107" s="51">
        <v>45715</v>
      </c>
      <c r="AA107" s="184"/>
      <c r="AB107" s="150"/>
    </row>
    <row r="108" spans="2:29" ht="29.25" customHeight="1" x14ac:dyDescent="0.25">
      <c r="B108" s="488">
        <v>31</v>
      </c>
      <c r="C108" s="489" t="s">
        <v>380</v>
      </c>
      <c r="D108" s="488" t="s">
        <v>150</v>
      </c>
      <c r="E108" s="488" t="s">
        <v>74</v>
      </c>
      <c r="F108" s="488" t="s">
        <v>278</v>
      </c>
      <c r="G108" s="488" t="s">
        <v>869</v>
      </c>
      <c r="H108" s="488" t="s">
        <v>890</v>
      </c>
      <c r="I108" s="488" t="s">
        <v>869</v>
      </c>
      <c r="J108" s="490">
        <f>M108*8</f>
        <v>755.6</v>
      </c>
      <c r="K108" s="490">
        <f>N108*4.4</f>
        <v>32.295999999999999</v>
      </c>
      <c r="L108" s="490">
        <f>SUBTOTAL(9,J108:K108)</f>
        <v>787.89600000000007</v>
      </c>
      <c r="M108" s="490">
        <v>94.45</v>
      </c>
      <c r="N108" s="490">
        <v>7.34</v>
      </c>
      <c r="O108" s="490">
        <v>453.17</v>
      </c>
      <c r="P108" s="490">
        <v>4557</v>
      </c>
      <c r="Q108" s="19">
        <v>2.348757</v>
      </c>
      <c r="R108" s="484">
        <v>2124325.999731</v>
      </c>
      <c r="S108" s="484"/>
      <c r="T108" s="486" t="s">
        <v>414</v>
      </c>
      <c r="U108" s="485" t="s">
        <v>378</v>
      </c>
      <c r="V108" s="18" t="s">
        <v>61</v>
      </c>
      <c r="W108" s="138"/>
      <c r="X108" s="133"/>
      <c r="Y108" s="144"/>
      <c r="Z108" s="499">
        <v>45762</v>
      </c>
      <c r="AA108" s="187" t="s">
        <v>280</v>
      </c>
      <c r="AB108" s="631"/>
      <c r="AC108" s="59"/>
    </row>
    <row r="109" spans="2:29" ht="29.25" customHeight="1" x14ac:dyDescent="0.25">
      <c r="B109" s="488">
        <v>32</v>
      </c>
      <c r="C109" s="489" t="s">
        <v>381</v>
      </c>
      <c r="D109" s="488" t="s">
        <v>231</v>
      </c>
      <c r="E109" s="488" t="s">
        <v>74</v>
      </c>
      <c r="F109" s="488" t="s">
        <v>278</v>
      </c>
      <c r="G109" s="44" t="s">
        <v>869</v>
      </c>
      <c r="H109" s="44" t="s">
        <v>890</v>
      </c>
      <c r="I109" s="44" t="s">
        <v>869</v>
      </c>
      <c r="J109" s="19">
        <v>756</v>
      </c>
      <c r="K109" s="19">
        <v>42</v>
      </c>
      <c r="L109" s="19">
        <v>798</v>
      </c>
      <c r="M109" s="44">
        <v>94.46</v>
      </c>
      <c r="N109" s="44">
        <v>9.33</v>
      </c>
      <c r="O109" s="19">
        <v>584</v>
      </c>
      <c r="P109" s="19">
        <v>9095</v>
      </c>
      <c r="Q109" s="19">
        <v>2.4947030000000003</v>
      </c>
      <c r="R109" s="484">
        <v>2723053.0864490005</v>
      </c>
      <c r="S109" s="484"/>
      <c r="T109" s="487" t="s">
        <v>414</v>
      </c>
      <c r="U109" s="485" t="s">
        <v>378</v>
      </c>
      <c r="V109" s="51" t="s">
        <v>61</v>
      </c>
      <c r="W109" s="138"/>
      <c r="X109" s="133"/>
      <c r="Y109" s="144"/>
      <c r="Z109" s="499">
        <v>45759</v>
      </c>
      <c r="AA109" s="187" t="s">
        <v>280</v>
      </c>
      <c r="AB109" s="631"/>
      <c r="AC109" s="59"/>
    </row>
    <row r="110" spans="2:29" ht="29.25" customHeight="1" x14ac:dyDescent="0.25">
      <c r="B110" s="44"/>
      <c r="C110" s="44" t="s">
        <v>140</v>
      </c>
      <c r="D110" s="44" t="s">
        <v>65</v>
      </c>
      <c r="E110" s="44" t="s">
        <v>58</v>
      </c>
      <c r="F110" s="44" t="s">
        <v>278</v>
      </c>
      <c r="G110" s="44" t="s">
        <v>869</v>
      </c>
      <c r="H110" s="44" t="s">
        <v>890</v>
      </c>
      <c r="I110" s="44"/>
      <c r="J110" s="19">
        <v>333</v>
      </c>
      <c r="K110" s="19">
        <v>19</v>
      </c>
      <c r="L110" s="19">
        <v>352</v>
      </c>
      <c r="M110" s="19">
        <v>41.54</v>
      </c>
      <c r="N110" s="19">
        <v>4.2300000000000004</v>
      </c>
      <c r="O110" s="19">
        <v>250.46</v>
      </c>
      <c r="P110" s="19">
        <v>1909</v>
      </c>
      <c r="Q110" s="19">
        <v>0.86627600000000005</v>
      </c>
      <c r="R110" s="484">
        <v>984923.63610800006</v>
      </c>
      <c r="S110" s="484"/>
      <c r="T110" s="49">
        <v>45658</v>
      </c>
      <c r="U110" s="50" t="s">
        <v>141</v>
      </c>
      <c r="V110" s="18" t="s">
        <v>61</v>
      </c>
      <c r="W110" s="178">
        <v>45623</v>
      </c>
      <c r="X110" s="51">
        <v>45626</v>
      </c>
      <c r="Y110" s="190">
        <v>45663</v>
      </c>
      <c r="Z110" s="51">
        <v>45669</v>
      </c>
      <c r="AA110" s="175"/>
      <c r="AB110" s="151"/>
      <c r="AC110" s="15"/>
    </row>
    <row r="111" spans="2:29" s="15" customFormat="1" ht="36.75" customHeight="1" x14ac:dyDescent="0.25">
      <c r="B111" s="44"/>
      <c r="C111" s="44" t="s">
        <v>142</v>
      </c>
      <c r="D111" s="44" t="s">
        <v>68</v>
      </c>
      <c r="E111" s="44" t="s">
        <v>58</v>
      </c>
      <c r="F111" s="44" t="s">
        <v>278</v>
      </c>
      <c r="G111" s="44" t="s">
        <v>869</v>
      </c>
      <c r="H111" s="44" t="s">
        <v>890</v>
      </c>
      <c r="I111" s="44"/>
      <c r="J111" s="19">
        <v>333</v>
      </c>
      <c r="K111" s="19">
        <v>19</v>
      </c>
      <c r="L111" s="19">
        <v>352</v>
      </c>
      <c r="M111" s="19">
        <v>41.54</v>
      </c>
      <c r="N111" s="19">
        <v>4.2300000000000004</v>
      </c>
      <c r="O111" s="19">
        <v>250.46</v>
      </c>
      <c r="P111" s="19">
        <v>1909</v>
      </c>
      <c r="Q111" s="19">
        <v>0.86627600000000005</v>
      </c>
      <c r="R111" s="484">
        <v>984923.63610800006</v>
      </c>
      <c r="S111" s="484"/>
      <c r="T111" s="49">
        <v>45658</v>
      </c>
      <c r="U111" s="50" t="s">
        <v>141</v>
      </c>
      <c r="V111" s="18" t="s">
        <v>61</v>
      </c>
      <c r="W111" s="178">
        <v>45651</v>
      </c>
      <c r="X111" s="51">
        <v>45684</v>
      </c>
      <c r="Y111" s="190">
        <v>45686</v>
      </c>
      <c r="Z111" s="51">
        <v>45687</v>
      </c>
      <c r="AA111" s="175"/>
      <c r="AB111" s="151"/>
    </row>
    <row r="112" spans="2:29" s="15" customFormat="1" ht="36.75" customHeight="1" x14ac:dyDescent="0.25">
      <c r="B112" s="44"/>
      <c r="C112" s="44" t="s">
        <v>143</v>
      </c>
      <c r="D112" s="44" t="s">
        <v>57</v>
      </c>
      <c r="E112" s="44" t="s">
        <v>58</v>
      </c>
      <c r="F112" s="44" t="s">
        <v>278</v>
      </c>
      <c r="G112" s="44" t="s">
        <v>869</v>
      </c>
      <c r="H112" s="44" t="s">
        <v>890</v>
      </c>
      <c r="I112" s="44"/>
      <c r="J112" s="19">
        <v>383</v>
      </c>
      <c r="K112" s="19">
        <v>20</v>
      </c>
      <c r="L112" s="19">
        <v>403</v>
      </c>
      <c r="M112" s="19">
        <v>47.77</v>
      </c>
      <c r="N112" s="19">
        <v>4.46</v>
      </c>
      <c r="O112" s="19">
        <v>264.87</v>
      </c>
      <c r="P112" s="19">
        <v>2353</v>
      </c>
      <c r="Q112" s="19">
        <v>0.86627600000000005</v>
      </c>
      <c r="R112" s="484">
        <v>1126247.400108</v>
      </c>
      <c r="S112" s="484"/>
      <c r="T112" s="49">
        <v>45658</v>
      </c>
      <c r="U112" s="50" t="s">
        <v>141</v>
      </c>
      <c r="V112" s="18" t="s">
        <v>61</v>
      </c>
      <c r="W112" s="178">
        <v>45624</v>
      </c>
      <c r="X112" s="51">
        <v>45626</v>
      </c>
      <c r="Y112" s="190">
        <v>45680</v>
      </c>
      <c r="Z112" s="51">
        <v>45681</v>
      </c>
      <c r="AA112" s="175"/>
      <c r="AB112" s="151"/>
    </row>
    <row r="113" spans="2:29" s="15" customFormat="1" ht="36.75" customHeight="1" x14ac:dyDescent="0.25">
      <c r="B113" s="44"/>
      <c r="C113" s="48" t="s">
        <v>505</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84">
        <v>1344129.8150650002</v>
      </c>
      <c r="S113" s="484"/>
      <c r="T113" s="49">
        <v>45822</v>
      </c>
      <c r="U113" s="485" t="s">
        <v>378</v>
      </c>
      <c r="V113" s="51" t="s">
        <v>61</v>
      </c>
      <c r="W113" s="138"/>
      <c r="X113" s="133"/>
      <c r="Y113" s="144"/>
      <c r="Z113" s="499">
        <v>45810</v>
      </c>
      <c r="AA113" s="156"/>
      <c r="AB113" s="150"/>
      <c r="AC113" s="5"/>
    </row>
    <row r="114" spans="2:29" s="15" customFormat="1" ht="36.75" customHeight="1" x14ac:dyDescent="0.25">
      <c r="B114" s="43"/>
      <c r="C114" s="48" t="s">
        <v>639</v>
      </c>
      <c r="D114" s="44" t="s">
        <v>390</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378</v>
      </c>
      <c r="V114" s="51" t="s">
        <v>61</v>
      </c>
      <c r="W114" s="138"/>
      <c r="X114" s="133"/>
      <c r="Y114" s="144"/>
      <c r="Z114" s="133">
        <v>45987</v>
      </c>
      <c r="AA114" s="184"/>
      <c r="AB114" s="150"/>
      <c r="AC114" s="5"/>
    </row>
    <row r="115" spans="2:29" s="15" customFormat="1" ht="36.75" customHeight="1" x14ac:dyDescent="0.25">
      <c r="B115" s="43"/>
      <c r="C115" s="48" t="s">
        <v>640</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590">
        <v>3.1589999999999998</v>
      </c>
      <c r="R115" s="19"/>
      <c r="S115" s="19"/>
      <c r="T115" s="49">
        <v>46005</v>
      </c>
      <c r="U115" s="52" t="s">
        <v>378</v>
      </c>
      <c r="V115" s="51" t="s">
        <v>61</v>
      </c>
      <c r="W115" s="138"/>
      <c r="X115" s="133"/>
      <c r="Y115" s="144"/>
      <c r="Z115" s="133">
        <v>45994</v>
      </c>
      <c r="AA115" s="184"/>
      <c r="AB115" s="150"/>
      <c r="AC115" s="5"/>
    </row>
    <row r="116" spans="2:29" s="15" customFormat="1" ht="36.75" customHeight="1" x14ac:dyDescent="0.25">
      <c r="B116" s="43"/>
      <c r="C116" s="48" t="s">
        <v>641</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03"/>
      <c r="S116" s="503"/>
      <c r="T116" s="49">
        <v>46005</v>
      </c>
      <c r="U116" s="52" t="s">
        <v>378</v>
      </c>
      <c r="V116" s="51" t="s">
        <v>61</v>
      </c>
      <c r="W116" s="138"/>
      <c r="X116" s="133"/>
      <c r="Y116" s="144"/>
      <c r="Z116" s="133">
        <v>45999</v>
      </c>
      <c r="AA116" s="184"/>
      <c r="AB116" s="150"/>
      <c r="AC116" s="5"/>
    </row>
    <row r="117" spans="2:29" ht="29.25" customHeight="1" x14ac:dyDescent="0.25">
      <c r="B117" s="43"/>
      <c r="C117" s="48" t="s">
        <v>642</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03"/>
      <c r="S117" s="503"/>
      <c r="T117" s="49">
        <v>46005</v>
      </c>
      <c r="U117" s="52" t="s">
        <v>378</v>
      </c>
      <c r="V117" s="51" t="s">
        <v>61</v>
      </c>
      <c r="W117" s="138"/>
      <c r="X117" s="133"/>
      <c r="Y117" s="144"/>
      <c r="Z117" s="133">
        <v>46013</v>
      </c>
      <c r="AA117" s="184"/>
      <c r="AB117" s="150"/>
    </row>
    <row r="118" spans="2:29" s="15" customFormat="1" ht="36.75" customHeight="1" x14ac:dyDescent="0.25">
      <c r="B118" s="43"/>
      <c r="C118" s="48" t="s">
        <v>643</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03"/>
      <c r="S118" s="503"/>
      <c r="T118" s="49">
        <v>46005</v>
      </c>
      <c r="U118" s="52" t="s">
        <v>378</v>
      </c>
      <c r="V118" s="51" t="s">
        <v>61</v>
      </c>
      <c r="W118" s="138"/>
      <c r="X118" s="133"/>
      <c r="Y118" s="144"/>
      <c r="Z118" s="133">
        <v>46003</v>
      </c>
      <c r="AA118" s="184"/>
      <c r="AB118" s="150"/>
      <c r="AC118" s="5"/>
    </row>
    <row r="119" spans="2:29" s="15" customFormat="1" ht="36.75" customHeight="1" x14ac:dyDescent="0.25">
      <c r="B119" s="43"/>
      <c r="C119" s="539" t="s">
        <v>644</v>
      </c>
      <c r="D119" s="43" t="s">
        <v>231</v>
      </c>
      <c r="E119" s="43" t="s">
        <v>58</v>
      </c>
      <c r="F119" s="44" t="s">
        <v>278</v>
      </c>
      <c r="G119" s="43"/>
      <c r="H119" s="43"/>
      <c r="I119" s="43"/>
      <c r="J119" s="45"/>
      <c r="K119" s="45"/>
      <c r="L119" s="45"/>
      <c r="M119" s="45"/>
      <c r="N119" s="45"/>
      <c r="O119" s="45"/>
      <c r="P119" s="45"/>
      <c r="Q119" s="45"/>
      <c r="R119" s="503"/>
      <c r="S119" s="503"/>
      <c r="T119" s="49">
        <v>46036</v>
      </c>
      <c r="U119" s="52" t="s">
        <v>378</v>
      </c>
      <c r="V119" s="51" t="s">
        <v>61</v>
      </c>
      <c r="W119" s="138"/>
      <c r="X119" s="133"/>
      <c r="Y119" s="144"/>
      <c r="Z119" s="133">
        <v>46031</v>
      </c>
      <c r="AA119" s="184"/>
      <c r="AB119" s="150"/>
      <c r="AC119" s="5"/>
    </row>
    <row r="120" spans="2:29" s="15" customFormat="1" ht="36.75" customHeight="1" x14ac:dyDescent="0.25">
      <c r="B120" s="43"/>
      <c r="C120" s="539" t="s">
        <v>645</v>
      </c>
      <c r="D120" s="43" t="s">
        <v>390</v>
      </c>
      <c r="E120" s="43" t="s">
        <v>58</v>
      </c>
      <c r="F120" s="44" t="s">
        <v>278</v>
      </c>
      <c r="G120" s="43"/>
      <c r="H120" s="43"/>
      <c r="I120" s="43"/>
      <c r="J120" s="45"/>
      <c r="K120" s="45"/>
      <c r="L120" s="45"/>
      <c r="M120" s="45"/>
      <c r="N120" s="45"/>
      <c r="O120" s="45"/>
      <c r="P120" s="45"/>
      <c r="Q120" s="45"/>
      <c r="R120" s="503"/>
      <c r="S120" s="503"/>
      <c r="T120" s="49">
        <v>46036</v>
      </c>
      <c r="U120" s="52" t="s">
        <v>378</v>
      </c>
      <c r="V120" s="51" t="s">
        <v>61</v>
      </c>
      <c r="W120" s="138"/>
      <c r="X120" s="133"/>
      <c r="Y120" s="144"/>
      <c r="Z120" s="133">
        <v>46026</v>
      </c>
      <c r="AA120" s="184"/>
      <c r="AB120" s="150"/>
      <c r="AC120" s="5"/>
    </row>
    <row r="121" spans="2:29" s="15" customFormat="1" ht="36.75" customHeight="1" x14ac:dyDescent="0.25">
      <c r="B121" s="43"/>
      <c r="C121" s="48" t="s">
        <v>646</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03"/>
      <c r="S121" s="503"/>
      <c r="T121" s="49">
        <v>46005</v>
      </c>
      <c r="U121" s="52" t="s">
        <v>378</v>
      </c>
      <c r="V121" s="51" t="s">
        <v>61</v>
      </c>
      <c r="W121" s="138"/>
      <c r="X121" s="133"/>
      <c r="Y121" s="144"/>
      <c r="Z121" s="133">
        <v>46006</v>
      </c>
      <c r="AA121" s="184"/>
      <c r="AB121" s="150"/>
      <c r="AC121" s="5"/>
    </row>
    <row r="122" spans="2:29" s="15" customFormat="1" ht="36.75" customHeight="1" x14ac:dyDescent="0.25">
      <c r="B122" s="44"/>
      <c r="C122" s="48" t="s">
        <v>146</v>
      </c>
      <c r="D122" s="44" t="s">
        <v>126</v>
      </c>
      <c r="E122" s="44" t="s">
        <v>74</v>
      </c>
      <c r="F122" s="44" t="s">
        <v>278</v>
      </c>
      <c r="G122" s="44" t="s">
        <v>869</v>
      </c>
      <c r="H122" s="44" t="s">
        <v>890</v>
      </c>
      <c r="I122" s="44" t="s">
        <v>869</v>
      </c>
      <c r="J122" s="19">
        <v>562</v>
      </c>
      <c r="K122" s="19">
        <v>26</v>
      </c>
      <c r="L122" s="19">
        <v>588</v>
      </c>
      <c r="M122" s="19">
        <v>70.22</v>
      </c>
      <c r="N122" s="19">
        <v>5.81</v>
      </c>
      <c r="O122" s="19">
        <v>352.73</v>
      </c>
      <c r="P122" s="19">
        <v>3400</v>
      </c>
      <c r="Q122" s="19">
        <v>1.7680549999999999</v>
      </c>
      <c r="R122" s="484">
        <v>1595805.5120649999</v>
      </c>
      <c r="S122" s="484"/>
      <c r="T122" s="49">
        <v>45627</v>
      </c>
      <c r="U122" s="50" t="s">
        <v>118</v>
      </c>
      <c r="V122" s="18" t="s">
        <v>61</v>
      </c>
      <c r="W122" s="178">
        <v>45629</v>
      </c>
      <c r="X122" s="51">
        <v>45632</v>
      </c>
      <c r="Y122" s="190">
        <v>45640</v>
      </c>
      <c r="Z122" s="51">
        <v>45642</v>
      </c>
      <c r="AA122" s="161"/>
      <c r="AB122" s="149"/>
      <c r="AC122" s="5"/>
    </row>
    <row r="123" spans="2:29" s="15" customFormat="1" ht="36.75" customHeight="1" x14ac:dyDescent="0.25">
      <c r="B123" s="44"/>
      <c r="C123" s="48" t="s">
        <v>556</v>
      </c>
      <c r="D123" s="44" t="s">
        <v>557</v>
      </c>
      <c r="E123" s="44" t="s">
        <v>58</v>
      </c>
      <c r="F123" s="44" t="s">
        <v>278</v>
      </c>
      <c r="G123" s="44" t="s">
        <v>869</v>
      </c>
      <c r="H123" s="44" t="s">
        <v>890</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547</v>
      </c>
      <c r="V123" s="51" t="s">
        <v>61</v>
      </c>
      <c r="W123" s="138"/>
      <c r="X123" s="133"/>
      <c r="Y123" s="144"/>
      <c r="Z123" s="499">
        <v>45935</v>
      </c>
      <c r="AA123" s="184"/>
      <c r="AB123" s="150"/>
      <c r="AC123" s="5"/>
    </row>
    <row r="124" spans="2:29" s="15" customFormat="1" ht="36.75" customHeight="1" x14ac:dyDescent="0.25">
      <c r="B124" s="44"/>
      <c r="C124" s="48" t="s">
        <v>147</v>
      </c>
      <c r="D124" s="44" t="s">
        <v>79</v>
      </c>
      <c r="E124" s="44" t="s">
        <v>74</v>
      </c>
      <c r="F124" s="44" t="s">
        <v>278</v>
      </c>
      <c r="G124" s="44" t="s">
        <v>869</v>
      </c>
      <c r="H124" s="44" t="s">
        <v>890</v>
      </c>
      <c r="I124" s="44" t="s">
        <v>869</v>
      </c>
      <c r="J124" s="19">
        <v>221</v>
      </c>
      <c r="K124" s="19">
        <v>12</v>
      </c>
      <c r="L124" s="19">
        <v>233</v>
      </c>
      <c r="M124" s="19">
        <v>27.61</v>
      </c>
      <c r="N124" s="19">
        <v>2.61</v>
      </c>
      <c r="O124" s="19">
        <v>146.96</v>
      </c>
      <c r="P124" s="19">
        <v>1450</v>
      </c>
      <c r="Q124" s="19">
        <v>0.86627600000000005</v>
      </c>
      <c r="R124" s="484">
        <v>650458.11210799997</v>
      </c>
      <c r="S124" s="484"/>
      <c r="T124" s="49">
        <v>45658</v>
      </c>
      <c r="U124" s="50" t="s">
        <v>118</v>
      </c>
      <c r="V124" s="18" t="s">
        <v>61</v>
      </c>
      <c r="W124" s="178">
        <v>45666</v>
      </c>
      <c r="X124" s="51">
        <v>45674</v>
      </c>
      <c r="Y124" s="190">
        <v>45675</v>
      </c>
      <c r="Z124" s="51">
        <v>45675</v>
      </c>
      <c r="AA124" s="175"/>
      <c r="AB124" s="151"/>
    </row>
    <row r="125" spans="2:29" s="15" customFormat="1" ht="36.75" customHeight="1" x14ac:dyDescent="0.25">
      <c r="B125" s="44"/>
      <c r="C125" s="48" t="s">
        <v>214</v>
      </c>
      <c r="D125" s="44" t="s">
        <v>77</v>
      </c>
      <c r="E125" s="44" t="s">
        <v>74</v>
      </c>
      <c r="F125" s="44" t="s">
        <v>278</v>
      </c>
      <c r="G125" s="44" t="s">
        <v>869</v>
      </c>
      <c r="H125" s="44" t="s">
        <v>890</v>
      </c>
      <c r="I125" s="44" t="s">
        <v>869</v>
      </c>
      <c r="J125" s="19">
        <v>252</v>
      </c>
      <c r="K125" s="19">
        <v>13</v>
      </c>
      <c r="L125" s="19">
        <v>265</v>
      </c>
      <c r="M125" s="19">
        <v>31.4</v>
      </c>
      <c r="N125" s="19">
        <v>2.89</v>
      </c>
      <c r="O125" s="19">
        <v>164.7</v>
      </c>
      <c r="P125" s="19">
        <v>1802</v>
      </c>
      <c r="Q125" s="19">
        <v>0.86627600000000005</v>
      </c>
      <c r="R125" s="484">
        <v>752440.09410799993</v>
      </c>
      <c r="S125" s="484"/>
      <c r="T125" s="49">
        <v>45658</v>
      </c>
      <c r="U125" s="50" t="s">
        <v>118</v>
      </c>
      <c r="V125" s="18" t="s">
        <v>61</v>
      </c>
      <c r="W125" s="178">
        <v>45668</v>
      </c>
      <c r="X125" s="51">
        <v>45673</v>
      </c>
      <c r="Y125" s="190">
        <v>45677</v>
      </c>
      <c r="Z125" s="51">
        <v>45677</v>
      </c>
      <c r="AA125" s="182"/>
      <c r="AB125" s="151"/>
    </row>
    <row r="126" spans="2:29" s="15" customFormat="1" ht="36.75" customHeight="1" x14ac:dyDescent="0.25">
      <c r="B126" s="44"/>
      <c r="C126" s="48" t="s">
        <v>148</v>
      </c>
      <c r="D126" s="44" t="s">
        <v>57</v>
      </c>
      <c r="E126" s="44" t="s">
        <v>74</v>
      </c>
      <c r="F126" s="44" t="s">
        <v>278</v>
      </c>
      <c r="G126" s="44" t="s">
        <v>869</v>
      </c>
      <c r="H126" s="44" t="s">
        <v>890</v>
      </c>
      <c r="I126" s="44" t="s">
        <v>869</v>
      </c>
      <c r="J126" s="19">
        <v>252</v>
      </c>
      <c r="K126" s="19">
        <v>13</v>
      </c>
      <c r="L126" s="19">
        <v>265</v>
      </c>
      <c r="M126" s="19">
        <v>31.4</v>
      </c>
      <c r="N126" s="19">
        <v>2.89</v>
      </c>
      <c r="O126" s="19">
        <v>164.7</v>
      </c>
      <c r="P126" s="19">
        <v>1802</v>
      </c>
      <c r="Q126" s="19">
        <v>0.86627600000000005</v>
      </c>
      <c r="R126" s="484">
        <v>752440.09410799993</v>
      </c>
      <c r="S126" s="484"/>
      <c r="T126" s="49">
        <v>45627</v>
      </c>
      <c r="U126" s="50" t="s">
        <v>118</v>
      </c>
      <c r="V126" s="18" t="s">
        <v>61</v>
      </c>
      <c r="W126" s="178">
        <v>45638</v>
      </c>
      <c r="X126" s="51">
        <v>45640</v>
      </c>
      <c r="Y126" s="190">
        <v>45643</v>
      </c>
      <c r="Z126" s="51">
        <v>45643</v>
      </c>
      <c r="AA126" s="161"/>
      <c r="AB126" s="149">
        <v>3</v>
      </c>
      <c r="AC126" s="5"/>
    </row>
    <row r="127" spans="2:29" s="15" customFormat="1" ht="36.75" customHeight="1" x14ac:dyDescent="0.25">
      <c r="B127" s="44"/>
      <c r="C127" s="48" t="s">
        <v>180</v>
      </c>
      <c r="D127" s="44" t="s">
        <v>181</v>
      </c>
      <c r="E127" s="44" t="s">
        <v>74</v>
      </c>
      <c r="F127" s="44" t="s">
        <v>278</v>
      </c>
      <c r="G127" s="44" t="s">
        <v>869</v>
      </c>
      <c r="H127" s="44" t="s">
        <v>890</v>
      </c>
      <c r="I127" s="44" t="s">
        <v>869</v>
      </c>
      <c r="J127" s="19">
        <v>741</v>
      </c>
      <c r="K127" s="19">
        <v>40</v>
      </c>
      <c r="L127" s="19">
        <v>781</v>
      </c>
      <c r="M127" s="19">
        <v>92.53</v>
      </c>
      <c r="N127" s="19">
        <v>9.0299999999999994</v>
      </c>
      <c r="O127" s="19">
        <v>564</v>
      </c>
      <c r="P127" s="19">
        <v>8669</v>
      </c>
      <c r="Q127" s="19">
        <v>2.4950000000000001</v>
      </c>
      <c r="R127" s="484">
        <v>2635411.7904490004</v>
      </c>
      <c r="S127" s="484"/>
      <c r="T127" s="49">
        <v>45627</v>
      </c>
      <c r="U127" s="50" t="s">
        <v>118</v>
      </c>
      <c r="V127" s="18" t="s">
        <v>61</v>
      </c>
      <c r="W127" s="141">
        <v>45645</v>
      </c>
      <c r="X127" s="46">
        <v>45647</v>
      </c>
      <c r="Y127" s="143">
        <v>45651</v>
      </c>
      <c r="Z127" s="51">
        <v>45655</v>
      </c>
      <c r="AA127" s="184"/>
      <c r="AB127" s="149">
        <v>4</v>
      </c>
      <c r="AC127" s="5"/>
    </row>
    <row r="128" spans="2:29" s="15" customFormat="1" ht="36.75" customHeight="1" x14ac:dyDescent="0.25">
      <c r="B128" s="44"/>
      <c r="C128" s="48" t="s">
        <v>152</v>
      </c>
      <c r="D128" s="44" t="s">
        <v>65</v>
      </c>
      <c r="E128" s="44" t="s">
        <v>74</v>
      </c>
      <c r="F128" s="44" t="s">
        <v>278</v>
      </c>
      <c r="G128" s="44" t="s">
        <v>869</v>
      </c>
      <c r="H128" s="44" t="s">
        <v>890</v>
      </c>
      <c r="I128" s="44"/>
      <c r="J128" s="19">
        <v>221</v>
      </c>
      <c r="K128" s="19">
        <v>12</v>
      </c>
      <c r="L128" s="19">
        <v>233</v>
      </c>
      <c r="M128" s="19">
        <v>27.61</v>
      </c>
      <c r="N128" s="19">
        <v>2.61</v>
      </c>
      <c r="O128" s="19">
        <v>146.96</v>
      </c>
      <c r="P128" s="19">
        <v>1450</v>
      </c>
      <c r="Q128" s="19">
        <v>0.86627600000000005</v>
      </c>
      <c r="R128" s="484">
        <v>650458.11210799997</v>
      </c>
      <c r="S128" s="484"/>
      <c r="T128" s="49">
        <v>45627</v>
      </c>
      <c r="U128" s="50" t="s">
        <v>82</v>
      </c>
      <c r="V128" s="18" t="s">
        <v>61</v>
      </c>
      <c r="W128" s="178">
        <v>45629</v>
      </c>
      <c r="X128" s="51">
        <v>45640</v>
      </c>
      <c r="Y128" s="190">
        <v>45644</v>
      </c>
      <c r="Z128" s="51">
        <v>45646</v>
      </c>
      <c r="AA128" s="184"/>
      <c r="AB128" s="149"/>
      <c r="AC128" s="5"/>
    </row>
    <row r="129" spans="2:29" s="15" customFormat="1" ht="36.75" customHeight="1" x14ac:dyDescent="0.25">
      <c r="B129" s="44"/>
      <c r="C129" s="48" t="s">
        <v>153</v>
      </c>
      <c r="D129" s="44" t="s">
        <v>65</v>
      </c>
      <c r="E129" s="44" t="s">
        <v>74</v>
      </c>
      <c r="F129" s="44" t="s">
        <v>278</v>
      </c>
      <c r="G129" s="44" t="s">
        <v>869</v>
      </c>
      <c r="H129" s="44" t="s">
        <v>890</v>
      </c>
      <c r="I129" s="44"/>
      <c r="J129" s="19">
        <v>221</v>
      </c>
      <c r="K129" s="19">
        <v>12</v>
      </c>
      <c r="L129" s="19">
        <v>233</v>
      </c>
      <c r="M129" s="19">
        <v>27.61</v>
      </c>
      <c r="N129" s="19">
        <v>2.61</v>
      </c>
      <c r="O129" s="19">
        <v>146.96</v>
      </c>
      <c r="P129" s="19">
        <v>1450</v>
      </c>
      <c r="Q129" s="19">
        <v>0.86627600000000005</v>
      </c>
      <c r="R129" s="484">
        <v>650458.11210799997</v>
      </c>
      <c r="S129" s="484"/>
      <c r="T129" s="49">
        <v>45627</v>
      </c>
      <c r="U129" s="50" t="s">
        <v>82</v>
      </c>
      <c r="V129" s="18" t="s">
        <v>61</v>
      </c>
      <c r="W129" s="178">
        <v>45629</v>
      </c>
      <c r="X129" s="51">
        <v>45637</v>
      </c>
      <c r="Y129" s="190">
        <v>45639</v>
      </c>
      <c r="Z129" s="51">
        <v>45641</v>
      </c>
      <c r="AA129" s="182"/>
      <c r="AB129" s="150">
        <v>3</v>
      </c>
      <c r="AC129" s="5"/>
    </row>
    <row r="130" spans="2:29" s="15" customFormat="1" ht="36.75" customHeight="1" x14ac:dyDescent="0.25">
      <c r="B130" s="44"/>
      <c r="C130" s="48" t="s">
        <v>154</v>
      </c>
      <c r="D130" s="44" t="s">
        <v>63</v>
      </c>
      <c r="E130" s="44" t="s">
        <v>101</v>
      </c>
      <c r="F130" s="44" t="s">
        <v>278</v>
      </c>
      <c r="G130" s="44"/>
      <c r="H130" s="44" t="s">
        <v>883</v>
      </c>
      <c r="I130" s="44"/>
      <c r="J130" s="19">
        <v>268</v>
      </c>
      <c r="K130" s="19">
        <v>14</v>
      </c>
      <c r="L130" s="19">
        <v>282</v>
      </c>
      <c r="M130" s="19">
        <v>33.42</v>
      </c>
      <c r="N130" s="19">
        <v>3.15</v>
      </c>
      <c r="O130" s="19">
        <v>255.26</v>
      </c>
      <c r="P130" s="19">
        <v>1904</v>
      </c>
      <c r="Q130" s="19">
        <v>0.86627600000000005</v>
      </c>
      <c r="R130" s="484">
        <v>745277.51610799995</v>
      </c>
      <c r="S130" s="484"/>
      <c r="T130" s="49">
        <v>45627</v>
      </c>
      <c r="U130" s="50" t="s">
        <v>82</v>
      </c>
      <c r="V130" s="18" t="s">
        <v>61</v>
      </c>
      <c r="W130" s="178">
        <v>45629</v>
      </c>
      <c r="X130" s="51">
        <v>45631</v>
      </c>
      <c r="Y130" s="190">
        <v>45633</v>
      </c>
      <c r="Z130" s="51">
        <v>45636</v>
      </c>
      <c r="AA130" s="184"/>
      <c r="AB130" s="149">
        <v>3</v>
      </c>
      <c r="AC130" s="5"/>
    </row>
    <row r="131" spans="2:29" s="15" customFormat="1" ht="36.75" customHeight="1" x14ac:dyDescent="0.25">
      <c r="B131" s="44"/>
      <c r="C131" s="48" t="s">
        <v>227</v>
      </c>
      <c r="D131" s="44" t="s">
        <v>228</v>
      </c>
      <c r="E131" s="44" t="s">
        <v>74</v>
      </c>
      <c r="F131" s="44" t="s">
        <v>278</v>
      </c>
      <c r="G131" s="44" t="s">
        <v>869</v>
      </c>
      <c r="H131" s="44" t="s">
        <v>890</v>
      </c>
      <c r="I131" s="44" t="s">
        <v>869</v>
      </c>
      <c r="J131" s="19">
        <v>772</v>
      </c>
      <c r="K131" s="19">
        <v>34</v>
      </c>
      <c r="L131" s="19">
        <v>806</v>
      </c>
      <c r="M131" s="44">
        <v>96.5</v>
      </c>
      <c r="N131" s="44">
        <v>7.54</v>
      </c>
      <c r="O131" s="44">
        <v>466</v>
      </c>
      <c r="P131" s="44">
        <v>4756</v>
      </c>
      <c r="Q131" s="19">
        <v>2.348757</v>
      </c>
      <c r="R131" s="484">
        <v>2183199.4487310001</v>
      </c>
      <c r="S131" s="484"/>
      <c r="T131" s="49">
        <v>45658</v>
      </c>
      <c r="U131" s="50" t="s">
        <v>118</v>
      </c>
      <c r="V131" s="18" t="s">
        <v>61</v>
      </c>
      <c r="W131" s="141">
        <v>45681</v>
      </c>
      <c r="X131" s="46">
        <v>45684</v>
      </c>
      <c r="Y131" s="143">
        <v>45686</v>
      </c>
      <c r="Z131" s="51">
        <v>45688</v>
      </c>
      <c r="AA131" s="184"/>
      <c r="AB131" s="150"/>
      <c r="AC131" s="5"/>
    </row>
    <row r="132" spans="2:29" ht="29.25" customHeight="1" x14ac:dyDescent="0.25">
      <c r="B132" s="43"/>
      <c r="C132" s="539" t="s">
        <v>652</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03"/>
      <c r="S132" s="503"/>
      <c r="T132" s="49">
        <v>46005</v>
      </c>
      <c r="U132" s="50" t="s">
        <v>60</v>
      </c>
      <c r="V132" s="47" t="s">
        <v>61</v>
      </c>
      <c r="W132" s="138"/>
      <c r="X132" s="133"/>
      <c r="Y132" s="144"/>
      <c r="Z132" s="133">
        <v>46014</v>
      </c>
      <c r="AA132" s="184"/>
      <c r="AB132" s="150"/>
    </row>
    <row r="133" spans="2:29" ht="29.25" customHeight="1" x14ac:dyDescent="0.2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84">
        <v>650458.11210799997</v>
      </c>
      <c r="S133" s="484"/>
      <c r="T133" s="49">
        <v>45689</v>
      </c>
      <c r="U133" s="50" t="s">
        <v>118</v>
      </c>
      <c r="V133" s="18" t="s">
        <v>61</v>
      </c>
      <c r="W133" s="141">
        <v>45695</v>
      </c>
      <c r="X133" s="46">
        <v>45697</v>
      </c>
      <c r="Y133" s="143">
        <v>45699</v>
      </c>
      <c r="Z133" s="51">
        <v>45699</v>
      </c>
      <c r="AA133" s="183"/>
      <c r="AB133" s="150"/>
    </row>
    <row r="134" spans="2:29" ht="29.25" customHeight="1" x14ac:dyDescent="0.2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84">
        <v>650458.11210799997</v>
      </c>
      <c r="S134" s="484"/>
      <c r="T134" s="49">
        <v>45689</v>
      </c>
      <c r="U134" s="50" t="s">
        <v>118</v>
      </c>
      <c r="V134" s="18" t="s">
        <v>61</v>
      </c>
      <c r="W134" s="141">
        <v>45691</v>
      </c>
      <c r="X134" s="46">
        <v>45696</v>
      </c>
      <c r="Y134" s="143">
        <v>45698</v>
      </c>
      <c r="Z134" s="51">
        <v>45698</v>
      </c>
      <c r="AA134" s="183"/>
      <c r="AB134" s="150"/>
    </row>
    <row r="135" spans="2:29" ht="29.25" customHeight="1" x14ac:dyDescent="0.2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84">
        <v>984923.63610800006</v>
      </c>
      <c r="S135" s="484"/>
      <c r="T135" s="49">
        <v>45689</v>
      </c>
      <c r="U135" s="50" t="s">
        <v>118</v>
      </c>
      <c r="V135" s="18" t="s">
        <v>61</v>
      </c>
      <c r="W135" s="141">
        <v>45659</v>
      </c>
      <c r="X135" s="46">
        <v>45690</v>
      </c>
      <c r="Y135" s="143">
        <v>45694</v>
      </c>
      <c r="Z135" s="51">
        <v>45694</v>
      </c>
      <c r="AA135" s="184"/>
      <c r="AB135" s="150"/>
    </row>
    <row r="136" spans="2:29" ht="29.25" customHeight="1" x14ac:dyDescent="0.25">
      <c r="B136" s="44">
        <v>18</v>
      </c>
      <c r="C136" s="48" t="s">
        <v>241</v>
      </c>
      <c r="D136" s="44" t="s">
        <v>126</v>
      </c>
      <c r="E136" s="44" t="s">
        <v>58</v>
      </c>
      <c r="F136" s="44" t="s">
        <v>278</v>
      </c>
      <c r="G136" s="44" t="s">
        <v>869</v>
      </c>
      <c r="H136" s="44" t="s">
        <v>890</v>
      </c>
      <c r="I136" s="44"/>
      <c r="J136" s="19">
        <v>805</v>
      </c>
      <c r="K136" s="19">
        <v>39</v>
      </c>
      <c r="L136" s="19">
        <v>844</v>
      </c>
      <c r="M136" s="19">
        <v>100.6</v>
      </c>
      <c r="N136" s="19">
        <v>8.84</v>
      </c>
      <c r="O136" s="19">
        <v>552.01</v>
      </c>
      <c r="P136" s="19">
        <v>5686.38</v>
      </c>
      <c r="Q136" s="19">
        <v>1.768</v>
      </c>
      <c r="R136" s="484">
        <v>2438641.2023449992</v>
      </c>
      <c r="S136" s="484"/>
      <c r="T136" s="49">
        <v>45689</v>
      </c>
      <c r="U136" s="50" t="s">
        <v>118</v>
      </c>
      <c r="V136" s="18" t="s">
        <v>61</v>
      </c>
      <c r="W136" s="141">
        <v>45696</v>
      </c>
      <c r="X136" s="46">
        <v>45700</v>
      </c>
      <c r="Y136" s="143">
        <v>45700</v>
      </c>
      <c r="Z136" s="51">
        <v>45702</v>
      </c>
      <c r="AA136" s="183"/>
      <c r="AB136" s="150"/>
    </row>
    <row r="137" spans="2:29" ht="29.25" customHeight="1" x14ac:dyDescent="0.25">
      <c r="B137" s="44"/>
      <c r="C137" s="48" t="s">
        <v>208</v>
      </c>
      <c r="D137" s="44" t="s">
        <v>65</v>
      </c>
      <c r="E137" s="44" t="s">
        <v>58</v>
      </c>
      <c r="F137" s="44" t="s">
        <v>278</v>
      </c>
      <c r="G137" s="44" t="s">
        <v>869</v>
      </c>
      <c r="H137" s="44" t="s">
        <v>890</v>
      </c>
      <c r="I137" s="44"/>
      <c r="J137" s="19">
        <v>333</v>
      </c>
      <c r="K137" s="19">
        <v>19</v>
      </c>
      <c r="L137" s="19">
        <v>352</v>
      </c>
      <c r="M137" s="19">
        <v>41.54</v>
      </c>
      <c r="N137" s="19">
        <v>4.2300000000000004</v>
      </c>
      <c r="O137" s="19">
        <v>250.46</v>
      </c>
      <c r="P137" s="19">
        <v>1909</v>
      </c>
      <c r="Q137" s="19">
        <v>0.86627600000000005</v>
      </c>
      <c r="R137" s="484">
        <v>984923.63610800006</v>
      </c>
      <c r="S137" s="484"/>
      <c r="T137" s="49">
        <v>45658</v>
      </c>
      <c r="U137" s="50" t="s">
        <v>118</v>
      </c>
      <c r="V137" s="18" t="s">
        <v>61</v>
      </c>
      <c r="W137" s="178">
        <v>45685</v>
      </c>
      <c r="X137" s="51">
        <v>45687</v>
      </c>
      <c r="Y137" s="190">
        <v>45688</v>
      </c>
      <c r="Z137" s="51">
        <v>45688</v>
      </c>
      <c r="AA137" s="185"/>
      <c r="AB137" s="151"/>
      <c r="AC137" s="15"/>
    </row>
    <row r="138" spans="2:29" ht="29.25" customHeight="1" x14ac:dyDescent="0.2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84">
        <v>984923.63610800006</v>
      </c>
      <c r="S138" s="484"/>
      <c r="T138" s="49">
        <v>45689</v>
      </c>
      <c r="U138" s="50" t="s">
        <v>118</v>
      </c>
      <c r="V138" s="56" t="s">
        <v>61</v>
      </c>
      <c r="W138" s="178">
        <v>45690</v>
      </c>
      <c r="X138" s="51">
        <v>45695</v>
      </c>
      <c r="Y138" s="190">
        <v>45696</v>
      </c>
      <c r="Z138" s="51">
        <v>45697</v>
      </c>
      <c r="AA138" s="183"/>
      <c r="AB138" s="151"/>
      <c r="AC138" s="15"/>
    </row>
    <row r="139" spans="2:29" ht="29.25" customHeight="1" x14ac:dyDescent="0.25">
      <c r="B139" s="44"/>
      <c r="C139" s="48" t="s">
        <v>209</v>
      </c>
      <c r="D139" s="44" t="s">
        <v>210</v>
      </c>
      <c r="E139" s="44" t="s">
        <v>58</v>
      </c>
      <c r="F139" s="44" t="s">
        <v>278</v>
      </c>
      <c r="G139" s="44" t="s">
        <v>869</v>
      </c>
      <c r="H139" s="44" t="s">
        <v>890</v>
      </c>
      <c r="I139" s="44"/>
      <c r="J139" s="19">
        <v>1212</v>
      </c>
      <c r="K139" s="19">
        <v>60</v>
      </c>
      <c r="L139" s="19">
        <v>1272</v>
      </c>
      <c r="M139" s="19">
        <v>151.38</v>
      </c>
      <c r="N139" s="19">
        <v>13.48</v>
      </c>
      <c r="O139" s="19">
        <v>860.33</v>
      </c>
      <c r="P139" s="19">
        <v>12577</v>
      </c>
      <c r="Q139" s="19">
        <v>2.4947030000000003</v>
      </c>
      <c r="R139" s="484">
        <v>4121357.0384490001</v>
      </c>
      <c r="S139" s="484"/>
      <c r="T139" s="49">
        <v>45658</v>
      </c>
      <c r="U139" s="50" t="s">
        <v>118</v>
      </c>
      <c r="V139" s="18" t="s">
        <v>61</v>
      </c>
      <c r="W139" s="178">
        <v>45662</v>
      </c>
      <c r="X139" s="51">
        <v>45673</v>
      </c>
      <c r="Y139" s="190">
        <v>45669</v>
      </c>
      <c r="Z139" s="51">
        <v>45674</v>
      </c>
      <c r="AA139" s="161"/>
      <c r="AB139" s="151"/>
      <c r="AC139" s="15"/>
    </row>
    <row r="140" spans="2:29" ht="29.25" customHeight="1" x14ac:dyDescent="0.25">
      <c r="B140" s="44"/>
      <c r="C140" s="48" t="s">
        <v>428</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84">
        <v>3663688.3030939996</v>
      </c>
      <c r="S140" s="484"/>
      <c r="T140" s="551" t="s">
        <v>414</v>
      </c>
      <c r="U140" s="50" t="s">
        <v>60</v>
      </c>
      <c r="V140" s="18" t="s">
        <v>61</v>
      </c>
      <c r="W140" s="138"/>
      <c r="X140" s="133"/>
      <c r="Y140" s="144"/>
      <c r="Z140" s="499">
        <v>45769</v>
      </c>
      <c r="AA140" s="184"/>
      <c r="AB140" s="150"/>
    </row>
    <row r="141" spans="2:29" ht="29.25" customHeight="1" x14ac:dyDescent="0.2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84">
        <v>2635411.7904490004</v>
      </c>
      <c r="S141" s="484"/>
      <c r="T141" s="49">
        <v>45717</v>
      </c>
      <c r="U141" s="50" t="s">
        <v>60</v>
      </c>
      <c r="V141" s="18" t="s">
        <v>61</v>
      </c>
      <c r="W141" s="141">
        <v>45715</v>
      </c>
      <c r="X141" s="46">
        <v>45718</v>
      </c>
      <c r="Y141" s="143">
        <v>45720</v>
      </c>
      <c r="Z141" s="51">
        <v>45721</v>
      </c>
      <c r="AA141" s="184"/>
      <c r="AB141" s="150"/>
    </row>
    <row r="142" spans="2:29" ht="29.25" customHeight="1" x14ac:dyDescent="0.2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84">
        <v>752440.09410799993</v>
      </c>
      <c r="S142" s="484"/>
      <c r="T142" s="49">
        <v>45689</v>
      </c>
      <c r="U142" s="50" t="s">
        <v>60</v>
      </c>
      <c r="V142" s="18" t="s">
        <v>61</v>
      </c>
      <c r="W142" s="141">
        <v>45696</v>
      </c>
      <c r="X142" s="46">
        <v>45698</v>
      </c>
      <c r="Y142" s="143">
        <v>45704</v>
      </c>
      <c r="Z142" s="51">
        <v>45705</v>
      </c>
      <c r="AA142" s="184"/>
      <c r="AB142" s="150"/>
    </row>
    <row r="143" spans="2:29" ht="29.25" customHeight="1" x14ac:dyDescent="0.2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84">
        <v>752440.09410799993</v>
      </c>
      <c r="S143" s="484"/>
      <c r="T143" s="49">
        <v>45689</v>
      </c>
      <c r="U143" s="50" t="s">
        <v>60</v>
      </c>
      <c r="V143" s="18" t="s">
        <v>61</v>
      </c>
      <c r="W143" s="141">
        <v>45698</v>
      </c>
      <c r="X143" s="46">
        <v>45700</v>
      </c>
      <c r="Y143" s="143">
        <v>45706</v>
      </c>
      <c r="Z143" s="51">
        <v>45709</v>
      </c>
      <c r="AA143" s="184"/>
      <c r="AB143" s="150"/>
    </row>
    <row r="144" spans="2:29" ht="29.25" customHeight="1" x14ac:dyDescent="0.2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84">
        <v>752440.09410799993</v>
      </c>
      <c r="S144" s="484"/>
      <c r="T144" s="49">
        <v>45689</v>
      </c>
      <c r="U144" s="50" t="s">
        <v>60</v>
      </c>
      <c r="V144" s="18" t="s">
        <v>61</v>
      </c>
      <c r="W144" s="141">
        <v>45703</v>
      </c>
      <c r="X144" s="46">
        <v>45706</v>
      </c>
      <c r="Y144" s="143">
        <v>45709</v>
      </c>
      <c r="Z144" s="51">
        <v>45710</v>
      </c>
      <c r="AA144" s="184"/>
      <c r="AB144" s="150"/>
    </row>
    <row r="145" spans="2:29" ht="29.25" customHeight="1" x14ac:dyDescent="0.25">
      <c r="B145" s="44"/>
      <c r="C145" s="48" t="s">
        <v>442</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84">
        <v>1765260.9827310001</v>
      </c>
      <c r="S145" s="484"/>
      <c r="T145" s="551" t="s">
        <v>414</v>
      </c>
      <c r="U145" s="50" t="s">
        <v>60</v>
      </c>
      <c r="V145" s="51" t="s">
        <v>61</v>
      </c>
      <c r="W145" s="138"/>
      <c r="X145" s="133"/>
      <c r="Y145" s="144"/>
      <c r="Z145" s="499">
        <v>45410</v>
      </c>
      <c r="AA145" s="184"/>
      <c r="AB145" s="150"/>
    </row>
    <row r="146" spans="2:29" ht="29.25" customHeight="1" x14ac:dyDescent="0.2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84">
        <v>752440.09410799993</v>
      </c>
      <c r="S146" s="484"/>
      <c r="T146" s="49">
        <v>45689</v>
      </c>
      <c r="U146" s="50" t="s">
        <v>60</v>
      </c>
      <c r="V146" s="18" t="s">
        <v>61</v>
      </c>
      <c r="W146" s="178">
        <v>45707</v>
      </c>
      <c r="X146" s="51">
        <v>45708</v>
      </c>
      <c r="Y146" s="190">
        <v>45712</v>
      </c>
      <c r="Z146" s="51">
        <v>45713</v>
      </c>
      <c r="AA146" s="184"/>
      <c r="AB146" s="151"/>
      <c r="AC146" s="15"/>
    </row>
    <row r="147" spans="2:29" ht="29.25" customHeight="1" x14ac:dyDescent="0.25">
      <c r="B147" s="44"/>
      <c r="C147" s="48" t="s">
        <v>443</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84">
        <v>752440.09410799993</v>
      </c>
      <c r="S147" s="484"/>
      <c r="T147" s="49">
        <v>45780</v>
      </c>
      <c r="U147" s="50" t="s">
        <v>60</v>
      </c>
      <c r="V147" s="51" t="s">
        <v>61</v>
      </c>
      <c r="W147" s="138"/>
      <c r="X147" s="133"/>
      <c r="Y147" s="144"/>
      <c r="Z147" s="499">
        <v>45780</v>
      </c>
      <c r="AA147" s="184"/>
      <c r="AB147" s="150"/>
    </row>
    <row r="148" spans="2:29" ht="29.25" customHeight="1" x14ac:dyDescent="0.2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84">
        <v>752440.09410799993</v>
      </c>
      <c r="S148" s="484"/>
      <c r="T148" s="49">
        <v>45689</v>
      </c>
      <c r="U148" s="50" t="s">
        <v>60</v>
      </c>
      <c r="V148" s="18" t="s">
        <v>61</v>
      </c>
      <c r="W148" s="141">
        <v>45712</v>
      </c>
      <c r="X148" s="46">
        <v>45713</v>
      </c>
      <c r="Y148" s="143">
        <v>45715</v>
      </c>
      <c r="Z148" s="51">
        <v>45715</v>
      </c>
      <c r="AA148" s="184"/>
      <c r="AB148" s="150"/>
    </row>
    <row r="149" spans="2:29" ht="29.25" customHeight="1" x14ac:dyDescent="0.25">
      <c r="B149" s="43"/>
      <c r="C149" s="48" t="s">
        <v>662</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38"/>
      <c r="X149" s="133"/>
      <c r="Y149" s="144"/>
      <c r="Z149" s="133">
        <v>45990</v>
      </c>
      <c r="AA149" s="184"/>
      <c r="AB149" s="150"/>
    </row>
    <row r="150" spans="2:29" ht="29.25" customHeight="1" x14ac:dyDescent="0.25">
      <c r="B150" s="43"/>
      <c r="C150" s="539" t="s">
        <v>663</v>
      </c>
      <c r="D150" s="43" t="s">
        <v>79</v>
      </c>
      <c r="E150" s="43"/>
      <c r="F150" s="44" t="s">
        <v>873</v>
      </c>
      <c r="G150" s="43"/>
      <c r="H150" s="43"/>
      <c r="I150" s="43"/>
      <c r="J150" s="45"/>
      <c r="K150" s="45"/>
      <c r="L150" s="45"/>
      <c r="M150" s="45"/>
      <c r="N150" s="45"/>
      <c r="O150" s="45"/>
      <c r="P150" s="45"/>
      <c r="Q150" s="45"/>
      <c r="R150" s="503"/>
      <c r="S150" s="503"/>
      <c r="T150" s="49">
        <v>46067</v>
      </c>
      <c r="U150" s="50" t="s">
        <v>60</v>
      </c>
      <c r="V150" s="47" t="s">
        <v>61</v>
      </c>
      <c r="W150" s="138"/>
      <c r="X150" s="133"/>
      <c r="Y150" s="144"/>
      <c r="Z150" s="133">
        <v>46063</v>
      </c>
      <c r="AA150" s="184"/>
      <c r="AB150" s="150"/>
    </row>
    <row r="151" spans="2:29" ht="29.25" customHeight="1" x14ac:dyDescent="0.25">
      <c r="B151" s="43"/>
      <c r="C151" s="539" t="s">
        <v>665</v>
      </c>
      <c r="D151" s="43" t="s">
        <v>77</v>
      </c>
      <c r="E151" s="43"/>
      <c r="F151" s="44" t="s">
        <v>873</v>
      </c>
      <c r="G151" s="43"/>
      <c r="H151" s="43"/>
      <c r="I151" s="43"/>
      <c r="J151" s="45"/>
      <c r="K151" s="45"/>
      <c r="L151" s="45"/>
      <c r="M151" s="45"/>
      <c r="N151" s="45"/>
      <c r="O151" s="45"/>
      <c r="P151" s="45"/>
      <c r="Q151" s="45"/>
      <c r="R151" s="503"/>
      <c r="S151" s="503"/>
      <c r="T151" s="49">
        <v>46067</v>
      </c>
      <c r="U151" s="50" t="s">
        <v>60</v>
      </c>
      <c r="V151" s="47" t="s">
        <v>61</v>
      </c>
      <c r="W151" s="138">
        <v>46063</v>
      </c>
      <c r="X151" s="133"/>
      <c r="Y151" s="144"/>
      <c r="Z151" s="133">
        <v>46065</v>
      </c>
      <c r="AA151" s="184"/>
      <c r="AB151" s="150"/>
    </row>
    <row r="152" spans="2:29" ht="29.25" customHeight="1" x14ac:dyDescent="0.25">
      <c r="B152" s="43"/>
      <c r="C152" s="539" t="s">
        <v>666</v>
      </c>
      <c r="D152" s="43" t="s">
        <v>126</v>
      </c>
      <c r="E152" s="43"/>
      <c r="F152" s="44" t="s">
        <v>873</v>
      </c>
      <c r="G152" s="43"/>
      <c r="H152" s="43"/>
      <c r="I152" s="43"/>
      <c r="J152" s="45"/>
      <c r="K152" s="45"/>
      <c r="L152" s="45"/>
      <c r="M152" s="45"/>
      <c r="N152" s="45"/>
      <c r="O152" s="45"/>
      <c r="P152" s="45"/>
      <c r="Q152" s="45"/>
      <c r="R152" s="503"/>
      <c r="S152" s="503"/>
      <c r="T152" s="49">
        <v>46067</v>
      </c>
      <c r="U152" s="50" t="s">
        <v>60</v>
      </c>
      <c r="V152" s="47" t="s">
        <v>61</v>
      </c>
      <c r="W152" s="138">
        <v>46053</v>
      </c>
      <c r="X152" s="133"/>
      <c r="Y152" s="144"/>
      <c r="Z152" s="133">
        <v>46057</v>
      </c>
      <c r="AA152" s="184"/>
      <c r="AB152" s="150"/>
    </row>
    <row r="153" spans="2:29" ht="29.25" customHeight="1" x14ac:dyDescent="0.25">
      <c r="B153" s="43"/>
      <c r="C153" s="539" t="s">
        <v>667</v>
      </c>
      <c r="D153" s="43" t="s">
        <v>206</v>
      </c>
      <c r="E153" s="43"/>
      <c r="F153" s="44" t="s">
        <v>873</v>
      </c>
      <c r="G153" s="43"/>
      <c r="H153" s="43"/>
      <c r="I153" s="43"/>
      <c r="J153" s="45"/>
      <c r="K153" s="45"/>
      <c r="L153" s="45"/>
      <c r="M153" s="45"/>
      <c r="N153" s="45"/>
      <c r="O153" s="45"/>
      <c r="P153" s="45"/>
      <c r="Q153" s="45"/>
      <c r="R153" s="503"/>
      <c r="S153" s="503"/>
      <c r="T153" s="49">
        <v>46067</v>
      </c>
      <c r="U153" s="50" t="s">
        <v>60</v>
      </c>
      <c r="V153" s="47" t="s">
        <v>61</v>
      </c>
      <c r="W153" s="138">
        <v>46057</v>
      </c>
      <c r="X153" s="133"/>
      <c r="Y153" s="144"/>
      <c r="Z153" s="133">
        <v>46059</v>
      </c>
      <c r="AA153" s="184"/>
      <c r="AB153" s="150"/>
    </row>
    <row r="154" spans="2:29" ht="29.25" customHeight="1" x14ac:dyDescent="0.25">
      <c r="B154" s="44">
        <v>16</v>
      </c>
      <c r="C154" s="48" t="s">
        <v>274</v>
      </c>
      <c r="D154" s="44" t="s">
        <v>275</v>
      </c>
      <c r="E154" s="44" t="s">
        <v>74</v>
      </c>
      <c r="F154" s="44" t="s">
        <v>278</v>
      </c>
      <c r="G154" s="44"/>
      <c r="H154" s="44"/>
      <c r="I154" s="44"/>
      <c r="J154" s="134">
        <f>M154*8</f>
        <v>614.16</v>
      </c>
      <c r="K154" s="134">
        <f>N154*4.4</f>
        <v>27.984000000000005</v>
      </c>
      <c r="L154" s="19">
        <f>SUM(J154:K154)</f>
        <v>642.14400000000001</v>
      </c>
      <c r="M154" s="19">
        <v>76.77</v>
      </c>
      <c r="N154" s="19">
        <v>6.36</v>
      </c>
      <c r="O154" s="19">
        <v>388.74</v>
      </c>
      <c r="P154" s="19">
        <v>3855</v>
      </c>
      <c r="Q154" s="19">
        <v>2.348757</v>
      </c>
      <c r="R154" s="484">
        <v>1765261</v>
      </c>
      <c r="S154" s="484"/>
      <c r="T154" s="49">
        <v>45717</v>
      </c>
      <c r="U154" s="50" t="s">
        <v>60</v>
      </c>
      <c r="V154" s="51" t="s">
        <v>61</v>
      </c>
      <c r="W154" s="141">
        <v>45722</v>
      </c>
      <c r="X154" s="46"/>
      <c r="Y154" s="143"/>
      <c r="Z154" s="51">
        <v>45728</v>
      </c>
      <c r="AA154" s="184"/>
      <c r="AB154" s="150"/>
    </row>
    <row r="155" spans="2:29" ht="29.25" customHeight="1" x14ac:dyDescent="0.2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84">
        <v>752440.09410799993</v>
      </c>
      <c r="S155" s="484"/>
      <c r="T155" s="49">
        <v>45689</v>
      </c>
      <c r="U155" s="50" t="s">
        <v>60</v>
      </c>
      <c r="V155" s="18" t="s">
        <v>61</v>
      </c>
      <c r="W155" s="141">
        <v>45673</v>
      </c>
      <c r="X155" s="46">
        <v>45684</v>
      </c>
      <c r="Y155" s="143">
        <v>45692</v>
      </c>
      <c r="Z155" s="51">
        <v>45693</v>
      </c>
      <c r="AA155" s="184"/>
      <c r="AB155" s="149"/>
    </row>
    <row r="156" spans="2:29" ht="29.25" customHeight="1" x14ac:dyDescent="0.25">
      <c r="B156" s="44"/>
      <c r="C156" s="48" t="s">
        <v>478</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84">
        <v>2635411.7904490004</v>
      </c>
      <c r="S156" s="484"/>
      <c r="T156" s="49">
        <v>45785</v>
      </c>
      <c r="U156" s="50" t="s">
        <v>60</v>
      </c>
      <c r="V156" s="51" t="s">
        <v>61</v>
      </c>
      <c r="W156" s="138"/>
      <c r="X156" s="133"/>
      <c r="Y156" s="144"/>
      <c r="Z156" s="499">
        <v>45790</v>
      </c>
      <c r="AA156" s="184"/>
      <c r="AB156" s="150"/>
    </row>
    <row r="157" spans="2:29" ht="29.25" customHeight="1" x14ac:dyDescent="0.25">
      <c r="B157" s="44"/>
      <c r="C157" s="48" t="s">
        <v>485</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84">
        <v>2836089.3524490003</v>
      </c>
      <c r="S157" s="484"/>
      <c r="T157" s="49">
        <v>45789</v>
      </c>
      <c r="U157" s="50" t="s">
        <v>60</v>
      </c>
      <c r="V157" s="51" t="s">
        <v>61</v>
      </c>
      <c r="W157" s="138"/>
      <c r="X157" s="133"/>
      <c r="Y157" s="144"/>
      <c r="Z157" s="499">
        <v>45797</v>
      </c>
      <c r="AA157" s="184"/>
      <c r="AB157" s="150"/>
    </row>
    <row r="158" spans="2:29" ht="29.25" customHeight="1" x14ac:dyDescent="0.25">
      <c r="B158" s="44">
        <v>18</v>
      </c>
      <c r="C158" s="48" t="s">
        <v>286</v>
      </c>
      <c r="D158" s="44" t="s">
        <v>287</v>
      </c>
      <c r="E158" s="44" t="s">
        <v>91</v>
      </c>
      <c r="F158" s="44" t="s">
        <v>278</v>
      </c>
      <c r="G158" s="44" t="s">
        <v>869</v>
      </c>
      <c r="H158" s="44" t="s">
        <v>883</v>
      </c>
      <c r="I158" s="44"/>
      <c r="J158" s="134">
        <f>M158*8</f>
        <v>1264.6400000000001</v>
      </c>
      <c r="K158" s="134">
        <f>N158*4.4</f>
        <v>72.248000000000019</v>
      </c>
      <c r="L158" s="19">
        <f>SUM(J158:K158)</f>
        <v>1336.8880000000001</v>
      </c>
      <c r="M158" s="19">
        <v>158.08000000000001</v>
      </c>
      <c r="N158" s="19">
        <v>16.420000000000002</v>
      </c>
      <c r="O158" s="19">
        <v>1226.53</v>
      </c>
      <c r="P158" s="19">
        <v>15882</v>
      </c>
      <c r="Q158" s="19">
        <v>2.4947030000000003</v>
      </c>
      <c r="R158" s="484">
        <v>4266794</v>
      </c>
      <c r="S158" s="484"/>
      <c r="T158" s="49">
        <v>45717</v>
      </c>
      <c r="U158" s="50" t="s">
        <v>60</v>
      </c>
      <c r="V158" s="51" t="s">
        <v>61</v>
      </c>
      <c r="W158" s="141"/>
      <c r="X158" s="46"/>
      <c r="Y158" s="143"/>
      <c r="Z158" s="51">
        <v>45738</v>
      </c>
      <c r="AA158" s="161"/>
      <c r="AB158" s="150"/>
    </row>
    <row r="159" spans="2:29" ht="29.25" customHeight="1" x14ac:dyDescent="0.2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84">
        <v>984923.63610800006</v>
      </c>
      <c r="S159" s="484"/>
      <c r="T159" s="49">
        <v>45658</v>
      </c>
      <c r="U159" s="50" t="s">
        <v>60</v>
      </c>
      <c r="V159" s="18" t="s">
        <v>61</v>
      </c>
      <c r="W159" s="141">
        <v>45665</v>
      </c>
      <c r="X159" s="46">
        <v>45665</v>
      </c>
      <c r="Y159" s="143">
        <v>45672</v>
      </c>
      <c r="Z159" s="51">
        <v>45673</v>
      </c>
      <c r="AA159" s="184"/>
      <c r="AB159" s="149"/>
    </row>
    <row r="160" spans="2:29" ht="29.25" customHeight="1" x14ac:dyDescent="0.25">
      <c r="B160" s="488">
        <v>27</v>
      </c>
      <c r="C160" s="489" t="s">
        <v>369</v>
      </c>
      <c r="D160" s="488" t="s">
        <v>77</v>
      </c>
      <c r="E160" s="488" t="s">
        <v>101</v>
      </c>
      <c r="F160" s="488" t="s">
        <v>278</v>
      </c>
      <c r="G160" s="44"/>
      <c r="H160" s="44"/>
      <c r="I160" s="44"/>
      <c r="J160" s="19">
        <v>268</v>
      </c>
      <c r="K160" s="19">
        <v>14</v>
      </c>
      <c r="L160" s="19">
        <v>282</v>
      </c>
      <c r="M160" s="19">
        <v>33.42</v>
      </c>
      <c r="N160" s="19">
        <v>3.15</v>
      </c>
      <c r="O160" s="19">
        <v>255.26</v>
      </c>
      <c r="P160" s="19">
        <v>1904</v>
      </c>
      <c r="Q160" s="19">
        <v>0.86627600000000005</v>
      </c>
      <c r="R160" s="484">
        <v>745277.51610799995</v>
      </c>
      <c r="S160" s="484"/>
      <c r="T160" s="49">
        <v>45717</v>
      </c>
      <c r="U160" s="549" t="s">
        <v>60</v>
      </c>
      <c r="V160" s="51" t="s">
        <v>61</v>
      </c>
      <c r="W160" s="138"/>
      <c r="X160" s="133"/>
      <c r="Y160" s="144"/>
      <c r="Z160" s="499">
        <v>45744</v>
      </c>
      <c r="AA160" s="187" t="s">
        <v>392</v>
      </c>
      <c r="AB160" s="631"/>
      <c r="AC160" s="59"/>
    </row>
    <row r="161" spans="2:29" ht="29.25" customHeight="1" x14ac:dyDescent="0.2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84">
        <v>2154107.4570649997</v>
      </c>
      <c r="S161" s="484"/>
      <c r="T161" s="49">
        <v>45658</v>
      </c>
      <c r="U161" s="50" t="s">
        <v>60</v>
      </c>
      <c r="V161" s="18" t="s">
        <v>61</v>
      </c>
      <c r="W161" s="178">
        <v>45659</v>
      </c>
      <c r="X161" s="51">
        <v>45661</v>
      </c>
      <c r="Y161" s="190">
        <v>45675</v>
      </c>
      <c r="Z161" s="51">
        <v>45676</v>
      </c>
      <c r="AA161" s="186"/>
      <c r="AB161" s="147"/>
      <c r="AC161" s="15"/>
    </row>
    <row r="162" spans="2:29" ht="29.25" customHeight="1" x14ac:dyDescent="0.25">
      <c r="B162" s="44"/>
      <c r="C162" s="48" t="s">
        <v>543</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84">
        <v>5283315.0419999994</v>
      </c>
      <c r="S162" s="484"/>
      <c r="T162" s="49">
        <v>45914</v>
      </c>
      <c r="U162" s="50" t="s">
        <v>60</v>
      </c>
      <c r="V162" s="51" t="s">
        <v>61</v>
      </c>
      <c r="W162" s="138"/>
      <c r="X162" s="133"/>
      <c r="Y162" s="144"/>
      <c r="Z162" s="499">
        <v>45914</v>
      </c>
      <c r="AA162" s="184"/>
    </row>
    <row r="163" spans="2:29" ht="29.25" customHeight="1" x14ac:dyDescent="0.25">
      <c r="B163" s="43"/>
      <c r="C163" s="539" t="s">
        <v>674</v>
      </c>
      <c r="D163" s="43" t="s">
        <v>57</v>
      </c>
      <c r="E163" s="43" t="s">
        <v>74</v>
      </c>
      <c r="F163" s="44" t="s">
        <v>873</v>
      </c>
      <c r="G163" s="43"/>
      <c r="H163" s="43"/>
      <c r="I163" s="43"/>
      <c r="J163" s="45"/>
      <c r="K163" s="45"/>
      <c r="L163" s="45"/>
      <c r="M163" s="45"/>
      <c r="N163" s="45"/>
      <c r="O163" s="45"/>
      <c r="P163" s="45"/>
      <c r="Q163" s="45"/>
      <c r="R163" s="503"/>
      <c r="S163" s="503"/>
      <c r="T163" s="49">
        <v>46036</v>
      </c>
      <c r="U163" s="50" t="s">
        <v>60</v>
      </c>
      <c r="V163" s="47" t="s">
        <v>61</v>
      </c>
      <c r="W163" s="138"/>
      <c r="X163" s="133"/>
      <c r="Y163" s="144"/>
      <c r="Z163" s="133">
        <v>46047</v>
      </c>
      <c r="AA163" s="184"/>
    </row>
    <row r="164" spans="2:29" ht="29.25" customHeight="1" x14ac:dyDescent="0.25">
      <c r="B164" s="488">
        <v>39</v>
      </c>
      <c r="C164" s="489" t="s">
        <v>397</v>
      </c>
      <c r="D164" s="488" t="s">
        <v>398</v>
      </c>
      <c r="E164" s="488" t="s">
        <v>74</v>
      </c>
      <c r="F164" s="488" t="s">
        <v>278</v>
      </c>
      <c r="G164" s="488"/>
      <c r="H164" s="488"/>
      <c r="I164" s="488"/>
      <c r="J164" s="490">
        <f>M164*8</f>
        <v>566.48</v>
      </c>
      <c r="K164" s="490">
        <f>N164*4.4</f>
        <v>25.564</v>
      </c>
      <c r="L164" s="490">
        <f>SUBTOTAL(9,J164:K164)</f>
        <v>592.04399999999998</v>
      </c>
      <c r="M164" s="490">
        <v>70.81</v>
      </c>
      <c r="N164" s="490">
        <v>5.81</v>
      </c>
      <c r="O164" s="490">
        <v>356.96</v>
      </c>
      <c r="P164" s="490">
        <v>3466</v>
      </c>
      <c r="Q164" s="19">
        <v>1.7680549999999999</v>
      </c>
      <c r="R164" s="484">
        <v>1649958.0770650001</v>
      </c>
      <c r="S164" s="484"/>
      <c r="T164" s="49">
        <v>45717</v>
      </c>
      <c r="U164" s="549" t="s">
        <v>60</v>
      </c>
      <c r="V164" s="51" t="s">
        <v>61</v>
      </c>
      <c r="W164" s="179"/>
      <c r="X164" s="135"/>
      <c r="Y164" s="191"/>
      <c r="Z164" s="499">
        <v>45747</v>
      </c>
      <c r="AA164" s="626"/>
      <c r="AB164" s="57"/>
      <c r="AC164" s="59"/>
    </row>
    <row r="165" spans="2:29" ht="29.25" customHeight="1" x14ac:dyDescent="0.2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84">
        <v>1161364.312108</v>
      </c>
      <c r="S165" s="484"/>
      <c r="T165" s="49">
        <v>45658</v>
      </c>
      <c r="U165" s="50" t="s">
        <v>60</v>
      </c>
      <c r="V165" s="18" t="s">
        <v>61</v>
      </c>
      <c r="W165" s="141">
        <v>45640</v>
      </c>
      <c r="X165" s="46">
        <v>45642</v>
      </c>
      <c r="Y165" s="143">
        <v>45661</v>
      </c>
      <c r="Z165" s="51">
        <v>45662</v>
      </c>
      <c r="AA165" s="184"/>
      <c r="AB165" s="2"/>
    </row>
    <row r="166" spans="2:29" ht="29.25" customHeight="1" x14ac:dyDescent="0.25">
      <c r="B166" s="488">
        <v>46</v>
      </c>
      <c r="C166" s="489" t="s">
        <v>407</v>
      </c>
      <c r="D166" s="488" t="s">
        <v>203</v>
      </c>
      <c r="E166" s="488" t="s">
        <v>74</v>
      </c>
      <c r="F166" s="488"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84">
        <v>1317205.2180649999</v>
      </c>
      <c r="S166" s="484"/>
      <c r="T166" s="551" t="s">
        <v>414</v>
      </c>
      <c r="U166" s="549" t="s">
        <v>60</v>
      </c>
      <c r="V166" s="51" t="s">
        <v>61</v>
      </c>
      <c r="W166" s="138"/>
      <c r="X166" s="133"/>
      <c r="Y166" s="144"/>
      <c r="Z166" s="499">
        <v>45757</v>
      </c>
      <c r="AA166" s="184"/>
    </row>
    <row r="167" spans="2:29" ht="29.25" customHeight="1" x14ac:dyDescent="0.25">
      <c r="B167" s="44"/>
      <c r="C167" s="48" t="s">
        <v>161</v>
      </c>
      <c r="D167" s="44" t="s">
        <v>68</v>
      </c>
      <c r="E167" s="44" t="s">
        <v>74</v>
      </c>
      <c r="F167" s="44" t="s">
        <v>278</v>
      </c>
      <c r="G167" s="44" t="s">
        <v>869</v>
      </c>
      <c r="H167" s="44" t="s">
        <v>890</v>
      </c>
      <c r="I167" s="44"/>
      <c r="J167" s="19">
        <v>221</v>
      </c>
      <c r="K167" s="19">
        <v>12</v>
      </c>
      <c r="L167" s="19">
        <v>233</v>
      </c>
      <c r="M167" s="19">
        <v>27.61</v>
      </c>
      <c r="N167" s="19">
        <v>2.61</v>
      </c>
      <c r="O167" s="19">
        <v>146.96</v>
      </c>
      <c r="P167" s="19">
        <v>1450</v>
      </c>
      <c r="Q167" s="19">
        <v>0.86627600000000005</v>
      </c>
      <c r="R167" s="484">
        <v>650458.11210799997</v>
      </c>
      <c r="S167" s="484"/>
      <c r="T167" s="49">
        <v>45627</v>
      </c>
      <c r="U167" s="50" t="s">
        <v>60</v>
      </c>
      <c r="V167" s="18" t="s">
        <v>61</v>
      </c>
      <c r="W167" s="178">
        <v>45637</v>
      </c>
      <c r="X167" s="51">
        <v>45639</v>
      </c>
      <c r="Y167" s="190">
        <v>45653</v>
      </c>
      <c r="Z167" s="51">
        <v>45653</v>
      </c>
      <c r="AA167" s="184"/>
      <c r="AB167" s="2">
        <v>4</v>
      </c>
    </row>
    <row r="168" spans="2:29" ht="29.25" customHeight="1" x14ac:dyDescent="0.2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84">
        <v>1126247.400108</v>
      </c>
      <c r="S168" s="484"/>
      <c r="T168" s="49">
        <v>45627</v>
      </c>
      <c r="U168" s="50" t="s">
        <v>60</v>
      </c>
      <c r="V168" s="18" t="s">
        <v>61</v>
      </c>
      <c r="W168" s="178">
        <v>45627</v>
      </c>
      <c r="X168" s="51">
        <v>45629</v>
      </c>
      <c r="Y168" s="190">
        <v>45655</v>
      </c>
      <c r="Z168" s="51">
        <v>45657</v>
      </c>
      <c r="AA168" s="184"/>
      <c r="AB168" s="2">
        <v>4</v>
      </c>
    </row>
    <row r="169" spans="2:29" ht="29.25" customHeight="1" x14ac:dyDescent="0.25">
      <c r="B169" s="44"/>
      <c r="C169" s="48" t="s">
        <v>418</v>
      </c>
      <c r="D169" s="44" t="s">
        <v>63</v>
      </c>
      <c r="E169" s="44" t="s">
        <v>74</v>
      </c>
      <c r="F169" s="488" t="s">
        <v>278</v>
      </c>
      <c r="G169" s="44"/>
      <c r="H169" s="44"/>
      <c r="I169" s="44"/>
      <c r="J169" s="19">
        <v>252</v>
      </c>
      <c r="K169" s="19">
        <v>13</v>
      </c>
      <c r="L169" s="19">
        <v>265</v>
      </c>
      <c r="M169" s="19">
        <v>31.4</v>
      </c>
      <c r="N169" s="19">
        <v>2.89</v>
      </c>
      <c r="O169" s="19">
        <v>164.7</v>
      </c>
      <c r="P169" s="19">
        <v>1802</v>
      </c>
      <c r="Q169" s="19">
        <v>0.86627600000000005</v>
      </c>
      <c r="R169" s="484">
        <v>752440.09410799993</v>
      </c>
      <c r="S169" s="484"/>
      <c r="T169" s="551" t="s">
        <v>414</v>
      </c>
      <c r="U169" s="549" t="s">
        <v>60</v>
      </c>
      <c r="V169" s="51" t="s">
        <v>61</v>
      </c>
      <c r="W169" s="138"/>
      <c r="X169" s="133"/>
      <c r="Y169" s="144"/>
      <c r="Z169" s="499">
        <v>45757</v>
      </c>
      <c r="AA169" s="184"/>
    </row>
    <row r="170" spans="2:29" ht="29.25" customHeight="1" x14ac:dyDescent="0.2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84">
        <v>752440.09410799993</v>
      </c>
      <c r="S170" s="484"/>
      <c r="T170" s="49">
        <v>45627</v>
      </c>
      <c r="U170" s="50" t="s">
        <v>60</v>
      </c>
      <c r="V170" s="18" t="s">
        <v>61</v>
      </c>
      <c r="W170" s="178">
        <v>45627</v>
      </c>
      <c r="X170" s="51">
        <v>45631</v>
      </c>
      <c r="Y170" s="190">
        <v>45644</v>
      </c>
      <c r="Z170" s="51">
        <v>45645</v>
      </c>
      <c r="AA170" s="184"/>
      <c r="AB170" s="2">
        <v>3</v>
      </c>
    </row>
    <row r="171" spans="2:29" ht="29.25" customHeight="1" x14ac:dyDescent="0.2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84">
        <v>1126247.400108</v>
      </c>
      <c r="S171" s="484"/>
      <c r="T171" s="49">
        <v>45627</v>
      </c>
      <c r="U171" s="50" t="s">
        <v>60</v>
      </c>
      <c r="V171" s="18" t="s">
        <v>61</v>
      </c>
      <c r="W171" s="178">
        <v>45636</v>
      </c>
      <c r="X171" s="51">
        <v>45639</v>
      </c>
      <c r="Y171" s="190">
        <v>45648</v>
      </c>
      <c r="Z171" s="51">
        <v>45650</v>
      </c>
      <c r="AA171" s="182"/>
    </row>
    <row r="172" spans="2:29" ht="29.25" customHeight="1" x14ac:dyDescent="0.2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84">
        <v>5088278.7390940003</v>
      </c>
      <c r="S172" s="484"/>
      <c r="T172" s="49">
        <v>45658</v>
      </c>
      <c r="U172" s="50" t="s">
        <v>60</v>
      </c>
      <c r="V172" s="18" t="s">
        <v>61</v>
      </c>
      <c r="W172" s="178">
        <v>45659</v>
      </c>
      <c r="X172" s="51">
        <v>45679</v>
      </c>
      <c r="Y172" s="190">
        <v>45685</v>
      </c>
      <c r="Z172" s="51">
        <v>45688</v>
      </c>
      <c r="AA172" s="185"/>
      <c r="AB172" s="167"/>
      <c r="AC172" s="15"/>
    </row>
    <row r="173" spans="2:29" ht="29.25" customHeight="1" x14ac:dyDescent="0.2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84">
        <v>645061.94810799998</v>
      </c>
      <c r="S173" s="484"/>
      <c r="T173" s="486" t="s">
        <v>414</v>
      </c>
      <c r="U173" s="50" t="s">
        <v>60</v>
      </c>
      <c r="V173" s="18" t="s">
        <v>61</v>
      </c>
      <c r="W173" s="141"/>
      <c r="X173" s="46"/>
      <c r="Y173" s="143"/>
      <c r="Z173" s="51">
        <v>45759</v>
      </c>
      <c r="AA173" s="161" t="s">
        <v>280</v>
      </c>
    </row>
    <row r="174" spans="2:29" ht="29.25" customHeight="1" x14ac:dyDescent="0.2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84">
        <v>2154107.4570649997</v>
      </c>
      <c r="S174" s="484"/>
      <c r="T174" s="49">
        <v>45689</v>
      </c>
      <c r="U174" s="50" t="s">
        <v>60</v>
      </c>
      <c r="V174" s="18" t="s">
        <v>61</v>
      </c>
      <c r="W174" s="141">
        <v>45690</v>
      </c>
      <c r="X174" s="46">
        <v>45692</v>
      </c>
      <c r="Y174" s="143">
        <v>45697</v>
      </c>
      <c r="Z174" s="51">
        <v>45701</v>
      </c>
      <c r="AA174" s="184"/>
    </row>
    <row r="175" spans="2:29" ht="29.25" customHeight="1" x14ac:dyDescent="0.25">
      <c r="B175" s="43"/>
      <c r="C175" s="539" t="s">
        <v>678</v>
      </c>
      <c r="D175" s="43" t="s">
        <v>65</v>
      </c>
      <c r="E175" s="43" t="s">
        <v>74</v>
      </c>
      <c r="F175" s="44" t="s">
        <v>873</v>
      </c>
      <c r="G175" s="43"/>
      <c r="H175" s="43"/>
      <c r="I175" s="43"/>
      <c r="J175" s="45"/>
      <c r="K175" s="45"/>
      <c r="L175" s="45"/>
      <c r="M175" s="45"/>
      <c r="N175" s="45"/>
      <c r="O175" s="45"/>
      <c r="P175" s="45"/>
      <c r="Q175" s="45"/>
      <c r="R175" s="503"/>
      <c r="S175" s="503"/>
      <c r="T175" s="49">
        <v>46036</v>
      </c>
      <c r="U175" s="50" t="s">
        <v>60</v>
      </c>
      <c r="V175" s="47" t="s">
        <v>61</v>
      </c>
      <c r="W175" s="138"/>
      <c r="X175" s="133"/>
      <c r="Y175" s="144"/>
      <c r="Z175" s="133">
        <v>46051</v>
      </c>
      <c r="AA175" s="184"/>
    </row>
    <row r="176" spans="2:29" ht="29.25" customHeight="1" x14ac:dyDescent="0.25">
      <c r="B176" s="43"/>
      <c r="C176" s="539" t="s">
        <v>679</v>
      </c>
      <c r="D176" s="43" t="s">
        <v>63</v>
      </c>
      <c r="E176" s="43"/>
      <c r="F176" s="44" t="s">
        <v>873</v>
      </c>
      <c r="G176" s="43"/>
      <c r="H176" s="43"/>
      <c r="I176" s="43"/>
      <c r="J176" s="45"/>
      <c r="K176" s="45"/>
      <c r="L176" s="45"/>
      <c r="M176" s="45"/>
      <c r="N176" s="45"/>
      <c r="O176" s="45"/>
      <c r="P176" s="45"/>
      <c r="Q176" s="45"/>
      <c r="R176" s="503"/>
      <c r="S176" s="503"/>
      <c r="T176" s="49">
        <v>46067</v>
      </c>
      <c r="U176" s="50" t="s">
        <v>60</v>
      </c>
      <c r="V176" s="47" t="s">
        <v>61</v>
      </c>
      <c r="W176" s="138"/>
      <c r="X176" s="133"/>
      <c r="Y176" s="144"/>
      <c r="Z176" s="133">
        <v>46068</v>
      </c>
      <c r="AA176" s="184"/>
    </row>
    <row r="177" spans="2:29" ht="29.25" customHeight="1" x14ac:dyDescent="0.25">
      <c r="B177" s="43"/>
      <c r="C177" s="539" t="s">
        <v>681</v>
      </c>
      <c r="D177" s="43" t="s">
        <v>210</v>
      </c>
      <c r="E177" s="43" t="s">
        <v>74</v>
      </c>
      <c r="F177" s="44" t="s">
        <v>845</v>
      </c>
      <c r="G177" s="43"/>
      <c r="H177" s="43"/>
      <c r="I177" s="43"/>
      <c r="J177" s="45"/>
      <c r="K177" s="45"/>
      <c r="L177" s="45"/>
      <c r="M177" s="45"/>
      <c r="N177" s="45"/>
      <c r="O177" s="45"/>
      <c r="P177" s="45"/>
      <c r="Q177" s="45"/>
      <c r="R177" s="503"/>
      <c r="S177" s="503"/>
      <c r="T177" s="49">
        <v>46036</v>
      </c>
      <c r="U177" s="50" t="s">
        <v>60</v>
      </c>
      <c r="V177" s="47" t="s">
        <v>61</v>
      </c>
      <c r="W177" s="138"/>
      <c r="X177" s="133"/>
      <c r="Y177" s="144"/>
      <c r="Z177" s="133">
        <v>46035</v>
      </c>
      <c r="AA177" s="184"/>
    </row>
    <row r="178" spans="2:29" ht="29.25" customHeight="1" x14ac:dyDescent="0.25">
      <c r="B178" s="43"/>
      <c r="C178" s="539" t="s">
        <v>683</v>
      </c>
      <c r="D178" s="43" t="s">
        <v>77</v>
      </c>
      <c r="E178" s="43" t="s">
        <v>74</v>
      </c>
      <c r="F178" s="44" t="s">
        <v>845</v>
      </c>
      <c r="G178" s="43"/>
      <c r="H178" s="43"/>
      <c r="I178" s="43"/>
      <c r="J178" s="45"/>
      <c r="K178" s="45"/>
      <c r="L178" s="45"/>
      <c r="M178" s="45"/>
      <c r="N178" s="45"/>
      <c r="O178" s="45"/>
      <c r="P178" s="45"/>
      <c r="Q178" s="45"/>
      <c r="R178" s="503"/>
      <c r="S178" s="503"/>
      <c r="T178" s="49">
        <v>46036</v>
      </c>
      <c r="U178" s="50" t="s">
        <v>60</v>
      </c>
      <c r="V178" s="47" t="s">
        <v>61</v>
      </c>
      <c r="W178" s="138"/>
      <c r="X178" s="133"/>
      <c r="Y178" s="144"/>
      <c r="Z178" s="133">
        <v>46040</v>
      </c>
      <c r="AA178" s="184"/>
    </row>
    <row r="179" spans="2:29" ht="29.25" customHeight="1" x14ac:dyDescent="0.25">
      <c r="B179" s="43"/>
      <c r="C179" s="539" t="s">
        <v>684</v>
      </c>
      <c r="D179" s="43" t="s">
        <v>57</v>
      </c>
      <c r="E179" s="43" t="s">
        <v>74</v>
      </c>
      <c r="F179" s="44" t="s">
        <v>845</v>
      </c>
      <c r="G179" s="43"/>
      <c r="H179" s="43"/>
      <c r="I179" s="43"/>
      <c r="J179" s="45"/>
      <c r="K179" s="45"/>
      <c r="L179" s="45"/>
      <c r="M179" s="45"/>
      <c r="N179" s="45"/>
      <c r="O179" s="45"/>
      <c r="P179" s="45"/>
      <c r="Q179" s="45"/>
      <c r="R179" s="503"/>
      <c r="S179" s="503"/>
      <c r="T179" s="49">
        <v>46036</v>
      </c>
      <c r="U179" s="50" t="s">
        <v>60</v>
      </c>
      <c r="V179" s="47" t="s">
        <v>61</v>
      </c>
      <c r="W179" s="138"/>
      <c r="X179" s="133"/>
      <c r="Y179" s="144"/>
      <c r="Z179" s="133">
        <v>46038</v>
      </c>
      <c r="AA179" s="184"/>
    </row>
    <row r="180" spans="2:29" ht="29.25" customHeight="1" x14ac:dyDescent="0.25">
      <c r="B180" s="43"/>
      <c r="C180" s="539" t="s">
        <v>685</v>
      </c>
      <c r="D180" s="43" t="s">
        <v>690</v>
      </c>
      <c r="E180" s="43" t="s">
        <v>74</v>
      </c>
      <c r="F180" s="43" t="s">
        <v>845</v>
      </c>
      <c r="G180" s="43"/>
      <c r="H180" s="43"/>
      <c r="I180" s="43"/>
      <c r="J180" s="45"/>
      <c r="K180" s="45"/>
      <c r="L180" s="45"/>
      <c r="M180" s="45"/>
      <c r="N180" s="45"/>
      <c r="O180" s="45"/>
      <c r="P180" s="45"/>
      <c r="Q180" s="45"/>
      <c r="R180" s="503"/>
      <c r="S180" s="503"/>
      <c r="T180" s="49">
        <v>46036</v>
      </c>
      <c r="U180" s="50" t="s">
        <v>60</v>
      </c>
      <c r="V180" s="47" t="s">
        <v>61</v>
      </c>
      <c r="W180" s="138"/>
      <c r="X180" s="133"/>
      <c r="Y180" s="144"/>
      <c r="Z180" s="133">
        <v>46053</v>
      </c>
      <c r="AA180" s="184"/>
    </row>
    <row r="181" spans="2:29" ht="29.25" customHeight="1" x14ac:dyDescent="0.25">
      <c r="B181" s="43"/>
      <c r="C181" s="48" t="s">
        <v>686</v>
      </c>
      <c r="D181" s="44" t="s">
        <v>691</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590">
        <v>1.7529999999999999</v>
      </c>
      <c r="R181" s="19"/>
      <c r="S181" s="19"/>
      <c r="T181" s="49">
        <v>46005</v>
      </c>
      <c r="U181" s="50" t="s">
        <v>60</v>
      </c>
      <c r="V181" s="47" t="s">
        <v>61</v>
      </c>
      <c r="W181" s="138"/>
      <c r="X181" s="133"/>
      <c r="Y181" s="144"/>
      <c r="Z181" s="133">
        <v>46022</v>
      </c>
      <c r="AA181" s="184"/>
    </row>
    <row r="182" spans="2:29" ht="29.25" customHeight="1" x14ac:dyDescent="0.25">
      <c r="B182" s="44"/>
      <c r="C182" s="48" t="s">
        <v>687</v>
      </c>
      <c r="D182" s="44" t="s">
        <v>692</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38"/>
      <c r="X182" s="133"/>
      <c r="Y182" s="144"/>
      <c r="Z182" s="499">
        <v>45939</v>
      </c>
      <c r="AA182" s="184"/>
    </row>
    <row r="183" spans="2:29" ht="29.25" customHeight="1" x14ac:dyDescent="0.25">
      <c r="B183" s="44"/>
      <c r="C183" s="48" t="s">
        <v>688</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07"/>
      <c r="X183" s="499"/>
      <c r="Y183" s="621"/>
      <c r="Z183" s="499">
        <v>45945</v>
      </c>
      <c r="AA183" s="184"/>
    </row>
    <row r="184" spans="2:29" ht="29.45" customHeight="1" x14ac:dyDescent="0.25">
      <c r="B184" s="44"/>
      <c r="C184" s="48" t="s">
        <v>551</v>
      </c>
      <c r="D184" s="44" t="s">
        <v>554</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84">
        <v>752440.09410799993</v>
      </c>
      <c r="S184" s="484"/>
      <c r="T184" s="49">
        <v>45914</v>
      </c>
      <c r="U184" s="50" t="s">
        <v>60</v>
      </c>
      <c r="V184" s="51" t="s">
        <v>61</v>
      </c>
      <c r="W184" s="138"/>
      <c r="X184" s="133"/>
      <c r="Y184" s="144"/>
      <c r="Z184" s="499">
        <v>45927</v>
      </c>
      <c r="AA184" s="184"/>
    </row>
    <row r="185" spans="2:29" ht="29.45" customHeight="1" x14ac:dyDescent="0.25">
      <c r="B185" s="43"/>
      <c r="C185" s="48" t="s">
        <v>689</v>
      </c>
      <c r="D185" s="44" t="s">
        <v>779</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07"/>
      <c r="X185" s="499"/>
      <c r="Y185" s="621"/>
      <c r="Z185" s="499">
        <v>45947</v>
      </c>
      <c r="AA185" s="184"/>
    </row>
    <row r="186" spans="2:29" s="59" customFormat="1" ht="31.5" customHeight="1" x14ac:dyDescent="0.25">
      <c r="B186" s="44"/>
      <c r="C186" s="48" t="s">
        <v>504</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84">
        <v>1761921.9257309998</v>
      </c>
      <c r="S186" s="484"/>
      <c r="T186" s="49">
        <v>45791</v>
      </c>
      <c r="U186" s="50" t="s">
        <v>60</v>
      </c>
      <c r="V186" s="51" t="s">
        <v>61</v>
      </c>
      <c r="W186" s="138"/>
      <c r="X186" s="133"/>
      <c r="Y186" s="144"/>
      <c r="Z186" s="499">
        <v>45808</v>
      </c>
      <c r="AA186" s="184"/>
      <c r="AB186" s="4"/>
      <c r="AC186" s="5"/>
    </row>
    <row r="187" spans="2:29" s="59" customFormat="1" ht="27.6" customHeight="1" x14ac:dyDescent="0.2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84">
        <v>752440.09410799993</v>
      </c>
      <c r="S187" s="484"/>
      <c r="T187" s="49">
        <v>45658</v>
      </c>
      <c r="U187" s="50" t="s">
        <v>115</v>
      </c>
      <c r="V187" s="18" t="s">
        <v>61</v>
      </c>
      <c r="W187" s="178">
        <v>45659</v>
      </c>
      <c r="X187" s="51">
        <v>45661</v>
      </c>
      <c r="Y187" s="190">
        <v>45666</v>
      </c>
      <c r="Z187" s="51">
        <v>45669</v>
      </c>
      <c r="AA187" s="185"/>
      <c r="AB187" s="167"/>
      <c r="AC187" s="15"/>
    </row>
    <row r="188" spans="2:29" s="59" customFormat="1" ht="28.5" customHeight="1" x14ac:dyDescent="0.2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84">
        <v>752440.09410799993</v>
      </c>
      <c r="S188" s="484"/>
      <c r="T188" s="49">
        <v>45658</v>
      </c>
      <c r="U188" s="50" t="s">
        <v>115</v>
      </c>
      <c r="V188" s="18" t="s">
        <v>61</v>
      </c>
      <c r="W188" s="178">
        <v>45661</v>
      </c>
      <c r="X188" s="51">
        <v>45674</v>
      </c>
      <c r="Y188" s="190">
        <v>45676</v>
      </c>
      <c r="Z188" s="51">
        <v>45679</v>
      </c>
      <c r="AA188" s="185"/>
      <c r="AB188" s="167"/>
      <c r="AC188" s="15"/>
    </row>
    <row r="189" spans="2:29" s="59" customFormat="1" ht="31.5" customHeight="1" x14ac:dyDescent="0.2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84">
        <v>752440.09410799993</v>
      </c>
      <c r="S189" s="484"/>
      <c r="T189" s="49">
        <v>45627</v>
      </c>
      <c r="U189" s="50" t="s">
        <v>115</v>
      </c>
      <c r="V189" s="18" t="s">
        <v>61</v>
      </c>
      <c r="W189" s="141">
        <v>45638</v>
      </c>
      <c r="X189" s="46">
        <v>45643</v>
      </c>
      <c r="Y189" s="143">
        <v>45645</v>
      </c>
      <c r="Z189" s="51">
        <v>45647</v>
      </c>
      <c r="AA189" s="184"/>
      <c r="AB189" s="2">
        <v>3</v>
      </c>
      <c r="AC189" s="5"/>
    </row>
    <row r="190" spans="2:29" s="59" customFormat="1" ht="30.6" customHeight="1" x14ac:dyDescent="0.2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84">
        <v>745277.51610799995</v>
      </c>
      <c r="S190" s="484"/>
      <c r="T190" s="49">
        <v>45627</v>
      </c>
      <c r="U190" s="50" t="s">
        <v>115</v>
      </c>
      <c r="V190" s="18" t="s">
        <v>61</v>
      </c>
      <c r="W190" s="141">
        <v>45641</v>
      </c>
      <c r="X190" s="46">
        <v>45645</v>
      </c>
      <c r="Y190" s="143">
        <v>45648</v>
      </c>
      <c r="Z190" s="51">
        <v>45650</v>
      </c>
      <c r="AA190" s="184"/>
      <c r="AB190" s="2">
        <v>4</v>
      </c>
      <c r="AC190" s="5"/>
    </row>
    <row r="191" spans="2:29" s="59" customFormat="1" ht="24" customHeight="1" x14ac:dyDescent="0.2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84">
        <v>752440.09410799993</v>
      </c>
      <c r="S191" s="484"/>
      <c r="T191" s="49">
        <v>45627</v>
      </c>
      <c r="U191" s="50" t="s">
        <v>115</v>
      </c>
      <c r="V191" s="18" t="s">
        <v>61</v>
      </c>
      <c r="W191" s="141">
        <v>45641</v>
      </c>
      <c r="X191" s="46">
        <v>45653</v>
      </c>
      <c r="Y191" s="143">
        <v>45653</v>
      </c>
      <c r="Z191" s="51">
        <v>45654</v>
      </c>
      <c r="AA191" s="184"/>
      <c r="AB191" s="2">
        <v>4</v>
      </c>
      <c r="AC191" s="5"/>
    </row>
    <row r="192" spans="2:29" s="59" customFormat="1" ht="25.5" customHeight="1" x14ac:dyDescent="0.25">
      <c r="B192" s="44"/>
      <c r="C192" s="48" t="s">
        <v>516</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84">
        <v>2723053.0864490005</v>
      </c>
      <c r="S192" s="484"/>
      <c r="T192" s="49">
        <v>45822</v>
      </c>
      <c r="U192" s="50" t="s">
        <v>60</v>
      </c>
      <c r="V192" s="51" t="s">
        <v>61</v>
      </c>
      <c r="W192" s="138"/>
      <c r="X192" s="133"/>
      <c r="Y192" s="144"/>
      <c r="Z192" s="499">
        <v>45837</v>
      </c>
      <c r="AA192" s="184"/>
      <c r="AB192" s="4"/>
      <c r="AC192" s="5"/>
    </row>
    <row r="193" spans="2:29" s="59" customFormat="1" ht="29.1" customHeight="1" x14ac:dyDescent="0.25">
      <c r="B193" s="44"/>
      <c r="C193" s="48" t="s">
        <v>513</v>
      </c>
      <c r="D193" s="44" t="s">
        <v>390</v>
      </c>
      <c r="E193" s="44" t="s">
        <v>74</v>
      </c>
      <c r="F193" s="44" t="s">
        <v>278</v>
      </c>
      <c r="G193" s="44"/>
      <c r="H193" s="44"/>
      <c r="I193" s="44"/>
      <c r="J193" s="490">
        <f>M193*8</f>
        <v>1008.24</v>
      </c>
      <c r="K193" s="490">
        <f>N193*4.4</f>
        <v>49.764000000000003</v>
      </c>
      <c r="L193" s="490">
        <f>SUBTOTAL(9,J193:K193)</f>
        <v>1058.0039999999999</v>
      </c>
      <c r="M193" s="490">
        <v>126.03</v>
      </c>
      <c r="N193" s="490">
        <v>11.31</v>
      </c>
      <c r="O193" s="490">
        <v>716</v>
      </c>
      <c r="P193" s="490">
        <v>11510</v>
      </c>
      <c r="Q193" s="19">
        <v>3.1590180000000001</v>
      </c>
      <c r="R193" s="484">
        <v>3508292.325094</v>
      </c>
      <c r="S193" s="484"/>
      <c r="T193" s="49">
        <v>45822</v>
      </c>
      <c r="U193" s="50" t="s">
        <v>60</v>
      </c>
      <c r="V193" s="51" t="s">
        <v>61</v>
      </c>
      <c r="W193" s="138"/>
      <c r="X193" s="133"/>
      <c r="Y193" s="144"/>
      <c r="Z193" s="499">
        <v>45819</v>
      </c>
      <c r="AA193" s="184"/>
      <c r="AB193" s="4"/>
      <c r="AC193" s="5"/>
    </row>
    <row r="194" spans="2:29" s="59" customFormat="1" ht="15.75" x14ac:dyDescent="0.25">
      <c r="B194" s="44"/>
      <c r="C194" s="48" t="s">
        <v>163</v>
      </c>
      <c r="D194" s="44" t="s">
        <v>63</v>
      </c>
      <c r="E194" s="44" t="s">
        <v>74</v>
      </c>
      <c r="F194" s="44" t="s">
        <v>278</v>
      </c>
      <c r="G194" s="44" t="s">
        <v>869</v>
      </c>
      <c r="H194" s="44" t="s">
        <v>890</v>
      </c>
      <c r="I194" s="44"/>
      <c r="J194" s="19">
        <v>252</v>
      </c>
      <c r="K194" s="19">
        <v>13</v>
      </c>
      <c r="L194" s="19">
        <v>265</v>
      </c>
      <c r="M194" s="19">
        <v>31.4</v>
      </c>
      <c r="N194" s="19">
        <v>2.89</v>
      </c>
      <c r="O194" s="19">
        <v>164.7</v>
      </c>
      <c r="P194" s="19">
        <v>1802</v>
      </c>
      <c r="Q194" s="19">
        <v>0.86627600000000005</v>
      </c>
      <c r="R194" s="484">
        <v>752440.09410799993</v>
      </c>
      <c r="S194" s="484"/>
      <c r="T194" s="49">
        <v>45627</v>
      </c>
      <c r="U194" s="50" t="s">
        <v>108</v>
      </c>
      <c r="V194" s="18" t="s">
        <v>61</v>
      </c>
      <c r="W194" s="141">
        <v>45640</v>
      </c>
      <c r="X194" s="46">
        <v>45641</v>
      </c>
      <c r="Y194" s="143">
        <v>45655</v>
      </c>
      <c r="Z194" s="51">
        <v>45656</v>
      </c>
      <c r="AA194" s="184"/>
      <c r="AB194" s="2"/>
      <c r="AC194" s="5"/>
    </row>
    <row r="195" spans="2:29" s="59" customFormat="1" ht="15.75" x14ac:dyDescent="0.25">
      <c r="B195" s="44"/>
      <c r="C195" s="48" t="s">
        <v>174</v>
      </c>
      <c r="D195" s="44" t="s">
        <v>79</v>
      </c>
      <c r="E195" s="44" t="s">
        <v>101</v>
      </c>
      <c r="F195" s="44" t="s">
        <v>278</v>
      </c>
      <c r="G195" s="44" t="s">
        <v>869</v>
      </c>
      <c r="H195" s="44" t="s">
        <v>883</v>
      </c>
      <c r="I195" s="44"/>
      <c r="J195" s="19">
        <v>236</v>
      </c>
      <c r="K195" s="19">
        <v>13</v>
      </c>
      <c r="L195" s="19">
        <v>249</v>
      </c>
      <c r="M195" s="19">
        <v>29.49</v>
      </c>
      <c r="N195" s="19">
        <v>2.86</v>
      </c>
      <c r="O195" s="19">
        <v>233.05</v>
      </c>
      <c r="P195" s="19">
        <v>1526</v>
      </c>
      <c r="Q195" s="19">
        <v>0.86627600000000005</v>
      </c>
      <c r="R195" s="484">
        <v>645061.94810799998</v>
      </c>
      <c r="S195" s="484"/>
      <c r="T195" s="49">
        <v>45627</v>
      </c>
      <c r="U195" s="50" t="s">
        <v>108</v>
      </c>
      <c r="V195" s="18" t="s">
        <v>61</v>
      </c>
      <c r="W195" s="141">
        <v>45640</v>
      </c>
      <c r="X195" s="46">
        <v>45641</v>
      </c>
      <c r="Y195" s="143">
        <v>45651</v>
      </c>
      <c r="Z195" s="51">
        <v>45652</v>
      </c>
      <c r="AA195" s="184"/>
      <c r="AB195" s="2">
        <v>4</v>
      </c>
      <c r="AC195" s="5"/>
    </row>
    <row r="196" spans="2:29" s="59" customFormat="1" ht="30" customHeight="1" x14ac:dyDescent="0.25">
      <c r="B196" s="44"/>
      <c r="C196" s="48" t="s">
        <v>175</v>
      </c>
      <c r="D196" s="44" t="s">
        <v>68</v>
      </c>
      <c r="E196" s="44" t="s">
        <v>101</v>
      </c>
      <c r="F196" s="44" t="s">
        <v>278</v>
      </c>
      <c r="G196" s="44" t="s">
        <v>869</v>
      </c>
      <c r="H196" s="44" t="s">
        <v>883</v>
      </c>
      <c r="I196" s="44"/>
      <c r="J196" s="19">
        <v>236</v>
      </c>
      <c r="K196" s="19">
        <v>13</v>
      </c>
      <c r="L196" s="19">
        <v>249</v>
      </c>
      <c r="M196" s="19">
        <v>29.49</v>
      </c>
      <c r="N196" s="19">
        <v>2.86</v>
      </c>
      <c r="O196" s="19">
        <v>233.05</v>
      </c>
      <c r="P196" s="19">
        <v>1526</v>
      </c>
      <c r="Q196" s="19">
        <v>0.86627600000000005</v>
      </c>
      <c r="R196" s="484">
        <v>645061.94810799998</v>
      </c>
      <c r="S196" s="484"/>
      <c r="T196" s="49">
        <v>45658</v>
      </c>
      <c r="U196" s="50" t="s">
        <v>108</v>
      </c>
      <c r="V196" s="18" t="s">
        <v>61</v>
      </c>
      <c r="W196" s="178">
        <v>45643</v>
      </c>
      <c r="X196" s="51">
        <v>45644</v>
      </c>
      <c r="Y196" s="190">
        <v>45681</v>
      </c>
      <c r="Z196" s="51">
        <v>45682</v>
      </c>
      <c r="AA196" s="185"/>
      <c r="AB196" s="167"/>
      <c r="AC196" s="15"/>
    </row>
    <row r="197" spans="2:29" s="59" customFormat="1" ht="26.1" customHeight="1" x14ac:dyDescent="0.25">
      <c r="B197" s="44"/>
      <c r="C197" s="44" t="s">
        <v>202</v>
      </c>
      <c r="D197" s="44" t="s">
        <v>203</v>
      </c>
      <c r="E197" s="44" t="s">
        <v>101</v>
      </c>
      <c r="F197" s="44" t="s">
        <v>278</v>
      </c>
      <c r="G197" s="44" t="s">
        <v>869</v>
      </c>
      <c r="H197" s="44" t="s">
        <v>883</v>
      </c>
      <c r="I197" s="44"/>
      <c r="J197" s="19">
        <v>512</v>
      </c>
      <c r="K197" s="19">
        <v>25</v>
      </c>
      <c r="L197" s="19">
        <v>537</v>
      </c>
      <c r="M197" s="19">
        <v>63.98</v>
      </c>
      <c r="N197" s="19">
        <v>5.47</v>
      </c>
      <c r="O197" s="19">
        <v>428.13</v>
      </c>
      <c r="P197" s="19">
        <v>2899</v>
      </c>
      <c r="Q197" s="19">
        <v>1.768</v>
      </c>
      <c r="R197" s="484">
        <v>1325884.491065</v>
      </c>
      <c r="S197" s="484"/>
      <c r="T197" s="49">
        <v>45658</v>
      </c>
      <c r="U197" s="50" t="s">
        <v>97</v>
      </c>
      <c r="V197" s="18" t="s">
        <v>61</v>
      </c>
      <c r="W197" s="178">
        <v>45658</v>
      </c>
      <c r="X197" s="51">
        <v>45659</v>
      </c>
      <c r="Y197" s="190">
        <v>45671</v>
      </c>
      <c r="Z197" s="51">
        <v>45674</v>
      </c>
      <c r="AA197" s="185"/>
      <c r="AB197" s="167"/>
      <c r="AC197" s="15"/>
    </row>
    <row r="198" spans="2:29" s="59" customFormat="1" ht="21.6" customHeight="1" x14ac:dyDescent="0.25">
      <c r="B198" s="44"/>
      <c r="C198" s="48" t="s">
        <v>185</v>
      </c>
      <c r="D198" s="44" t="s">
        <v>79</v>
      </c>
      <c r="E198" s="44" t="s">
        <v>101</v>
      </c>
      <c r="F198" s="44" t="s">
        <v>278</v>
      </c>
      <c r="G198" s="44" t="s">
        <v>869</v>
      </c>
      <c r="H198" s="44" t="s">
        <v>883</v>
      </c>
      <c r="I198" s="44"/>
      <c r="J198" s="19">
        <v>236</v>
      </c>
      <c r="K198" s="19">
        <v>13</v>
      </c>
      <c r="L198" s="19">
        <v>249</v>
      </c>
      <c r="M198" s="19">
        <v>29.49</v>
      </c>
      <c r="N198" s="19">
        <v>2.86</v>
      </c>
      <c r="O198" s="19">
        <v>233.05</v>
      </c>
      <c r="P198" s="19">
        <v>1526</v>
      </c>
      <c r="Q198" s="19">
        <v>0.86627600000000005</v>
      </c>
      <c r="R198" s="484">
        <v>645061.94810799998</v>
      </c>
      <c r="S198" s="484"/>
      <c r="T198" s="49">
        <v>45658</v>
      </c>
      <c r="U198" s="50" t="s">
        <v>97</v>
      </c>
      <c r="V198" s="18" t="s">
        <v>61</v>
      </c>
      <c r="W198" s="178">
        <v>45658</v>
      </c>
      <c r="X198" s="51">
        <v>45659</v>
      </c>
      <c r="Y198" s="190">
        <v>45665</v>
      </c>
      <c r="Z198" s="51">
        <v>45667</v>
      </c>
      <c r="AA198" s="158"/>
      <c r="AB198" s="167"/>
      <c r="AC198" s="15"/>
    </row>
    <row r="199" spans="2:29" s="59" customFormat="1" ht="21.95" customHeight="1" x14ac:dyDescent="0.25">
      <c r="B199" s="44"/>
      <c r="C199" s="48" t="s">
        <v>215</v>
      </c>
      <c r="D199" s="44" t="s">
        <v>65</v>
      </c>
      <c r="E199" s="44" t="s">
        <v>101</v>
      </c>
      <c r="F199" s="44" t="s">
        <v>278</v>
      </c>
      <c r="G199" s="44" t="s">
        <v>869</v>
      </c>
      <c r="H199" s="44" t="s">
        <v>883</v>
      </c>
      <c r="I199" s="44"/>
      <c r="J199" s="19">
        <v>236</v>
      </c>
      <c r="K199" s="19">
        <v>13</v>
      </c>
      <c r="L199" s="19">
        <v>249</v>
      </c>
      <c r="M199" s="19">
        <v>29.49</v>
      </c>
      <c r="N199" s="19">
        <v>2.86</v>
      </c>
      <c r="O199" s="19">
        <v>233.05</v>
      </c>
      <c r="P199" s="19">
        <v>1526</v>
      </c>
      <c r="Q199" s="19">
        <v>0.86627600000000005</v>
      </c>
      <c r="R199" s="484">
        <v>645061.94810799998</v>
      </c>
      <c r="S199" s="484"/>
      <c r="T199" s="49">
        <v>45658</v>
      </c>
      <c r="U199" s="50" t="s">
        <v>194</v>
      </c>
      <c r="V199" s="56" t="s">
        <v>61</v>
      </c>
      <c r="W199" s="178">
        <v>45675</v>
      </c>
      <c r="X199" s="51">
        <v>45679</v>
      </c>
      <c r="Y199" s="190">
        <v>45682</v>
      </c>
      <c r="Z199" s="51">
        <v>45682</v>
      </c>
      <c r="AA199" s="185"/>
      <c r="AB199" s="167"/>
      <c r="AC199" s="15"/>
    </row>
    <row r="200" spans="2:29" s="59" customFormat="1" ht="24.6" customHeight="1" x14ac:dyDescent="0.25">
      <c r="B200" s="44">
        <v>5</v>
      </c>
      <c r="C200" s="48" t="s">
        <v>184</v>
      </c>
      <c r="D200" s="44" t="s">
        <v>68</v>
      </c>
      <c r="E200" s="44" t="s">
        <v>74</v>
      </c>
      <c r="F200" s="44" t="s">
        <v>278</v>
      </c>
      <c r="G200" s="44" t="s">
        <v>869</v>
      </c>
      <c r="H200" s="44" t="s">
        <v>890</v>
      </c>
      <c r="I200" s="44"/>
      <c r="J200" s="19">
        <v>221</v>
      </c>
      <c r="K200" s="19">
        <v>12</v>
      </c>
      <c r="L200" s="19">
        <v>233</v>
      </c>
      <c r="M200" s="19">
        <v>27.61</v>
      </c>
      <c r="N200" s="19">
        <v>2.61</v>
      </c>
      <c r="O200" s="19">
        <v>146.96</v>
      </c>
      <c r="P200" s="19">
        <v>1450</v>
      </c>
      <c r="Q200" s="19">
        <v>0.86627600000000005</v>
      </c>
      <c r="R200" s="484">
        <v>650458.11210799997</v>
      </c>
      <c r="S200" s="484"/>
      <c r="T200" s="49">
        <v>45658</v>
      </c>
      <c r="U200" s="50" t="s">
        <v>94</v>
      </c>
      <c r="V200" s="18" t="s">
        <v>61</v>
      </c>
      <c r="W200" s="178">
        <v>45648</v>
      </c>
      <c r="X200" s="51">
        <v>45673</v>
      </c>
      <c r="Y200" s="190">
        <v>45677</v>
      </c>
      <c r="Z200" s="51">
        <v>45678</v>
      </c>
      <c r="AA200" s="158"/>
      <c r="AB200" s="167"/>
      <c r="AC200" s="15"/>
    </row>
    <row r="201" spans="2:29" s="59" customFormat="1" ht="24" customHeight="1" x14ac:dyDescent="0.25">
      <c r="B201" s="44"/>
      <c r="C201" s="48" t="s">
        <v>514</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84">
        <v>650458.11210799997</v>
      </c>
      <c r="S201" s="484"/>
      <c r="T201" s="49">
        <v>45822</v>
      </c>
      <c r="U201" s="50" t="s">
        <v>115</v>
      </c>
      <c r="V201" s="51" t="s">
        <v>61</v>
      </c>
      <c r="W201" s="138"/>
      <c r="X201" s="133"/>
      <c r="Y201" s="144"/>
      <c r="Z201" s="499">
        <v>45821</v>
      </c>
      <c r="AA201" s="156"/>
      <c r="AB201" s="4"/>
      <c r="AC201" s="5"/>
    </row>
    <row r="202" spans="2:29" s="59" customFormat="1" ht="23.1" customHeight="1" x14ac:dyDescent="0.25">
      <c r="B202" s="44"/>
      <c r="C202" s="48" t="s">
        <v>186</v>
      </c>
      <c r="D202" s="44" t="s">
        <v>65</v>
      </c>
      <c r="E202" s="44" t="s">
        <v>74</v>
      </c>
      <c r="F202" s="44" t="s">
        <v>278</v>
      </c>
      <c r="G202" s="44" t="s">
        <v>869</v>
      </c>
      <c r="H202" s="44" t="s">
        <v>890</v>
      </c>
      <c r="I202" s="44"/>
      <c r="J202" s="19">
        <v>221</v>
      </c>
      <c r="K202" s="19">
        <v>12</v>
      </c>
      <c r="L202" s="19">
        <v>233</v>
      </c>
      <c r="M202" s="19">
        <v>27.61</v>
      </c>
      <c r="N202" s="19">
        <v>2.61</v>
      </c>
      <c r="O202" s="19">
        <v>146.96</v>
      </c>
      <c r="P202" s="19">
        <v>1450</v>
      </c>
      <c r="Q202" s="19">
        <v>0.86627600000000005</v>
      </c>
      <c r="R202" s="484">
        <v>650458.11210799997</v>
      </c>
      <c r="S202" s="484"/>
      <c r="T202" s="49">
        <v>45658</v>
      </c>
      <c r="U202" s="50" t="s">
        <v>97</v>
      </c>
      <c r="V202" s="18" t="s">
        <v>61</v>
      </c>
      <c r="W202" s="178">
        <v>45678</v>
      </c>
      <c r="X202" s="51">
        <v>45679</v>
      </c>
      <c r="Y202" s="190">
        <v>45684</v>
      </c>
      <c r="Z202" s="51">
        <v>45685</v>
      </c>
      <c r="AA202" s="160"/>
      <c r="AB202" s="167"/>
      <c r="AC202" s="15"/>
    </row>
    <row r="203" spans="2:29" s="59" customFormat="1" ht="20.45" customHeight="1" x14ac:dyDescent="0.25">
      <c r="B203" s="44"/>
      <c r="C203" s="48" t="s">
        <v>172</v>
      </c>
      <c r="D203" s="44" t="s">
        <v>77</v>
      </c>
      <c r="E203" s="44" t="s">
        <v>74</v>
      </c>
      <c r="F203" s="44" t="s">
        <v>278</v>
      </c>
      <c r="G203" s="44" t="s">
        <v>869</v>
      </c>
      <c r="H203" s="44" t="s">
        <v>890</v>
      </c>
      <c r="I203" s="44"/>
      <c r="J203" s="19">
        <v>252</v>
      </c>
      <c r="K203" s="19">
        <v>13</v>
      </c>
      <c r="L203" s="19">
        <v>265</v>
      </c>
      <c r="M203" s="19">
        <v>31.4</v>
      </c>
      <c r="N203" s="19">
        <v>2.89</v>
      </c>
      <c r="O203" s="19">
        <v>164.7</v>
      </c>
      <c r="P203" s="19">
        <v>1802</v>
      </c>
      <c r="Q203" s="19">
        <v>0.86627600000000005</v>
      </c>
      <c r="R203" s="484">
        <v>752440.09410799993</v>
      </c>
      <c r="S203" s="484"/>
      <c r="T203" s="49">
        <v>45627</v>
      </c>
      <c r="U203" s="50" t="s">
        <v>97</v>
      </c>
      <c r="V203" s="18" t="s">
        <v>61</v>
      </c>
      <c r="W203" s="141">
        <v>45641</v>
      </c>
      <c r="X203" s="46">
        <v>45646</v>
      </c>
      <c r="Y203" s="143">
        <v>45647</v>
      </c>
      <c r="Z203" s="51">
        <v>45648</v>
      </c>
      <c r="AA203" s="156"/>
      <c r="AB203" s="2">
        <v>3</v>
      </c>
      <c r="AC203" s="5"/>
    </row>
    <row r="204" spans="2:29" s="59" customFormat="1" ht="30" customHeight="1" x14ac:dyDescent="0.25">
      <c r="B204" s="44"/>
      <c r="C204" s="48" t="s">
        <v>173</v>
      </c>
      <c r="D204" s="44" t="s">
        <v>77</v>
      </c>
      <c r="E204" s="44" t="s">
        <v>74</v>
      </c>
      <c r="F204" s="44" t="s">
        <v>278</v>
      </c>
      <c r="G204" s="44" t="s">
        <v>869</v>
      </c>
      <c r="H204" s="44" t="s">
        <v>890</v>
      </c>
      <c r="I204" s="44"/>
      <c r="J204" s="19">
        <v>252</v>
      </c>
      <c r="K204" s="19">
        <v>13</v>
      </c>
      <c r="L204" s="19">
        <v>265</v>
      </c>
      <c r="M204" s="19">
        <v>31.4</v>
      </c>
      <c r="N204" s="19">
        <v>2.89</v>
      </c>
      <c r="O204" s="19">
        <v>164.7</v>
      </c>
      <c r="P204" s="19">
        <v>1802</v>
      </c>
      <c r="Q204" s="19">
        <v>0.86627600000000005</v>
      </c>
      <c r="R204" s="484">
        <v>752440.09410799993</v>
      </c>
      <c r="S204" s="484"/>
      <c r="T204" s="49">
        <v>45627</v>
      </c>
      <c r="U204" s="50" t="s">
        <v>97</v>
      </c>
      <c r="V204" s="18" t="s">
        <v>61</v>
      </c>
      <c r="W204" s="177">
        <v>45645</v>
      </c>
      <c r="X204" s="142">
        <v>45651</v>
      </c>
      <c r="Y204" s="189">
        <v>45652</v>
      </c>
      <c r="Z204" s="51">
        <v>45653</v>
      </c>
      <c r="AA204" s="156"/>
      <c r="AB204" s="2">
        <v>4</v>
      </c>
      <c r="AC204" s="5"/>
    </row>
    <row r="205" spans="2:29" s="59" customFormat="1" ht="19.5" customHeight="1" x14ac:dyDescent="0.25">
      <c r="B205" s="44"/>
      <c r="C205" s="48" t="s">
        <v>179</v>
      </c>
      <c r="D205" s="44" t="s">
        <v>77</v>
      </c>
      <c r="E205" s="44" t="s">
        <v>101</v>
      </c>
      <c r="F205" s="44" t="s">
        <v>278</v>
      </c>
      <c r="G205" s="44" t="s">
        <v>869</v>
      </c>
      <c r="H205" s="44" t="s">
        <v>883</v>
      </c>
      <c r="I205" s="44"/>
      <c r="J205" s="19">
        <v>268</v>
      </c>
      <c r="K205" s="19">
        <v>14</v>
      </c>
      <c r="L205" s="19">
        <v>282</v>
      </c>
      <c r="M205" s="19">
        <v>33.42</v>
      </c>
      <c r="N205" s="19">
        <v>3.15</v>
      </c>
      <c r="O205" s="19">
        <v>255.26</v>
      </c>
      <c r="P205" s="19">
        <v>1904</v>
      </c>
      <c r="Q205" s="19">
        <v>0.86627600000000005</v>
      </c>
      <c r="R205" s="484">
        <v>745277.51610799995</v>
      </c>
      <c r="S205" s="484"/>
      <c r="T205" s="49">
        <v>45658</v>
      </c>
      <c r="U205" s="50" t="s">
        <v>97</v>
      </c>
      <c r="V205" s="18" t="s">
        <v>61</v>
      </c>
      <c r="W205" s="141">
        <v>45651</v>
      </c>
      <c r="X205" s="46">
        <v>45654</v>
      </c>
      <c r="Y205" s="143">
        <v>45657</v>
      </c>
      <c r="Z205" s="51">
        <v>45659</v>
      </c>
      <c r="AA205" s="156"/>
      <c r="AB205" s="2"/>
      <c r="AC205" s="5"/>
    </row>
    <row r="206" spans="2:29" s="59" customFormat="1" ht="18.95" customHeight="1" x14ac:dyDescent="0.25">
      <c r="B206" s="44"/>
      <c r="C206" s="48" t="s">
        <v>191</v>
      </c>
      <c r="D206" s="44" t="s">
        <v>65</v>
      </c>
      <c r="E206" s="44" t="s">
        <v>74</v>
      </c>
      <c r="F206" s="44" t="s">
        <v>278</v>
      </c>
      <c r="G206" s="44" t="s">
        <v>869</v>
      </c>
      <c r="H206" s="44" t="s">
        <v>890</v>
      </c>
      <c r="I206" s="44"/>
      <c r="J206" s="19">
        <v>221</v>
      </c>
      <c r="K206" s="19">
        <v>12</v>
      </c>
      <c r="L206" s="19">
        <v>233</v>
      </c>
      <c r="M206" s="19">
        <v>27.61</v>
      </c>
      <c r="N206" s="19">
        <v>2.61</v>
      </c>
      <c r="O206" s="19">
        <v>146.96</v>
      </c>
      <c r="P206" s="19">
        <v>1450</v>
      </c>
      <c r="Q206" s="19">
        <v>0.86627600000000005</v>
      </c>
      <c r="R206" s="484">
        <v>650458.11210799997</v>
      </c>
      <c r="S206" s="484"/>
      <c r="T206" s="49">
        <v>45658</v>
      </c>
      <c r="U206" s="50" t="s">
        <v>97</v>
      </c>
      <c r="V206" s="18" t="s">
        <v>61</v>
      </c>
      <c r="W206" s="617">
        <v>45651</v>
      </c>
      <c r="X206" s="618">
        <v>45679</v>
      </c>
      <c r="Y206" s="622">
        <v>45680</v>
      </c>
      <c r="Z206" s="51">
        <v>45680</v>
      </c>
      <c r="AA206" s="158"/>
      <c r="AB206" s="167"/>
      <c r="AC206" s="15"/>
    </row>
    <row r="207" spans="2:29" s="59" customFormat="1" ht="20.45" customHeight="1" x14ac:dyDescent="0.25">
      <c r="B207" s="44">
        <v>7</v>
      </c>
      <c r="C207" s="48" t="s">
        <v>190</v>
      </c>
      <c r="D207" s="44" t="s">
        <v>63</v>
      </c>
      <c r="E207" s="44" t="s">
        <v>74</v>
      </c>
      <c r="F207" s="44" t="s">
        <v>278</v>
      </c>
      <c r="G207" s="44" t="s">
        <v>869</v>
      </c>
      <c r="H207" s="44" t="s">
        <v>890</v>
      </c>
      <c r="I207" s="44"/>
      <c r="J207" s="19">
        <v>252</v>
      </c>
      <c r="K207" s="19">
        <v>13</v>
      </c>
      <c r="L207" s="19">
        <v>265</v>
      </c>
      <c r="M207" s="19">
        <v>31.4</v>
      </c>
      <c r="N207" s="19">
        <v>2.89</v>
      </c>
      <c r="O207" s="19">
        <v>164.7</v>
      </c>
      <c r="P207" s="19">
        <v>1802</v>
      </c>
      <c r="Q207" s="19">
        <v>0.86627600000000005</v>
      </c>
      <c r="R207" s="484">
        <v>752440.09410799993</v>
      </c>
      <c r="S207" s="484"/>
      <c r="T207" s="49">
        <v>45658</v>
      </c>
      <c r="U207" s="50" t="s">
        <v>94</v>
      </c>
      <c r="V207" s="18" t="s">
        <v>61</v>
      </c>
      <c r="W207" s="141">
        <v>45650</v>
      </c>
      <c r="X207" s="46">
        <v>45658</v>
      </c>
      <c r="Y207" s="143">
        <v>45661</v>
      </c>
      <c r="Z207" s="51">
        <v>45662</v>
      </c>
      <c r="AA207" s="156"/>
      <c r="AB207" s="2"/>
      <c r="AC207" s="5"/>
    </row>
    <row r="208" spans="2:29" ht="32.1" customHeight="1" x14ac:dyDescent="0.25">
      <c r="B208" s="44"/>
      <c r="C208" s="44" t="s">
        <v>193</v>
      </c>
      <c r="D208" s="44" t="s">
        <v>63</v>
      </c>
      <c r="E208" s="44" t="s">
        <v>91</v>
      </c>
      <c r="F208" s="44" t="s">
        <v>278</v>
      </c>
      <c r="G208" s="44" t="s">
        <v>869</v>
      </c>
      <c r="H208" s="44" t="s">
        <v>883</v>
      </c>
      <c r="I208" s="44"/>
      <c r="J208" s="19">
        <v>419</v>
      </c>
      <c r="K208" s="19">
        <v>24</v>
      </c>
      <c r="L208" s="19">
        <v>443</v>
      </c>
      <c r="M208" s="19">
        <v>52.36</v>
      </c>
      <c r="N208" s="19">
        <v>5.43</v>
      </c>
      <c r="O208" s="19">
        <v>425.04</v>
      </c>
      <c r="P208" s="19">
        <v>2850</v>
      </c>
      <c r="Q208" s="19">
        <v>0.86627600000000005</v>
      </c>
      <c r="R208" s="484">
        <v>1161364.312108</v>
      </c>
      <c r="S208" s="484"/>
      <c r="T208" s="49">
        <v>45658</v>
      </c>
      <c r="U208" s="50" t="s">
        <v>194</v>
      </c>
      <c r="V208" s="18" t="s">
        <v>61</v>
      </c>
      <c r="W208" s="178">
        <v>45654</v>
      </c>
      <c r="X208" s="51">
        <v>45654</v>
      </c>
      <c r="Y208" s="190">
        <v>45665</v>
      </c>
      <c r="Z208" s="51">
        <v>45673</v>
      </c>
      <c r="AA208" s="158"/>
      <c r="AB208" s="167"/>
      <c r="AC208" s="15"/>
    </row>
    <row r="209" spans="2:29" ht="21.95" customHeight="1" x14ac:dyDescent="0.2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84">
        <v>745277.51610799995</v>
      </c>
      <c r="S209" s="484"/>
      <c r="T209" s="49">
        <v>45627</v>
      </c>
      <c r="U209" s="50" t="s">
        <v>80</v>
      </c>
      <c r="V209" s="18" t="s">
        <v>61</v>
      </c>
      <c r="W209" s="141">
        <v>45649</v>
      </c>
      <c r="X209" s="46">
        <v>45651</v>
      </c>
      <c r="Y209" s="143">
        <v>45655</v>
      </c>
      <c r="Z209" s="51">
        <v>45655</v>
      </c>
      <c r="AA209" s="156"/>
      <c r="AB209" s="2">
        <v>4</v>
      </c>
    </row>
    <row r="210" spans="2:29" ht="26.45" customHeight="1" x14ac:dyDescent="0.25">
      <c r="B210" s="43"/>
      <c r="C210" s="48" t="s">
        <v>694</v>
      </c>
      <c r="D210" s="44" t="s">
        <v>170</v>
      </c>
      <c r="E210" s="44" t="s">
        <v>91</v>
      </c>
      <c r="F210" s="44" t="s">
        <v>278</v>
      </c>
      <c r="G210" s="19" t="s">
        <v>869</v>
      </c>
      <c r="H210" s="19" t="s">
        <v>883</v>
      </c>
      <c r="I210" s="19"/>
      <c r="J210" s="19">
        <f>M210*8</f>
        <v>758.8</v>
      </c>
      <c r="K210" s="19">
        <f>N210*4.4</f>
        <v>40.216000000000008</v>
      </c>
      <c r="L210" s="19">
        <f>SUM(J210:K210)</f>
        <v>799.01599999999996</v>
      </c>
      <c r="M210" s="19">
        <v>94.85</v>
      </c>
      <c r="N210" s="19">
        <v>9.14</v>
      </c>
      <c r="O210" s="19">
        <v>697.81</v>
      </c>
      <c r="P210" s="19">
        <v>5870</v>
      </c>
      <c r="Q210" s="590">
        <v>1.768</v>
      </c>
      <c r="R210" s="19"/>
      <c r="S210" s="19"/>
      <c r="T210" s="49">
        <v>46005</v>
      </c>
      <c r="U210" s="52" t="s">
        <v>547</v>
      </c>
      <c r="V210" s="51" t="s">
        <v>61</v>
      </c>
      <c r="W210" s="138"/>
      <c r="X210" s="133"/>
      <c r="Y210" s="144"/>
      <c r="Z210" s="133">
        <v>46004</v>
      </c>
      <c r="AA210" s="156"/>
    </row>
    <row r="211" spans="2:29" ht="23.1" customHeight="1" x14ac:dyDescent="0.25">
      <c r="B211" s="43"/>
      <c r="C211" s="48" t="s">
        <v>695</v>
      </c>
      <c r="D211" s="44" t="s">
        <v>697</v>
      </c>
      <c r="E211" s="43" t="s">
        <v>58</v>
      </c>
      <c r="F211" s="44" t="s">
        <v>278</v>
      </c>
      <c r="G211" s="19" t="s">
        <v>869</v>
      </c>
      <c r="H211" s="19" t="s">
        <v>890</v>
      </c>
      <c r="I211" s="19"/>
      <c r="J211" s="19">
        <f>M211*8</f>
        <v>804.8</v>
      </c>
      <c r="K211" s="19">
        <f>N211*4.4</f>
        <v>38.896000000000001</v>
      </c>
      <c r="L211" s="19">
        <f>SUM(J211:K211)</f>
        <v>843.69599999999991</v>
      </c>
      <c r="M211" s="19">
        <v>100.6</v>
      </c>
      <c r="N211" s="19">
        <v>8.84</v>
      </c>
      <c r="O211" s="19">
        <v>552.01</v>
      </c>
      <c r="P211" s="19">
        <v>5671.38</v>
      </c>
      <c r="Q211" s="590">
        <v>1.768</v>
      </c>
      <c r="R211" s="19"/>
      <c r="S211" s="19"/>
      <c r="T211" s="49">
        <v>46005</v>
      </c>
      <c r="U211" s="52" t="s">
        <v>547</v>
      </c>
      <c r="V211" s="51" t="s">
        <v>61</v>
      </c>
      <c r="W211" s="138"/>
      <c r="X211" s="133"/>
      <c r="Y211" s="144"/>
      <c r="Z211" s="133">
        <v>46005</v>
      </c>
      <c r="AA211" s="156"/>
    </row>
    <row r="212" spans="2:29" ht="23.1" customHeight="1" x14ac:dyDescent="0.2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84">
        <v>650458.11210799997</v>
      </c>
      <c r="S212" s="484"/>
      <c r="T212" s="49">
        <v>45658</v>
      </c>
      <c r="U212" s="50" t="s">
        <v>115</v>
      </c>
      <c r="V212" s="18" t="s">
        <v>61</v>
      </c>
      <c r="W212" s="141">
        <v>45680</v>
      </c>
      <c r="X212" s="46">
        <v>45684</v>
      </c>
      <c r="Y212" s="143">
        <v>45686</v>
      </c>
      <c r="Z212" s="51">
        <v>45687</v>
      </c>
      <c r="AA212" s="156"/>
    </row>
    <row r="213" spans="2:29" ht="24.6" customHeight="1" x14ac:dyDescent="0.2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84">
        <v>650458.11210799997</v>
      </c>
      <c r="S213" s="484"/>
      <c r="T213" s="49">
        <v>45689</v>
      </c>
      <c r="U213" s="50" t="s">
        <v>115</v>
      </c>
      <c r="V213" s="18" t="s">
        <v>61</v>
      </c>
      <c r="W213" s="141">
        <v>45671</v>
      </c>
      <c r="X213" s="46">
        <v>45673</v>
      </c>
      <c r="Y213" s="143">
        <v>45688</v>
      </c>
      <c r="Z213" s="51">
        <v>45692</v>
      </c>
      <c r="AA213" s="156"/>
      <c r="AB213" s="2"/>
    </row>
    <row r="214" spans="2:29" ht="24" customHeight="1" x14ac:dyDescent="0.2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84">
        <v>650458.11210799997</v>
      </c>
      <c r="S214" s="484"/>
      <c r="T214" s="49">
        <v>45689</v>
      </c>
      <c r="U214" s="50" t="s">
        <v>80</v>
      </c>
      <c r="V214" s="18" t="s">
        <v>61</v>
      </c>
      <c r="W214" s="178">
        <v>45648</v>
      </c>
      <c r="X214" s="51">
        <v>45696</v>
      </c>
      <c r="Y214" s="190">
        <v>45691</v>
      </c>
      <c r="Z214" s="51">
        <v>45716</v>
      </c>
      <c r="AA214" s="158"/>
      <c r="AB214" s="167"/>
      <c r="AC214" s="15"/>
    </row>
    <row r="215" spans="2:29" ht="24" customHeight="1" x14ac:dyDescent="0.25">
      <c r="B215" s="44"/>
      <c r="C215" s="48" t="s">
        <v>553</v>
      </c>
      <c r="D215" s="44" t="s">
        <v>77</v>
      </c>
      <c r="E215" s="44" t="s">
        <v>101</v>
      </c>
      <c r="F215" s="44" t="s">
        <v>278</v>
      </c>
      <c r="G215" s="44" t="s">
        <v>869</v>
      </c>
      <c r="H215" s="44" t="s">
        <v>883</v>
      </c>
      <c r="I215" s="44"/>
      <c r="J215" s="19">
        <f>M215*8</f>
        <v>267.36</v>
      </c>
      <c r="K215" s="19">
        <f>N215*4.4</f>
        <v>13.860000000000001</v>
      </c>
      <c r="L215" s="19">
        <f>SUM(J215:K215)</f>
        <v>281.22000000000003</v>
      </c>
      <c r="M215" s="19">
        <v>33.42</v>
      </c>
      <c r="N215" s="19">
        <v>3.15</v>
      </c>
      <c r="O215" s="19">
        <v>255.26</v>
      </c>
      <c r="P215" s="19">
        <v>1904</v>
      </c>
      <c r="Q215" s="19">
        <v>0.86627600000000005</v>
      </c>
      <c r="R215" s="484">
        <v>705045.34674800001</v>
      </c>
      <c r="S215" s="484"/>
      <c r="T215" s="49">
        <v>45914</v>
      </c>
      <c r="U215" s="50" t="s">
        <v>60</v>
      </c>
      <c r="V215" s="51" t="s">
        <v>61</v>
      </c>
      <c r="W215" s="138"/>
      <c r="X215" s="133"/>
      <c r="Y215" s="144"/>
      <c r="Z215" s="499">
        <v>45930</v>
      </c>
      <c r="AA215" s="156"/>
    </row>
    <row r="216" spans="2:29" ht="23.45" customHeight="1" x14ac:dyDescent="0.2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84">
        <v>645061.94810799998</v>
      </c>
      <c r="S216" s="484"/>
      <c r="T216" s="49">
        <v>45689</v>
      </c>
      <c r="U216" s="50" t="s">
        <v>115</v>
      </c>
      <c r="V216" s="18" t="s">
        <v>61</v>
      </c>
      <c r="W216" s="141">
        <v>45688</v>
      </c>
      <c r="X216" s="46">
        <v>45691</v>
      </c>
      <c r="Y216" s="143">
        <v>45695</v>
      </c>
      <c r="Z216" s="51">
        <v>45696</v>
      </c>
      <c r="AA216" s="156"/>
    </row>
    <row r="217" spans="2:29" ht="18.600000000000001" customHeight="1" x14ac:dyDescent="0.25">
      <c r="B217" s="43"/>
      <c r="C217" s="48" t="s">
        <v>696</v>
      </c>
      <c r="D217" s="44" t="s">
        <v>150</v>
      </c>
      <c r="E217" s="44" t="s">
        <v>101</v>
      </c>
      <c r="F217" s="44" t="s">
        <v>278</v>
      </c>
      <c r="G217" s="19" t="s">
        <v>869</v>
      </c>
      <c r="H217" s="19" t="s">
        <v>883</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547</v>
      </c>
      <c r="V217" s="51" t="s">
        <v>61</v>
      </c>
      <c r="W217" s="507"/>
      <c r="X217" s="499"/>
      <c r="Y217" s="621"/>
      <c r="Z217" s="499">
        <v>45947</v>
      </c>
      <c r="AA217" s="156"/>
    </row>
    <row r="218" spans="2:29" ht="25.5" customHeight="1" x14ac:dyDescent="0.25">
      <c r="B218" s="44">
        <v>8</v>
      </c>
      <c r="C218" s="48" t="s">
        <v>224</v>
      </c>
      <c r="D218" s="44" t="s">
        <v>65</v>
      </c>
      <c r="E218" s="44" t="s">
        <v>101</v>
      </c>
      <c r="F218" s="44" t="s">
        <v>278</v>
      </c>
      <c r="G218" s="44" t="s">
        <v>869</v>
      </c>
      <c r="H218" s="44" t="s">
        <v>883</v>
      </c>
      <c r="I218" s="44"/>
      <c r="J218" s="19">
        <v>236</v>
      </c>
      <c r="K218" s="19">
        <v>13</v>
      </c>
      <c r="L218" s="19">
        <v>249</v>
      </c>
      <c r="M218" s="19">
        <v>29.49</v>
      </c>
      <c r="N218" s="19">
        <v>2.86</v>
      </c>
      <c r="O218" s="19">
        <v>233.05</v>
      </c>
      <c r="P218" s="19">
        <v>1526</v>
      </c>
      <c r="Q218" s="19">
        <v>0.86627600000000005</v>
      </c>
      <c r="R218" s="484">
        <v>645061.94810799998</v>
      </c>
      <c r="S218" s="484"/>
      <c r="T218" s="49">
        <v>45689</v>
      </c>
      <c r="U218" s="50" t="s">
        <v>94</v>
      </c>
      <c r="V218" s="18" t="s">
        <v>61</v>
      </c>
      <c r="W218" s="141">
        <v>45690</v>
      </c>
      <c r="X218" s="46">
        <v>45700</v>
      </c>
      <c r="Y218" s="143">
        <v>45704</v>
      </c>
      <c r="Z218" s="51">
        <v>45712</v>
      </c>
      <c r="AA218" s="156"/>
    </row>
    <row r="219" spans="2:29" ht="15.75" x14ac:dyDescent="0.25">
      <c r="B219" s="44">
        <v>9</v>
      </c>
      <c r="C219" s="48" t="s">
        <v>226</v>
      </c>
      <c r="D219" s="44" t="s">
        <v>77</v>
      </c>
      <c r="E219" s="44" t="s">
        <v>101</v>
      </c>
      <c r="F219" s="44" t="s">
        <v>278</v>
      </c>
      <c r="G219" s="44" t="s">
        <v>869</v>
      </c>
      <c r="H219" s="44" t="s">
        <v>883</v>
      </c>
      <c r="I219" s="44"/>
      <c r="J219" s="19">
        <v>268</v>
      </c>
      <c r="K219" s="19">
        <v>14</v>
      </c>
      <c r="L219" s="19">
        <v>282</v>
      </c>
      <c r="M219" s="19">
        <v>33.42</v>
      </c>
      <c r="N219" s="19">
        <v>3.15</v>
      </c>
      <c r="O219" s="19">
        <v>255.26</v>
      </c>
      <c r="P219" s="19">
        <v>1904</v>
      </c>
      <c r="Q219" s="19">
        <v>0.86627600000000005</v>
      </c>
      <c r="R219" s="484">
        <v>745277.51610799995</v>
      </c>
      <c r="S219" s="484"/>
      <c r="T219" s="49">
        <v>45689</v>
      </c>
      <c r="U219" s="50" t="s">
        <v>94</v>
      </c>
      <c r="V219" s="18" t="s">
        <v>61</v>
      </c>
      <c r="W219" s="141">
        <v>45705</v>
      </c>
      <c r="X219" s="46">
        <v>45706</v>
      </c>
      <c r="Y219" s="143">
        <v>45713</v>
      </c>
      <c r="Z219" s="51">
        <v>45716</v>
      </c>
      <c r="AA219" s="156"/>
    </row>
    <row r="220" spans="2:29" ht="15.75" x14ac:dyDescent="0.25">
      <c r="B220" s="44"/>
      <c r="C220" s="48" t="s">
        <v>192</v>
      </c>
      <c r="D220" s="44" t="s">
        <v>65</v>
      </c>
      <c r="E220" s="44" t="s">
        <v>74</v>
      </c>
      <c r="F220" s="44" t="s">
        <v>278</v>
      </c>
      <c r="G220" s="44" t="s">
        <v>869</v>
      </c>
      <c r="H220" s="44" t="s">
        <v>890</v>
      </c>
      <c r="I220" s="44"/>
      <c r="J220" s="19">
        <v>221</v>
      </c>
      <c r="K220" s="19">
        <v>12</v>
      </c>
      <c r="L220" s="19">
        <v>233</v>
      </c>
      <c r="M220" s="19">
        <v>27.61</v>
      </c>
      <c r="N220" s="19">
        <v>2.61</v>
      </c>
      <c r="O220" s="19">
        <v>146.96</v>
      </c>
      <c r="P220" s="19">
        <v>1450</v>
      </c>
      <c r="Q220" s="19">
        <v>0.86627600000000005</v>
      </c>
      <c r="R220" s="484">
        <v>650458.11210799997</v>
      </c>
      <c r="S220" s="484"/>
      <c r="T220" s="49">
        <v>45658</v>
      </c>
      <c r="U220" s="50" t="s">
        <v>82</v>
      </c>
      <c r="V220" s="18" t="s">
        <v>61</v>
      </c>
      <c r="W220" s="178">
        <v>45651</v>
      </c>
      <c r="X220" s="51">
        <v>45655</v>
      </c>
      <c r="Y220" s="190">
        <v>45677</v>
      </c>
      <c r="Z220" s="51">
        <v>45678</v>
      </c>
      <c r="AA220" s="158"/>
      <c r="AB220" s="167"/>
      <c r="AC220" s="15"/>
    </row>
    <row r="221" spans="2:29" ht="15.75" x14ac:dyDescent="0.25">
      <c r="B221" s="44">
        <v>6</v>
      </c>
      <c r="C221" s="44" t="s">
        <v>188</v>
      </c>
      <c r="D221" s="44" t="s">
        <v>65</v>
      </c>
      <c r="E221" s="44" t="s">
        <v>74</v>
      </c>
      <c r="F221" s="44" t="s">
        <v>278</v>
      </c>
      <c r="G221" s="44" t="s">
        <v>869</v>
      </c>
      <c r="H221" s="44" t="s">
        <v>890</v>
      </c>
      <c r="I221" s="44"/>
      <c r="J221" s="19">
        <v>221</v>
      </c>
      <c r="K221" s="19">
        <v>12</v>
      </c>
      <c r="L221" s="19">
        <v>233</v>
      </c>
      <c r="M221" s="19">
        <v>27.61</v>
      </c>
      <c r="N221" s="19">
        <v>2.61</v>
      </c>
      <c r="O221" s="19">
        <v>146.96</v>
      </c>
      <c r="P221" s="19">
        <v>1450</v>
      </c>
      <c r="Q221" s="19">
        <v>0.86627600000000005</v>
      </c>
      <c r="R221" s="484">
        <v>650458.11210799997</v>
      </c>
      <c r="S221" s="484"/>
      <c r="T221" s="49">
        <v>45689</v>
      </c>
      <c r="U221" s="50" t="s">
        <v>94</v>
      </c>
      <c r="V221" s="18" t="s">
        <v>61</v>
      </c>
      <c r="W221" s="178">
        <v>45652</v>
      </c>
      <c r="X221" s="51">
        <v>45694</v>
      </c>
      <c r="Y221" s="190">
        <v>45695</v>
      </c>
      <c r="Z221" s="51">
        <v>45698</v>
      </c>
      <c r="AA221" s="158"/>
      <c r="AB221" s="167"/>
      <c r="AC221" s="15"/>
    </row>
    <row r="222" spans="2:29" ht="21.95" customHeight="1" x14ac:dyDescent="0.25">
      <c r="B222" s="44"/>
      <c r="C222" s="44" t="s">
        <v>189</v>
      </c>
      <c r="D222" s="44" t="s">
        <v>77</v>
      </c>
      <c r="E222" s="44" t="s">
        <v>74</v>
      </c>
      <c r="F222" s="44" t="s">
        <v>278</v>
      </c>
      <c r="G222" s="44" t="s">
        <v>869</v>
      </c>
      <c r="H222" s="44" t="s">
        <v>890</v>
      </c>
      <c r="I222" s="44"/>
      <c r="J222" s="19">
        <v>252</v>
      </c>
      <c r="K222" s="19">
        <v>13</v>
      </c>
      <c r="L222" s="19">
        <v>265</v>
      </c>
      <c r="M222" s="19">
        <v>31.4</v>
      </c>
      <c r="N222" s="19">
        <v>2.89</v>
      </c>
      <c r="O222" s="19">
        <v>164.7</v>
      </c>
      <c r="P222" s="19">
        <v>1802</v>
      </c>
      <c r="Q222" s="19">
        <v>0.86627600000000005</v>
      </c>
      <c r="R222" s="484">
        <v>752440.09410799993</v>
      </c>
      <c r="S222" s="484"/>
      <c r="T222" s="49">
        <v>45658</v>
      </c>
      <c r="U222" s="50" t="s">
        <v>82</v>
      </c>
      <c r="V222" s="18" t="s">
        <v>61</v>
      </c>
      <c r="W222" s="178">
        <v>45649</v>
      </c>
      <c r="X222" s="51">
        <v>45655</v>
      </c>
      <c r="Y222" s="190">
        <v>45670</v>
      </c>
      <c r="Z222" s="51">
        <v>45672</v>
      </c>
      <c r="AA222" s="158"/>
      <c r="AB222" s="167"/>
      <c r="AC222" s="15"/>
    </row>
    <row r="223" spans="2:29" ht="15.75" x14ac:dyDescent="0.2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84">
        <v>1761921.9257309998</v>
      </c>
      <c r="S223" s="484"/>
      <c r="T223" s="49">
        <v>45839</v>
      </c>
      <c r="U223" s="50" t="s">
        <v>60</v>
      </c>
      <c r="V223" s="18" t="s">
        <v>61</v>
      </c>
      <c r="W223" s="141">
        <v>45691</v>
      </c>
      <c r="X223" s="615"/>
      <c r="Y223" s="615"/>
      <c r="Z223" s="51">
        <v>45853</v>
      </c>
      <c r="AA223" s="625" t="s">
        <v>244</v>
      </c>
    </row>
    <row r="224" spans="2:29" ht="15.75" x14ac:dyDescent="0.25">
      <c r="B224" s="44">
        <v>7</v>
      </c>
      <c r="C224" s="48" t="s">
        <v>217</v>
      </c>
      <c r="D224" s="44" t="s">
        <v>63</v>
      </c>
      <c r="E224" s="44" t="s">
        <v>74</v>
      </c>
      <c r="F224" s="44" t="s">
        <v>278</v>
      </c>
      <c r="G224" s="44" t="s">
        <v>869</v>
      </c>
      <c r="H224" s="44" t="s">
        <v>890</v>
      </c>
      <c r="I224" s="44"/>
      <c r="J224" s="19">
        <v>252</v>
      </c>
      <c r="K224" s="19">
        <v>13</v>
      </c>
      <c r="L224" s="19">
        <v>265</v>
      </c>
      <c r="M224" s="19">
        <v>31.4</v>
      </c>
      <c r="N224" s="19">
        <v>2.89</v>
      </c>
      <c r="O224" s="19">
        <v>164.7</v>
      </c>
      <c r="P224" s="19">
        <v>1802</v>
      </c>
      <c r="Q224" s="19">
        <v>0.86627600000000005</v>
      </c>
      <c r="R224" s="484">
        <v>752440.09410799993</v>
      </c>
      <c r="S224" s="484"/>
      <c r="T224" s="49">
        <v>45689</v>
      </c>
      <c r="U224" s="50" t="s">
        <v>108</v>
      </c>
      <c r="V224" s="18" t="s">
        <v>61</v>
      </c>
      <c r="W224" s="141">
        <v>45666</v>
      </c>
      <c r="X224" s="620">
        <v>45694</v>
      </c>
      <c r="Y224" s="615">
        <v>45696</v>
      </c>
      <c r="Z224" s="51">
        <v>45700</v>
      </c>
      <c r="AA224" s="156"/>
      <c r="AB224" s="2"/>
    </row>
    <row r="225" spans="2:28" ht="18.600000000000001" customHeight="1" x14ac:dyDescent="0.25">
      <c r="B225" s="43"/>
      <c r="C225" s="48" t="s">
        <v>698</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3"/>
      <c r="AA225" s="156"/>
    </row>
    <row r="226" spans="2:28" ht="15.75" x14ac:dyDescent="0.25">
      <c r="B226" s="44">
        <v>8</v>
      </c>
      <c r="C226" s="48" t="s">
        <v>219</v>
      </c>
      <c r="D226" s="44" t="s">
        <v>65</v>
      </c>
      <c r="E226" s="44" t="s">
        <v>74</v>
      </c>
      <c r="F226" s="44" t="s">
        <v>278</v>
      </c>
      <c r="G226" s="44" t="s">
        <v>869</v>
      </c>
      <c r="H226" s="44" t="s">
        <v>890</v>
      </c>
      <c r="I226" s="44"/>
      <c r="J226" s="19">
        <v>221</v>
      </c>
      <c r="K226" s="19">
        <v>12</v>
      </c>
      <c r="L226" s="19">
        <v>233</v>
      </c>
      <c r="M226" s="19">
        <v>27.61</v>
      </c>
      <c r="N226" s="19">
        <v>2.61</v>
      </c>
      <c r="O226" s="19">
        <v>146.96</v>
      </c>
      <c r="P226" s="19">
        <v>1450</v>
      </c>
      <c r="Q226" s="19">
        <v>0.86627600000000005</v>
      </c>
      <c r="R226" s="484">
        <v>650458.11210799997</v>
      </c>
      <c r="S226" s="484"/>
      <c r="T226" s="49">
        <v>45689</v>
      </c>
      <c r="U226" s="50" t="s">
        <v>108</v>
      </c>
      <c r="V226" s="18" t="s">
        <v>61</v>
      </c>
      <c r="W226" s="615">
        <v>45672</v>
      </c>
      <c r="X226" s="615">
        <v>45707</v>
      </c>
      <c r="Y226" s="615">
        <v>45707</v>
      </c>
      <c r="Z226" s="51">
        <v>45710</v>
      </c>
      <c r="AA226" s="156"/>
      <c r="AB226" s="2"/>
    </row>
    <row r="227" spans="2:28" ht="15.75" x14ac:dyDescent="0.25">
      <c r="B227" s="44">
        <v>12</v>
      </c>
      <c r="C227" s="48" t="s">
        <v>233</v>
      </c>
      <c r="D227" s="44" t="s">
        <v>79</v>
      </c>
      <c r="E227" s="44" t="s">
        <v>74</v>
      </c>
      <c r="F227" s="44" t="s">
        <v>278</v>
      </c>
      <c r="G227" s="44" t="s">
        <v>869</v>
      </c>
      <c r="H227" s="44" t="s">
        <v>890</v>
      </c>
      <c r="I227" s="44"/>
      <c r="J227" s="19">
        <v>221</v>
      </c>
      <c r="K227" s="19">
        <v>12</v>
      </c>
      <c r="L227" s="19">
        <v>233</v>
      </c>
      <c r="M227" s="19">
        <v>27.61</v>
      </c>
      <c r="N227" s="19">
        <v>2.61</v>
      </c>
      <c r="O227" s="19">
        <v>146.96</v>
      </c>
      <c r="P227" s="19">
        <v>1450</v>
      </c>
      <c r="Q227" s="19">
        <v>0.86627600000000005</v>
      </c>
      <c r="R227" s="484">
        <v>650458.11210799997</v>
      </c>
      <c r="S227" s="484"/>
      <c r="T227" s="49">
        <v>45689</v>
      </c>
      <c r="U227" s="50" t="s">
        <v>97</v>
      </c>
      <c r="V227" s="18" t="s">
        <v>61</v>
      </c>
      <c r="W227" s="141">
        <v>45685</v>
      </c>
      <c r="X227" s="46">
        <v>45691</v>
      </c>
      <c r="Y227" s="143">
        <v>45693</v>
      </c>
      <c r="Z227" s="51">
        <v>45693</v>
      </c>
      <c r="AA227" s="156"/>
    </row>
    <row r="228" spans="2:28" ht="23.45" customHeight="1" x14ac:dyDescent="0.25">
      <c r="B228" s="43"/>
      <c r="C228" s="539" t="s">
        <v>700</v>
      </c>
      <c r="D228" s="43" t="s">
        <v>65</v>
      </c>
      <c r="E228" s="43"/>
      <c r="F228" s="44" t="s">
        <v>873</v>
      </c>
      <c r="G228" s="43"/>
      <c r="H228" s="43"/>
      <c r="I228" s="43"/>
      <c r="J228" s="45"/>
      <c r="K228" s="45"/>
      <c r="L228" s="45"/>
      <c r="M228" s="45"/>
      <c r="N228" s="45"/>
      <c r="O228" s="45"/>
      <c r="P228" s="45"/>
      <c r="Q228" s="45"/>
      <c r="R228" s="503"/>
      <c r="S228" s="503"/>
      <c r="T228" s="49">
        <v>46067</v>
      </c>
      <c r="U228" s="50" t="s">
        <v>547</v>
      </c>
      <c r="V228" s="47" t="s">
        <v>61</v>
      </c>
      <c r="W228" s="138">
        <v>46059</v>
      </c>
      <c r="X228" s="133"/>
      <c r="Y228" s="144"/>
      <c r="Z228" s="133">
        <v>46060</v>
      </c>
      <c r="AA228" s="156"/>
    </row>
    <row r="229" spans="2:28" ht="21.6" customHeight="1" x14ac:dyDescent="0.25">
      <c r="B229" s="43"/>
      <c r="C229" s="539" t="s">
        <v>836</v>
      </c>
      <c r="D229" s="43" t="s">
        <v>690</v>
      </c>
      <c r="E229" s="43" t="s">
        <v>74</v>
      </c>
      <c r="F229" s="44" t="s">
        <v>845</v>
      </c>
      <c r="G229" s="43" t="s">
        <v>869</v>
      </c>
      <c r="H229" s="43" t="s">
        <v>890</v>
      </c>
      <c r="I229" s="43"/>
      <c r="J229" s="19">
        <f>M229*8</f>
        <v>784.48</v>
      </c>
      <c r="K229" s="19">
        <f>N229*4.4</f>
        <v>33.836000000000006</v>
      </c>
      <c r="L229" s="19">
        <f>SUM(J229:K229)</f>
        <v>818.31600000000003</v>
      </c>
      <c r="M229" s="45">
        <v>98.06</v>
      </c>
      <c r="N229" s="45">
        <v>7.69</v>
      </c>
      <c r="O229" s="45">
        <v>475.74</v>
      </c>
      <c r="P229" s="45">
        <v>5381</v>
      </c>
      <c r="Q229" s="45">
        <v>2.3860000000000001</v>
      </c>
      <c r="R229" s="503"/>
      <c r="S229" s="503"/>
      <c r="T229" s="49">
        <v>46005</v>
      </c>
      <c r="U229" s="52" t="s">
        <v>547</v>
      </c>
      <c r="V229" s="51" t="s">
        <v>61</v>
      </c>
      <c r="W229" s="138"/>
      <c r="X229" s="133"/>
      <c r="Y229" s="144"/>
      <c r="Z229" s="133">
        <v>46022</v>
      </c>
      <c r="AA229" s="156"/>
    </row>
    <row r="230" spans="2:28" ht="15.75" x14ac:dyDescent="0.25">
      <c r="B230" s="43"/>
      <c r="C230" s="539" t="s">
        <v>703</v>
      </c>
      <c r="D230" s="43" t="s">
        <v>63</v>
      </c>
      <c r="E230" s="43" t="s">
        <v>74</v>
      </c>
      <c r="F230" s="44" t="s">
        <v>845</v>
      </c>
      <c r="G230" s="43" t="s">
        <v>869</v>
      </c>
      <c r="H230" s="43" t="s">
        <v>890</v>
      </c>
      <c r="I230" s="43"/>
      <c r="J230" s="19">
        <f>M230*8</f>
        <v>251.2</v>
      </c>
      <c r="K230" s="19">
        <f>N230*4.4</f>
        <v>12.716000000000001</v>
      </c>
      <c r="L230" s="19">
        <f>SUM(J230:K230)</f>
        <v>263.916</v>
      </c>
      <c r="M230" s="45">
        <v>31.4</v>
      </c>
      <c r="N230" s="45">
        <v>2.89</v>
      </c>
      <c r="O230" s="45">
        <v>164.7</v>
      </c>
      <c r="P230" s="45">
        <v>1802</v>
      </c>
      <c r="Q230" s="61">
        <v>0.86599999999999999</v>
      </c>
      <c r="R230" s="503"/>
      <c r="S230" s="503"/>
      <c r="T230" s="49">
        <v>46005</v>
      </c>
      <c r="U230" s="52" t="s">
        <v>547</v>
      </c>
      <c r="V230" s="51" t="s">
        <v>61</v>
      </c>
      <c r="W230" s="58"/>
      <c r="X230" s="58"/>
      <c r="Y230" s="58"/>
      <c r="Z230" s="133">
        <v>46022</v>
      </c>
      <c r="AA230" s="156"/>
    </row>
    <row r="231" spans="2:28" ht="15.75" x14ac:dyDescent="0.25">
      <c r="B231" s="44"/>
      <c r="C231" s="48" t="s">
        <v>482</v>
      </c>
      <c r="D231" s="44" t="s">
        <v>65</v>
      </c>
      <c r="E231" s="44" t="s">
        <v>101</v>
      </c>
      <c r="F231" s="44" t="s">
        <v>279</v>
      </c>
      <c r="G231" s="44" t="s">
        <v>869</v>
      </c>
      <c r="H231" s="44" t="s">
        <v>883</v>
      </c>
      <c r="I231" s="44" t="s">
        <v>869</v>
      </c>
      <c r="J231" s="19">
        <v>193</v>
      </c>
      <c r="K231" s="19">
        <v>11</v>
      </c>
      <c r="L231" s="19">
        <v>204</v>
      </c>
      <c r="M231" s="19">
        <v>24.04</v>
      </c>
      <c r="N231" s="19">
        <v>2.4500000000000002</v>
      </c>
      <c r="O231" s="19">
        <v>194.78</v>
      </c>
      <c r="P231" s="19">
        <v>1979.14</v>
      </c>
      <c r="Q231" s="19">
        <v>0.86627600000000005</v>
      </c>
      <c r="R231" s="484">
        <v>608271.66794800002</v>
      </c>
      <c r="S231" s="484"/>
      <c r="T231" s="49">
        <v>45789</v>
      </c>
      <c r="U231" s="50" t="s">
        <v>115</v>
      </c>
      <c r="V231" s="51" t="s">
        <v>61</v>
      </c>
      <c r="W231" s="58"/>
      <c r="X231" s="58"/>
      <c r="Y231" s="58"/>
      <c r="Z231" s="499">
        <v>45793</v>
      </c>
      <c r="AA231" s="156"/>
    </row>
    <row r="232" spans="2:28" ht="15.75" x14ac:dyDescent="0.25">
      <c r="B232" s="44"/>
      <c r="C232" s="48" t="s">
        <v>473</v>
      </c>
      <c r="D232" s="44" t="s">
        <v>68</v>
      </c>
      <c r="E232" s="44" t="s">
        <v>101</v>
      </c>
      <c r="F232" s="44" t="s">
        <v>279</v>
      </c>
      <c r="G232" s="44" t="s">
        <v>869</v>
      </c>
      <c r="H232" s="44" t="s">
        <v>883</v>
      </c>
      <c r="I232" s="44" t="s">
        <v>869</v>
      </c>
      <c r="J232" s="19">
        <v>193</v>
      </c>
      <c r="K232" s="19">
        <v>11</v>
      </c>
      <c r="L232" s="19">
        <v>204</v>
      </c>
      <c r="M232" s="19">
        <v>24.04</v>
      </c>
      <c r="N232" s="19">
        <v>2.4500000000000002</v>
      </c>
      <c r="O232" s="19">
        <v>194.78</v>
      </c>
      <c r="P232" s="19">
        <v>1979.14</v>
      </c>
      <c r="Q232" s="19">
        <v>0.86627600000000005</v>
      </c>
      <c r="R232" s="484">
        <v>608271.66794800002</v>
      </c>
      <c r="S232" s="484"/>
      <c r="T232" s="49">
        <v>45781</v>
      </c>
      <c r="U232" s="50" t="s">
        <v>115</v>
      </c>
      <c r="V232" s="18" t="s">
        <v>61</v>
      </c>
      <c r="W232" s="138"/>
      <c r="X232" s="58"/>
      <c r="Y232" s="58"/>
      <c r="Z232" s="499">
        <v>45786</v>
      </c>
      <c r="AA232" s="156"/>
    </row>
    <row r="233" spans="2:28" ht="15.75" x14ac:dyDescent="0.25">
      <c r="B233" s="44">
        <v>21</v>
      </c>
      <c r="C233" s="48" t="s">
        <v>248</v>
      </c>
      <c r="D233" s="44" t="s">
        <v>126</v>
      </c>
      <c r="E233" s="44" t="s">
        <v>101</v>
      </c>
      <c r="F233" s="44" t="s">
        <v>279</v>
      </c>
      <c r="G233" s="44" t="s">
        <v>869</v>
      </c>
      <c r="H233" s="44" t="s">
        <v>883</v>
      </c>
      <c r="I233" s="44"/>
      <c r="J233" s="19">
        <v>565</v>
      </c>
      <c r="K233" s="19">
        <v>26</v>
      </c>
      <c r="L233" s="19">
        <v>591</v>
      </c>
      <c r="M233" s="19">
        <v>70.56</v>
      </c>
      <c r="N233" s="19">
        <v>5.83</v>
      </c>
      <c r="O233" s="19">
        <v>454.86</v>
      </c>
      <c r="P233" s="19">
        <v>5149</v>
      </c>
      <c r="Q233" s="19">
        <v>1.7680549999999999</v>
      </c>
      <c r="R233" s="484">
        <v>1662016.3703449999</v>
      </c>
      <c r="S233" s="484"/>
      <c r="T233" s="49">
        <v>45689</v>
      </c>
      <c r="U233" s="50" t="s">
        <v>97</v>
      </c>
      <c r="V233" s="18" t="s">
        <v>61</v>
      </c>
      <c r="W233" s="141">
        <v>45697</v>
      </c>
      <c r="X233" s="615">
        <v>45704</v>
      </c>
      <c r="Y233" s="615">
        <v>45710</v>
      </c>
      <c r="Z233" s="51">
        <v>45712</v>
      </c>
      <c r="AA233" s="156"/>
    </row>
    <row r="234" spans="2:28" ht="15.75" x14ac:dyDescent="0.25">
      <c r="B234" s="44">
        <v>21</v>
      </c>
      <c r="C234" s="48" t="s">
        <v>358</v>
      </c>
      <c r="D234" s="44" t="s">
        <v>65</v>
      </c>
      <c r="E234" s="137" t="s">
        <v>101</v>
      </c>
      <c r="F234" s="44" t="s">
        <v>279</v>
      </c>
      <c r="G234" s="44" t="s">
        <v>869</v>
      </c>
      <c r="H234" s="44" t="s">
        <v>883</v>
      </c>
      <c r="I234" s="44" t="s">
        <v>869</v>
      </c>
      <c r="J234" s="19">
        <v>193</v>
      </c>
      <c r="K234" s="19">
        <v>11</v>
      </c>
      <c r="L234" s="19">
        <v>204</v>
      </c>
      <c r="M234" s="19">
        <v>24.04</v>
      </c>
      <c r="N234" s="19">
        <v>2.4500000000000002</v>
      </c>
      <c r="O234" s="19">
        <v>194.78</v>
      </c>
      <c r="P234" s="19">
        <v>1979.14</v>
      </c>
      <c r="Q234" s="19">
        <v>0.86627600000000005</v>
      </c>
      <c r="R234" s="484">
        <v>608271.66794800002</v>
      </c>
      <c r="S234" s="484"/>
      <c r="T234" s="49">
        <v>45717</v>
      </c>
      <c r="U234" s="50" t="s">
        <v>97</v>
      </c>
      <c r="V234" s="51" t="s">
        <v>61</v>
      </c>
      <c r="W234" s="141"/>
      <c r="X234" s="615"/>
      <c r="Y234" s="615"/>
      <c r="Z234" s="51">
        <v>45735</v>
      </c>
      <c r="AA234" s="625"/>
    </row>
    <row r="235" spans="2:28" ht="19.5" customHeight="1" x14ac:dyDescent="0.25">
      <c r="B235" s="44"/>
      <c r="C235" s="48" t="s">
        <v>469</v>
      </c>
      <c r="D235" s="44" t="s">
        <v>65</v>
      </c>
      <c r="E235" s="44" t="s">
        <v>101</v>
      </c>
      <c r="F235" s="44" t="s">
        <v>279</v>
      </c>
      <c r="G235" s="44" t="s">
        <v>869</v>
      </c>
      <c r="H235" s="44" t="s">
        <v>883</v>
      </c>
      <c r="I235" s="44" t="s">
        <v>869</v>
      </c>
      <c r="J235" s="19">
        <v>193</v>
      </c>
      <c r="K235" s="19">
        <v>11</v>
      </c>
      <c r="L235" s="19">
        <v>204</v>
      </c>
      <c r="M235" s="19">
        <v>24.04</v>
      </c>
      <c r="N235" s="19">
        <v>2.4500000000000002</v>
      </c>
      <c r="O235" s="19">
        <v>194.78</v>
      </c>
      <c r="P235" s="19">
        <v>1979.14</v>
      </c>
      <c r="Q235" s="19">
        <v>0.86627600000000005</v>
      </c>
      <c r="R235" s="484">
        <v>608271.66794800002</v>
      </c>
      <c r="S235" s="484"/>
      <c r="T235" s="49">
        <v>45779</v>
      </c>
      <c r="U235" s="50" t="s">
        <v>115</v>
      </c>
      <c r="V235" s="18" t="s">
        <v>61</v>
      </c>
      <c r="W235" s="138"/>
      <c r="X235" s="58"/>
      <c r="Y235" s="58"/>
      <c r="Z235" s="499">
        <v>45781</v>
      </c>
      <c r="AA235" s="156"/>
    </row>
    <row r="236" spans="2:28" ht="24" customHeight="1" x14ac:dyDescent="0.25">
      <c r="B236" s="44">
        <v>20</v>
      </c>
      <c r="C236" s="48" t="s">
        <v>246</v>
      </c>
      <c r="D236" s="44" t="s">
        <v>65</v>
      </c>
      <c r="E236" s="44" t="s">
        <v>101</v>
      </c>
      <c r="F236" s="44" t="s">
        <v>279</v>
      </c>
      <c r="G236" s="44" t="s">
        <v>869</v>
      </c>
      <c r="H236" s="44" t="s">
        <v>883</v>
      </c>
      <c r="I236" s="44" t="s">
        <v>869</v>
      </c>
      <c r="J236" s="19">
        <v>193</v>
      </c>
      <c r="K236" s="19">
        <v>11</v>
      </c>
      <c r="L236" s="19">
        <v>204</v>
      </c>
      <c r="M236" s="19">
        <v>24.04</v>
      </c>
      <c r="N236" s="19">
        <v>2.4500000000000002</v>
      </c>
      <c r="O236" s="19">
        <v>194.78</v>
      </c>
      <c r="P236" s="19">
        <v>1979.14</v>
      </c>
      <c r="Q236" s="19">
        <v>0.86627600000000005</v>
      </c>
      <c r="R236" s="484">
        <v>608271.66794800002</v>
      </c>
      <c r="S236" s="484"/>
      <c r="T236" s="49">
        <v>45689</v>
      </c>
      <c r="U236" s="50" t="s">
        <v>97</v>
      </c>
      <c r="V236" s="18" t="s">
        <v>61</v>
      </c>
      <c r="W236" s="615">
        <v>45696</v>
      </c>
      <c r="X236" s="615">
        <v>45696</v>
      </c>
      <c r="Y236" s="615">
        <v>45704</v>
      </c>
      <c r="Z236" s="51">
        <v>45704</v>
      </c>
      <c r="AA236" s="156"/>
    </row>
    <row r="237" spans="2:28" ht="22.5" customHeight="1" x14ac:dyDescent="0.25">
      <c r="B237" s="44">
        <v>23</v>
      </c>
      <c r="C237" s="48" t="s">
        <v>251</v>
      </c>
      <c r="D237" s="44" t="s">
        <v>203</v>
      </c>
      <c r="E237" s="44" t="s">
        <v>101</v>
      </c>
      <c r="F237" s="44" t="s">
        <v>279</v>
      </c>
      <c r="G237" s="44" t="s">
        <v>869</v>
      </c>
      <c r="H237" s="44" t="s">
        <v>883</v>
      </c>
      <c r="I237" s="44"/>
      <c r="J237" s="19">
        <v>406</v>
      </c>
      <c r="K237" s="19">
        <v>22</v>
      </c>
      <c r="L237" s="19">
        <v>428</v>
      </c>
      <c r="M237" s="19">
        <v>50.64</v>
      </c>
      <c r="N237" s="19">
        <v>4.8</v>
      </c>
      <c r="O237" s="19">
        <v>378.56</v>
      </c>
      <c r="P237" s="19">
        <v>4711.55</v>
      </c>
      <c r="Q237" s="19">
        <v>1.7680549999999999</v>
      </c>
      <c r="R237" s="484">
        <v>1326238.3038650001</v>
      </c>
      <c r="S237" s="484"/>
      <c r="T237" s="49">
        <v>45689</v>
      </c>
      <c r="U237" s="50" t="s">
        <v>115</v>
      </c>
      <c r="V237" s="18" t="s">
        <v>61</v>
      </c>
      <c r="W237" s="615">
        <v>45704</v>
      </c>
      <c r="X237" s="615">
        <v>45706</v>
      </c>
      <c r="Y237" s="615">
        <v>45680</v>
      </c>
      <c r="Z237" s="51">
        <v>45713</v>
      </c>
      <c r="AA237" s="156"/>
    </row>
    <row r="238" spans="2:28" ht="15.75" x14ac:dyDescent="0.25">
      <c r="B238" s="44"/>
      <c r="C238" s="48" t="s">
        <v>265</v>
      </c>
      <c r="D238" s="44" t="s">
        <v>68</v>
      </c>
      <c r="E238" s="44" t="s">
        <v>101</v>
      </c>
      <c r="F238" s="44" t="s">
        <v>279</v>
      </c>
      <c r="G238" s="44" t="s">
        <v>869</v>
      </c>
      <c r="H238" s="44" t="s">
        <v>883</v>
      </c>
      <c r="I238" s="44"/>
      <c r="J238" s="19">
        <v>193</v>
      </c>
      <c r="K238" s="19">
        <v>11</v>
      </c>
      <c r="L238" s="19">
        <v>204</v>
      </c>
      <c r="M238" s="44">
        <v>24.04</v>
      </c>
      <c r="N238" s="44">
        <v>2.4500000000000002</v>
      </c>
      <c r="O238" s="44">
        <v>194.78</v>
      </c>
      <c r="P238" s="19">
        <v>1979.14</v>
      </c>
      <c r="Q238" s="19">
        <v>0.86627600000000005</v>
      </c>
      <c r="R238" s="484">
        <v>608271.66794800002</v>
      </c>
      <c r="S238" s="484"/>
      <c r="T238" s="49">
        <v>45717</v>
      </c>
      <c r="U238" s="50" t="s">
        <v>115</v>
      </c>
      <c r="V238" s="18" t="s">
        <v>61</v>
      </c>
      <c r="W238" s="615">
        <v>45712</v>
      </c>
      <c r="X238" s="615">
        <v>45718</v>
      </c>
      <c r="Y238" s="615">
        <v>45720</v>
      </c>
      <c r="Z238" s="51">
        <v>45720</v>
      </c>
      <c r="AA238" s="156"/>
    </row>
    <row r="239" spans="2:28" ht="15.75" x14ac:dyDescent="0.25">
      <c r="B239" s="44"/>
      <c r="C239" s="48" t="s">
        <v>253</v>
      </c>
      <c r="D239" s="44" t="s">
        <v>68</v>
      </c>
      <c r="E239" s="44" t="s">
        <v>101</v>
      </c>
      <c r="F239" s="44" t="s">
        <v>279</v>
      </c>
      <c r="G239" s="44" t="s">
        <v>869</v>
      </c>
      <c r="H239" s="44" t="s">
        <v>883</v>
      </c>
      <c r="I239" s="44"/>
      <c r="J239" s="19">
        <v>193</v>
      </c>
      <c r="K239" s="19">
        <v>11</v>
      </c>
      <c r="L239" s="19">
        <v>204</v>
      </c>
      <c r="M239" s="19">
        <v>24.04</v>
      </c>
      <c r="N239" s="19">
        <v>2.4500000000000002</v>
      </c>
      <c r="O239" s="19">
        <v>194.78</v>
      </c>
      <c r="P239" s="19">
        <v>1979.14</v>
      </c>
      <c r="Q239" s="19">
        <v>0.86627600000000005</v>
      </c>
      <c r="R239" s="484">
        <v>608271.66794800002</v>
      </c>
      <c r="S239" s="484"/>
      <c r="T239" s="49">
        <v>45689</v>
      </c>
      <c r="U239" s="50" t="s">
        <v>115</v>
      </c>
      <c r="V239" s="18" t="s">
        <v>61</v>
      </c>
      <c r="W239" s="615">
        <v>45707</v>
      </c>
      <c r="X239" s="615">
        <v>45709</v>
      </c>
      <c r="Y239" s="615">
        <v>45715</v>
      </c>
      <c r="Z239" s="51">
        <v>45716</v>
      </c>
      <c r="AA239" s="156"/>
    </row>
    <row r="240" spans="2:28" ht="15.75" x14ac:dyDescent="0.25">
      <c r="B240" s="44">
        <v>24</v>
      </c>
      <c r="C240" s="48" t="s">
        <v>254</v>
      </c>
      <c r="D240" s="44" t="s">
        <v>65</v>
      </c>
      <c r="E240" s="44" t="s">
        <v>101</v>
      </c>
      <c r="F240" s="44" t="s">
        <v>279</v>
      </c>
      <c r="G240" s="44" t="s">
        <v>869</v>
      </c>
      <c r="H240" s="44" t="s">
        <v>883</v>
      </c>
      <c r="I240" s="44"/>
      <c r="J240" s="19">
        <v>193</v>
      </c>
      <c r="K240" s="19">
        <v>11</v>
      </c>
      <c r="L240" s="19">
        <v>204</v>
      </c>
      <c r="M240" s="19">
        <v>24.04</v>
      </c>
      <c r="N240" s="19">
        <v>2.4500000000000002</v>
      </c>
      <c r="O240" s="19">
        <v>194.78</v>
      </c>
      <c r="P240" s="19">
        <v>1979.14</v>
      </c>
      <c r="Q240" s="19">
        <v>0.86627600000000005</v>
      </c>
      <c r="R240" s="484">
        <v>608271.66794800002</v>
      </c>
      <c r="S240" s="484"/>
      <c r="T240" s="49">
        <v>45689</v>
      </c>
      <c r="U240" s="50" t="s">
        <v>115</v>
      </c>
      <c r="V240" s="18" t="s">
        <v>61</v>
      </c>
      <c r="W240" s="615">
        <v>45698</v>
      </c>
      <c r="X240" s="615">
        <v>45699</v>
      </c>
      <c r="Y240" s="615">
        <v>45703</v>
      </c>
      <c r="Z240" s="51">
        <v>45703</v>
      </c>
      <c r="AA240" s="156"/>
    </row>
    <row r="241" spans="2:29" ht="15.75" x14ac:dyDescent="0.25">
      <c r="B241" s="44">
        <v>10</v>
      </c>
      <c r="C241" s="48" t="s">
        <v>268</v>
      </c>
      <c r="D241" s="44" t="s">
        <v>65</v>
      </c>
      <c r="E241" s="137" t="s">
        <v>101</v>
      </c>
      <c r="F241" s="44" t="s">
        <v>279</v>
      </c>
      <c r="G241" s="44" t="s">
        <v>869</v>
      </c>
      <c r="H241" s="44" t="s">
        <v>883</v>
      </c>
      <c r="I241" s="44"/>
      <c r="J241" s="19">
        <v>193</v>
      </c>
      <c r="K241" s="19">
        <v>11</v>
      </c>
      <c r="L241" s="19">
        <v>204</v>
      </c>
      <c r="M241" s="44">
        <v>24.04</v>
      </c>
      <c r="N241" s="44">
        <v>2.4500000000000002</v>
      </c>
      <c r="O241" s="44">
        <v>194.78</v>
      </c>
      <c r="P241" s="19">
        <v>1979.14</v>
      </c>
      <c r="Q241" s="19">
        <v>0.86627600000000005</v>
      </c>
      <c r="R241" s="484">
        <v>608271.66794800002</v>
      </c>
      <c r="S241" s="484"/>
      <c r="T241" s="49">
        <v>45717</v>
      </c>
      <c r="U241" s="50" t="s">
        <v>115</v>
      </c>
      <c r="V241" s="51" t="s">
        <v>61</v>
      </c>
      <c r="W241" s="615">
        <v>45718</v>
      </c>
      <c r="X241" s="615">
        <v>45719</v>
      </c>
      <c r="Y241" s="615"/>
      <c r="Z241" s="51">
        <v>45724</v>
      </c>
      <c r="AA241" s="628"/>
    </row>
    <row r="242" spans="2:29" ht="15.75" x14ac:dyDescent="0.25">
      <c r="B242" s="491">
        <v>11</v>
      </c>
      <c r="C242" s="492" t="s">
        <v>269</v>
      </c>
      <c r="D242" s="44" t="s">
        <v>65</v>
      </c>
      <c r="E242" s="137" t="s">
        <v>101</v>
      </c>
      <c r="F242" s="44" t="s">
        <v>279</v>
      </c>
      <c r="G242" s="493" t="s">
        <v>869</v>
      </c>
      <c r="H242" s="493" t="s">
        <v>883</v>
      </c>
      <c r="I242" s="493"/>
      <c r="J242" s="19">
        <v>193</v>
      </c>
      <c r="K242" s="19">
        <v>11</v>
      </c>
      <c r="L242" s="19">
        <v>204</v>
      </c>
      <c r="M242" s="44">
        <v>24.04</v>
      </c>
      <c r="N242" s="44">
        <v>2.4500000000000002</v>
      </c>
      <c r="O242" s="44">
        <v>194.78</v>
      </c>
      <c r="P242" s="19">
        <v>1979.14</v>
      </c>
      <c r="Q242" s="19">
        <v>0.86627600000000005</v>
      </c>
      <c r="R242" s="484">
        <v>608271.66794800002</v>
      </c>
      <c r="S242" s="484"/>
      <c r="T242" s="49">
        <v>45717</v>
      </c>
      <c r="U242" s="494" t="s">
        <v>115</v>
      </c>
      <c r="V242" s="51" t="s">
        <v>61</v>
      </c>
      <c r="W242" s="615"/>
      <c r="X242" s="615"/>
      <c r="Y242" s="615"/>
      <c r="Z242" s="623">
        <v>45747</v>
      </c>
      <c r="AA242" s="628" t="s">
        <v>375</v>
      </c>
    </row>
    <row r="243" spans="2:29" ht="15.75" x14ac:dyDescent="0.25">
      <c r="B243" s="488">
        <v>40</v>
      </c>
      <c r="C243" s="48" t="s">
        <v>399</v>
      </c>
      <c r="D243" s="44" t="s">
        <v>400</v>
      </c>
      <c r="E243" s="44" t="s">
        <v>101</v>
      </c>
      <c r="F243" s="44" t="s">
        <v>279</v>
      </c>
      <c r="G243" s="488" t="s">
        <v>869</v>
      </c>
      <c r="H243" s="488" t="s">
        <v>883</v>
      </c>
      <c r="I243" s="488"/>
      <c r="J243" s="490">
        <f>M243*8</f>
        <v>566.79999999999995</v>
      </c>
      <c r="K243" s="490">
        <f>N243*4.4</f>
        <v>25.872</v>
      </c>
      <c r="L243" s="490">
        <f>SUBTOTAL(9,J243:K243)</f>
        <v>592.67199999999991</v>
      </c>
      <c r="M243" s="490">
        <v>70.849999999999994</v>
      </c>
      <c r="N243" s="490">
        <v>5.88</v>
      </c>
      <c r="O243" s="490">
        <v>454.86</v>
      </c>
      <c r="P243" s="490">
        <v>5149</v>
      </c>
      <c r="Q243" s="19">
        <v>1.7680549999999999</v>
      </c>
      <c r="R243" s="484">
        <v>1649958.0770650001</v>
      </c>
      <c r="S243" s="484"/>
      <c r="T243" s="487" t="s">
        <v>414</v>
      </c>
      <c r="U243" s="485" t="s">
        <v>115</v>
      </c>
      <c r="V243" s="51" t="s">
        <v>61</v>
      </c>
      <c r="W243" s="58"/>
      <c r="X243" s="58"/>
      <c r="Y243" s="58"/>
      <c r="Z243" s="499">
        <v>45775</v>
      </c>
      <c r="AA243" s="162"/>
      <c r="AB243" s="57"/>
      <c r="AC243" s="59"/>
    </row>
    <row r="244" spans="2:29" ht="15.75" x14ac:dyDescent="0.25">
      <c r="B244" s="488">
        <v>26</v>
      </c>
      <c r="C244" s="489" t="s">
        <v>367</v>
      </c>
      <c r="D244" s="44" t="s">
        <v>77</v>
      </c>
      <c r="E244" s="44" t="s">
        <v>101</v>
      </c>
      <c r="F244" s="44" t="s">
        <v>279</v>
      </c>
      <c r="G244" s="44" t="s">
        <v>869</v>
      </c>
      <c r="H244" s="44" t="s">
        <v>883</v>
      </c>
      <c r="I244" s="44" t="s">
        <v>869</v>
      </c>
      <c r="J244" s="19">
        <v>214</v>
      </c>
      <c r="K244" s="19">
        <v>12</v>
      </c>
      <c r="L244" s="19">
        <v>226</v>
      </c>
      <c r="M244" s="19">
        <v>26.74</v>
      </c>
      <c r="N244" s="19">
        <v>2.68</v>
      </c>
      <c r="O244" s="19">
        <v>219.54</v>
      </c>
      <c r="P244" s="19">
        <v>2473.94</v>
      </c>
      <c r="Q244" s="19">
        <v>0.86627600000000005</v>
      </c>
      <c r="R244" s="484">
        <v>705045.34674800001</v>
      </c>
      <c r="S244" s="484"/>
      <c r="T244" s="49">
        <v>45717</v>
      </c>
      <c r="U244" s="485" t="s">
        <v>97</v>
      </c>
      <c r="V244" s="51" t="s">
        <v>61</v>
      </c>
      <c r="W244" s="138"/>
      <c r="X244" s="133"/>
      <c r="Y244" s="144"/>
      <c r="Z244" s="499">
        <v>45742</v>
      </c>
      <c r="AA244" s="627" t="s">
        <v>375</v>
      </c>
      <c r="AB244" s="57"/>
      <c r="AC244" s="59"/>
    </row>
    <row r="245" spans="2:29" ht="15.75" x14ac:dyDescent="0.25">
      <c r="B245" s="44"/>
      <c r="C245" s="48" t="s">
        <v>28</v>
      </c>
      <c r="D245" s="44" t="s">
        <v>77</v>
      </c>
      <c r="E245" s="137" t="s">
        <v>101</v>
      </c>
      <c r="F245" s="44" t="s">
        <v>279</v>
      </c>
      <c r="G245" s="44" t="s">
        <v>869</v>
      </c>
      <c r="H245" s="44" t="s">
        <v>883</v>
      </c>
      <c r="I245" s="44" t="s">
        <v>869</v>
      </c>
      <c r="J245" s="19">
        <v>214</v>
      </c>
      <c r="K245" s="19">
        <v>12</v>
      </c>
      <c r="L245" s="19">
        <v>226</v>
      </c>
      <c r="M245" s="19">
        <v>26.74</v>
      </c>
      <c r="N245" s="19">
        <v>2.68</v>
      </c>
      <c r="O245" s="19">
        <v>219.54</v>
      </c>
      <c r="P245" s="19">
        <v>2473.94</v>
      </c>
      <c r="Q245" s="19">
        <v>0.86627600000000005</v>
      </c>
      <c r="R245" s="484">
        <v>705045.34674800001</v>
      </c>
      <c r="S245" s="484"/>
      <c r="T245" s="49">
        <v>45717</v>
      </c>
      <c r="U245" s="50" t="s">
        <v>97</v>
      </c>
      <c r="V245" s="18" t="s">
        <v>61</v>
      </c>
      <c r="W245" s="141">
        <v>45718</v>
      </c>
      <c r="X245" s="46">
        <v>45719</v>
      </c>
      <c r="Y245" s="143">
        <v>45722</v>
      </c>
      <c r="Z245" s="51">
        <v>45722</v>
      </c>
      <c r="AA245" s="156"/>
    </row>
    <row r="246" spans="2:29" ht="15.75" x14ac:dyDescent="0.25">
      <c r="B246" s="488">
        <v>38</v>
      </c>
      <c r="C246" s="489" t="s">
        <v>396</v>
      </c>
      <c r="D246" s="44" t="s">
        <v>77</v>
      </c>
      <c r="E246" s="44" t="s">
        <v>101</v>
      </c>
      <c r="F246" s="44" t="s">
        <v>279</v>
      </c>
      <c r="G246" s="44" t="s">
        <v>869</v>
      </c>
      <c r="H246" s="44" t="s">
        <v>883</v>
      </c>
      <c r="I246" s="44" t="s">
        <v>869</v>
      </c>
      <c r="J246" s="19">
        <v>214</v>
      </c>
      <c r="K246" s="19">
        <v>12</v>
      </c>
      <c r="L246" s="19">
        <v>226</v>
      </c>
      <c r="M246" s="19">
        <v>26.74</v>
      </c>
      <c r="N246" s="19">
        <v>2.68</v>
      </c>
      <c r="O246" s="19">
        <v>219.54</v>
      </c>
      <c r="P246" s="19">
        <v>2473.94</v>
      </c>
      <c r="Q246" s="19">
        <v>0.86627600000000005</v>
      </c>
      <c r="R246" s="484">
        <v>705045.34674800001</v>
      </c>
      <c r="S246" s="484"/>
      <c r="T246" s="49">
        <v>45717</v>
      </c>
      <c r="U246" s="485" t="s">
        <v>97</v>
      </c>
      <c r="V246" s="51" t="s">
        <v>61</v>
      </c>
      <c r="W246" s="58"/>
      <c r="X246" s="58"/>
      <c r="Y246" s="58"/>
      <c r="Z246" s="499">
        <v>45747</v>
      </c>
      <c r="AA246" s="162"/>
      <c r="AB246" s="57"/>
      <c r="AC246" s="59"/>
    </row>
    <row r="247" spans="2:29" ht="15.75" x14ac:dyDescent="0.25">
      <c r="B247" s="44">
        <v>8</v>
      </c>
      <c r="C247" s="48" t="s">
        <v>255</v>
      </c>
      <c r="D247" s="44" t="s">
        <v>65</v>
      </c>
      <c r="E247" s="44" t="s">
        <v>101</v>
      </c>
      <c r="F247" s="44" t="s">
        <v>279</v>
      </c>
      <c r="G247" s="44" t="s">
        <v>869</v>
      </c>
      <c r="H247" s="44" t="s">
        <v>883</v>
      </c>
      <c r="I247" s="44"/>
      <c r="J247" s="19">
        <v>193</v>
      </c>
      <c r="K247" s="19">
        <v>11</v>
      </c>
      <c r="L247" s="19">
        <v>204</v>
      </c>
      <c r="M247" s="19">
        <v>24.04</v>
      </c>
      <c r="N247" s="19">
        <v>2.4500000000000002</v>
      </c>
      <c r="O247" s="19">
        <v>194.78</v>
      </c>
      <c r="P247" s="19">
        <v>1979.14</v>
      </c>
      <c r="Q247" s="19">
        <v>0.86627600000000005</v>
      </c>
      <c r="R247" s="484">
        <v>608271.66794800002</v>
      </c>
      <c r="S247" s="484"/>
      <c r="T247" s="49">
        <v>45689</v>
      </c>
      <c r="U247" s="50" t="s">
        <v>97</v>
      </c>
      <c r="V247" s="18" t="s">
        <v>61</v>
      </c>
      <c r="W247" s="615">
        <v>45702</v>
      </c>
      <c r="X247" s="615">
        <v>45706</v>
      </c>
      <c r="Y247" s="615">
        <v>45714</v>
      </c>
      <c r="Z247" s="51">
        <v>45715</v>
      </c>
      <c r="AA247" s="156"/>
    </row>
    <row r="248" spans="2:29" ht="15.75" x14ac:dyDescent="0.25">
      <c r="B248" s="44">
        <v>8</v>
      </c>
      <c r="C248" s="44" t="s">
        <v>266</v>
      </c>
      <c r="D248" s="44" t="s">
        <v>63</v>
      </c>
      <c r="E248" s="137" t="s">
        <v>101</v>
      </c>
      <c r="F248" s="44" t="s">
        <v>279</v>
      </c>
      <c r="G248" s="44" t="s">
        <v>869</v>
      </c>
      <c r="H248" s="44" t="s">
        <v>883</v>
      </c>
      <c r="I248" s="44"/>
      <c r="J248" s="19">
        <v>214</v>
      </c>
      <c r="K248" s="19">
        <v>12</v>
      </c>
      <c r="L248" s="19">
        <v>226</v>
      </c>
      <c r="M248" s="19">
        <v>26.74</v>
      </c>
      <c r="N248" s="19">
        <v>2.68</v>
      </c>
      <c r="O248" s="19">
        <v>219.54</v>
      </c>
      <c r="P248" s="19">
        <v>2473.94</v>
      </c>
      <c r="Q248" s="19">
        <v>0.86627600000000005</v>
      </c>
      <c r="R248" s="484">
        <v>705045.34674800001</v>
      </c>
      <c r="S248" s="484"/>
      <c r="T248" s="49">
        <v>45717</v>
      </c>
      <c r="U248" s="50" t="s">
        <v>97</v>
      </c>
      <c r="V248" s="18" t="s">
        <v>61</v>
      </c>
      <c r="W248" s="141">
        <v>45718</v>
      </c>
      <c r="X248" s="46">
        <v>45720</v>
      </c>
      <c r="Y248" s="143">
        <v>45725</v>
      </c>
      <c r="Z248" s="51">
        <v>45727</v>
      </c>
      <c r="AA248" s="628"/>
    </row>
    <row r="249" spans="2:29" ht="15.75" x14ac:dyDescent="0.25">
      <c r="B249" s="43"/>
      <c r="C249" s="43" t="s">
        <v>267</v>
      </c>
      <c r="D249" s="43" t="s">
        <v>126</v>
      </c>
      <c r="E249" s="44" t="s">
        <v>101</v>
      </c>
      <c r="F249" s="44" t="s">
        <v>279</v>
      </c>
      <c r="G249" s="43"/>
      <c r="H249" s="43"/>
      <c r="I249" s="43"/>
      <c r="J249" s="19">
        <v>0</v>
      </c>
      <c r="K249" s="19">
        <v>0</v>
      </c>
      <c r="L249" s="19">
        <v>0</v>
      </c>
      <c r="M249" s="45"/>
      <c r="N249" s="45"/>
      <c r="O249" s="45"/>
      <c r="P249" s="45"/>
      <c r="Q249" s="45"/>
      <c r="R249" s="484"/>
      <c r="S249" s="484"/>
      <c r="T249" s="49">
        <v>46023</v>
      </c>
      <c r="U249" s="52" t="s">
        <v>97</v>
      </c>
      <c r="V249" s="18" t="s">
        <v>61</v>
      </c>
      <c r="W249" s="141"/>
      <c r="X249" s="46"/>
      <c r="Y249" s="143"/>
      <c r="Z249" s="46">
        <v>46029</v>
      </c>
      <c r="AA249" s="628" t="s">
        <v>321</v>
      </c>
    </row>
    <row r="250" spans="2:29" ht="30" x14ac:dyDescent="0.25">
      <c r="B250" s="43"/>
      <c r="C250" s="539" t="s">
        <v>706</v>
      </c>
      <c r="D250" s="43" t="s">
        <v>65</v>
      </c>
      <c r="E250" s="43" t="s">
        <v>101</v>
      </c>
      <c r="F250" s="44" t="s">
        <v>279</v>
      </c>
      <c r="G250" s="43"/>
      <c r="H250" s="43"/>
      <c r="I250" s="43"/>
      <c r="J250" s="45"/>
      <c r="K250" s="45"/>
      <c r="L250" s="45"/>
      <c r="M250" s="45"/>
      <c r="N250" s="45"/>
      <c r="O250" s="45"/>
      <c r="P250" s="45"/>
      <c r="Q250" s="45"/>
      <c r="R250" s="503"/>
      <c r="S250" s="503"/>
      <c r="T250" s="49">
        <v>46036</v>
      </c>
      <c r="U250" s="52" t="s">
        <v>835</v>
      </c>
      <c r="V250" s="51" t="s">
        <v>61</v>
      </c>
      <c r="W250" s="138"/>
      <c r="X250" s="133"/>
      <c r="Y250" s="144"/>
      <c r="Z250" s="133">
        <v>46046</v>
      </c>
      <c r="AA250" s="156"/>
    </row>
    <row r="251" spans="2:29" ht="30" x14ac:dyDescent="0.25">
      <c r="B251" s="43"/>
      <c r="C251" s="539" t="s">
        <v>707</v>
      </c>
      <c r="D251" s="43" t="s">
        <v>65</v>
      </c>
      <c r="E251" s="43" t="s">
        <v>101</v>
      </c>
      <c r="F251" s="44" t="s">
        <v>279</v>
      </c>
      <c r="G251" s="43" t="s">
        <v>869</v>
      </c>
      <c r="H251" s="43" t="s">
        <v>883</v>
      </c>
      <c r="I251" s="43"/>
      <c r="J251" s="45"/>
      <c r="K251" s="45"/>
      <c r="L251" s="45"/>
      <c r="M251" s="45"/>
      <c r="N251" s="45"/>
      <c r="O251" s="45"/>
      <c r="P251" s="45"/>
      <c r="Q251" s="45"/>
      <c r="R251" s="503"/>
      <c r="S251" s="503"/>
      <c r="T251" s="49">
        <v>46036</v>
      </c>
      <c r="U251" s="52" t="s">
        <v>835</v>
      </c>
      <c r="V251" s="51" t="s">
        <v>61</v>
      </c>
      <c r="W251" s="138"/>
      <c r="X251" s="133"/>
      <c r="Y251" s="144"/>
      <c r="Z251" s="133">
        <v>46030</v>
      </c>
      <c r="AA251" s="156"/>
    </row>
    <row r="252" spans="2:29" ht="30" x14ac:dyDescent="0.25">
      <c r="B252" s="43"/>
      <c r="C252" s="539" t="s">
        <v>708</v>
      </c>
      <c r="D252" s="43" t="s">
        <v>711</v>
      </c>
      <c r="E252" s="43" t="s">
        <v>74</v>
      </c>
      <c r="F252" s="44" t="s">
        <v>279</v>
      </c>
      <c r="G252" s="43"/>
      <c r="H252" s="43"/>
      <c r="I252" s="43"/>
      <c r="J252" s="45"/>
      <c r="K252" s="45"/>
      <c r="L252" s="45"/>
      <c r="M252" s="45"/>
      <c r="N252" s="45"/>
      <c r="O252" s="45"/>
      <c r="P252" s="45"/>
      <c r="Q252" s="45"/>
      <c r="R252" s="503"/>
      <c r="S252" s="503"/>
      <c r="T252" s="49">
        <v>46036</v>
      </c>
      <c r="U252" s="52" t="s">
        <v>378</v>
      </c>
      <c r="V252" s="51" t="s">
        <v>61</v>
      </c>
      <c r="W252" s="138"/>
      <c r="X252" s="133"/>
      <c r="Y252" s="144"/>
      <c r="Z252" s="133">
        <v>46045</v>
      </c>
      <c r="AA252" s="156"/>
    </row>
    <row r="253" spans="2:29" ht="30" x14ac:dyDescent="0.25">
      <c r="B253" s="43"/>
      <c r="C253" s="539" t="s">
        <v>709</v>
      </c>
      <c r="D253" s="43" t="s">
        <v>690</v>
      </c>
      <c r="E253" s="43" t="s">
        <v>74</v>
      </c>
      <c r="F253" s="44" t="s">
        <v>279</v>
      </c>
      <c r="G253" s="43"/>
      <c r="H253" s="43"/>
      <c r="I253" s="43"/>
      <c r="J253" s="45"/>
      <c r="K253" s="45"/>
      <c r="L253" s="45"/>
      <c r="M253" s="45"/>
      <c r="N253" s="45"/>
      <c r="O253" s="45"/>
      <c r="P253" s="45"/>
      <c r="Q253" s="45"/>
      <c r="R253" s="503"/>
      <c r="S253" s="503"/>
      <c r="T253" s="49">
        <v>46036</v>
      </c>
      <c r="U253" s="52" t="s">
        <v>378</v>
      </c>
      <c r="V253" s="51" t="s">
        <v>61</v>
      </c>
      <c r="W253" s="138"/>
      <c r="X253" s="133"/>
      <c r="Y253" s="144"/>
      <c r="Z253" s="133">
        <v>46041</v>
      </c>
      <c r="AA253" s="156"/>
    </row>
    <row r="254" spans="2:29" ht="30" x14ac:dyDescent="0.25">
      <c r="B254" s="43"/>
      <c r="C254" s="539" t="s">
        <v>710</v>
      </c>
      <c r="D254" s="43" t="s">
        <v>57</v>
      </c>
      <c r="E254" s="43" t="s">
        <v>74</v>
      </c>
      <c r="F254" s="44" t="s">
        <v>279</v>
      </c>
      <c r="G254" s="43"/>
      <c r="H254" s="43"/>
      <c r="I254" s="43"/>
      <c r="J254" s="45"/>
      <c r="K254" s="45"/>
      <c r="L254" s="45"/>
      <c r="M254" s="45"/>
      <c r="N254" s="45"/>
      <c r="O254" s="45"/>
      <c r="P254" s="45"/>
      <c r="Q254" s="45"/>
      <c r="R254" s="503"/>
      <c r="S254" s="503"/>
      <c r="T254" s="49">
        <v>46036</v>
      </c>
      <c r="U254" s="52" t="s">
        <v>378</v>
      </c>
      <c r="V254" s="51" t="s">
        <v>61</v>
      </c>
      <c r="W254" s="138"/>
      <c r="X254" s="133"/>
      <c r="Y254" s="144"/>
      <c r="Z254" s="133">
        <v>46047</v>
      </c>
      <c r="AA254" s="156"/>
    </row>
    <row r="255" spans="2:29" ht="15.75" x14ac:dyDescent="0.25">
      <c r="B255" s="488">
        <v>23</v>
      </c>
      <c r="C255" s="489" t="s">
        <v>363</v>
      </c>
      <c r="D255" s="44" t="s">
        <v>65</v>
      </c>
      <c r="E255" s="44" t="s">
        <v>101</v>
      </c>
      <c r="F255" s="44" t="s">
        <v>279</v>
      </c>
      <c r="G255" s="44" t="s">
        <v>869</v>
      </c>
      <c r="H255" s="43" t="s">
        <v>883</v>
      </c>
      <c r="I255" s="43"/>
      <c r="J255" s="19">
        <v>193</v>
      </c>
      <c r="K255" s="19">
        <v>11</v>
      </c>
      <c r="L255" s="19">
        <v>204</v>
      </c>
      <c r="M255" s="19">
        <v>24.04</v>
      </c>
      <c r="N255" s="19">
        <v>2.4500000000000002</v>
      </c>
      <c r="O255" s="19">
        <v>194.78</v>
      </c>
      <c r="P255" s="19">
        <v>1979.14</v>
      </c>
      <c r="Q255" s="19">
        <v>0.86627600000000005</v>
      </c>
      <c r="R255" s="484">
        <v>608271.66794800002</v>
      </c>
      <c r="S255" s="484"/>
      <c r="T255" s="49">
        <v>45717</v>
      </c>
      <c r="U255" s="50" t="s">
        <v>261</v>
      </c>
      <c r="V255" s="51" t="s">
        <v>61</v>
      </c>
      <c r="W255" s="138"/>
      <c r="X255" s="133"/>
      <c r="Y255" s="144"/>
      <c r="Z255" s="499">
        <v>45747</v>
      </c>
      <c r="AA255" s="625" t="s">
        <v>288</v>
      </c>
      <c r="AB255" s="57"/>
      <c r="AC255" s="59"/>
    </row>
    <row r="256" spans="2:29" ht="15.75" x14ac:dyDescent="0.25">
      <c r="B256" s="44">
        <v>5</v>
      </c>
      <c r="C256" s="48" t="s">
        <v>260</v>
      </c>
      <c r="D256" s="44" t="s">
        <v>77</v>
      </c>
      <c r="E256" s="44" t="s">
        <v>101</v>
      </c>
      <c r="F256" s="44" t="s">
        <v>279</v>
      </c>
      <c r="G256" s="44" t="s">
        <v>869</v>
      </c>
      <c r="H256" s="43" t="s">
        <v>883</v>
      </c>
      <c r="I256" s="43" t="s">
        <v>869</v>
      </c>
      <c r="J256" s="19">
        <v>214</v>
      </c>
      <c r="K256" s="19">
        <v>12</v>
      </c>
      <c r="L256" s="19">
        <v>226</v>
      </c>
      <c r="M256" s="19">
        <v>26.74</v>
      </c>
      <c r="N256" s="19">
        <v>2.68</v>
      </c>
      <c r="O256" s="19">
        <v>219.54</v>
      </c>
      <c r="P256" s="19">
        <v>2473.94</v>
      </c>
      <c r="Q256" s="19">
        <v>0.86627600000000005</v>
      </c>
      <c r="R256" s="484">
        <v>705045.34674800001</v>
      </c>
      <c r="S256" s="484"/>
      <c r="T256" s="49">
        <v>45717</v>
      </c>
      <c r="U256" s="50" t="s">
        <v>261</v>
      </c>
      <c r="V256" s="18" t="s">
        <v>61</v>
      </c>
      <c r="W256" s="615"/>
      <c r="X256" s="615"/>
      <c r="Y256" s="615"/>
      <c r="Z256" s="51">
        <v>45379</v>
      </c>
      <c r="AA256" s="625" t="s">
        <v>376</v>
      </c>
    </row>
    <row r="257" spans="2:27" ht="15.75" x14ac:dyDescent="0.25">
      <c r="B257" s="44">
        <v>6</v>
      </c>
      <c r="C257" s="48" t="s">
        <v>262</v>
      </c>
      <c r="D257" s="44" t="s">
        <v>65</v>
      </c>
      <c r="E257" s="44" t="s">
        <v>101</v>
      </c>
      <c r="F257" s="44" t="s">
        <v>279</v>
      </c>
      <c r="G257" s="44" t="s">
        <v>869</v>
      </c>
      <c r="H257" s="43" t="s">
        <v>883</v>
      </c>
      <c r="I257" s="43"/>
      <c r="J257" s="19">
        <v>193</v>
      </c>
      <c r="K257" s="19">
        <v>11</v>
      </c>
      <c r="L257" s="19">
        <v>204</v>
      </c>
      <c r="M257" s="19">
        <v>24.04</v>
      </c>
      <c r="N257" s="19">
        <v>2.4500000000000002</v>
      </c>
      <c r="O257" s="19">
        <v>194.78</v>
      </c>
      <c r="P257" s="19">
        <v>1979.14</v>
      </c>
      <c r="Q257" s="19">
        <v>0.86627600000000005</v>
      </c>
      <c r="R257" s="484">
        <v>608271.66794800002</v>
      </c>
      <c r="S257" s="484"/>
      <c r="T257" s="49">
        <v>45717</v>
      </c>
      <c r="U257" s="50" t="s">
        <v>261</v>
      </c>
      <c r="V257" s="18" t="s">
        <v>61</v>
      </c>
      <c r="W257" s="141">
        <v>45714</v>
      </c>
      <c r="X257" s="46">
        <v>45722</v>
      </c>
      <c r="Y257" s="143"/>
      <c r="Z257" s="51">
        <v>45732</v>
      </c>
      <c r="AA257" s="625"/>
    </row>
    <row r="258" spans="2:27" ht="15.75" x14ac:dyDescent="0.25">
      <c r="B258" s="44">
        <v>25</v>
      </c>
      <c r="C258" s="44" t="s">
        <v>256</v>
      </c>
      <c r="D258" s="44" t="s">
        <v>63</v>
      </c>
      <c r="E258" s="44" t="s">
        <v>101</v>
      </c>
      <c r="F258" s="44" t="s">
        <v>279</v>
      </c>
      <c r="G258" s="44" t="s">
        <v>869</v>
      </c>
      <c r="H258" s="43" t="s">
        <v>883</v>
      </c>
      <c r="I258" s="43"/>
      <c r="J258" s="19">
        <v>214</v>
      </c>
      <c r="K258" s="19">
        <v>12</v>
      </c>
      <c r="L258" s="19">
        <v>226</v>
      </c>
      <c r="M258" s="19">
        <v>26.74</v>
      </c>
      <c r="N258" s="19">
        <v>2.68</v>
      </c>
      <c r="O258" s="19">
        <v>219.54</v>
      </c>
      <c r="P258" s="19">
        <v>2473.94</v>
      </c>
      <c r="Q258" s="19">
        <v>0.86627600000000005</v>
      </c>
      <c r="R258" s="484">
        <v>705045.34674800001</v>
      </c>
      <c r="S258" s="484"/>
      <c r="T258" s="49">
        <v>45689</v>
      </c>
      <c r="U258" s="50" t="s">
        <v>284</v>
      </c>
      <c r="V258" s="18" t="s">
        <v>61</v>
      </c>
      <c r="W258" s="141">
        <v>45702</v>
      </c>
      <c r="X258" s="46">
        <v>45704</v>
      </c>
      <c r="Y258" s="143">
        <v>45712</v>
      </c>
      <c r="Z258" s="51">
        <v>45714</v>
      </c>
      <c r="AA258" s="156"/>
    </row>
    <row r="259" spans="2:27" ht="15.75" x14ac:dyDescent="0.25">
      <c r="B259" s="44">
        <v>7</v>
      </c>
      <c r="C259" s="48" t="s">
        <v>263</v>
      </c>
      <c r="D259" s="44" t="s">
        <v>77</v>
      </c>
      <c r="E259" s="44" t="s">
        <v>101</v>
      </c>
      <c r="F259" s="44" t="s">
        <v>279</v>
      </c>
      <c r="G259" s="44" t="s">
        <v>869</v>
      </c>
      <c r="H259" s="43" t="s">
        <v>883</v>
      </c>
      <c r="I259" s="43"/>
      <c r="J259" s="19">
        <v>214</v>
      </c>
      <c r="K259" s="19">
        <v>12</v>
      </c>
      <c r="L259" s="19">
        <v>226</v>
      </c>
      <c r="M259" s="19">
        <v>26.74</v>
      </c>
      <c r="N259" s="19">
        <v>2.68</v>
      </c>
      <c r="O259" s="19">
        <v>219.54</v>
      </c>
      <c r="P259" s="19">
        <v>2473.94</v>
      </c>
      <c r="Q259" s="19">
        <v>0.86627600000000005</v>
      </c>
      <c r="R259" s="484">
        <v>705045.34674800001</v>
      </c>
      <c r="S259" s="484"/>
      <c r="T259" s="49">
        <v>45717</v>
      </c>
      <c r="U259" s="50" t="s">
        <v>194</v>
      </c>
      <c r="V259" s="18" t="s">
        <v>61</v>
      </c>
      <c r="W259" s="615">
        <v>45710</v>
      </c>
      <c r="X259" s="615">
        <v>45714</v>
      </c>
      <c r="Y259" s="615"/>
      <c r="Z259" s="51">
        <v>45723</v>
      </c>
      <c r="AA259" s="156"/>
    </row>
    <row r="260" spans="2:27" ht="15.75" x14ac:dyDescent="0.25">
      <c r="B260" s="44">
        <v>17</v>
      </c>
      <c r="C260" s="48" t="s">
        <v>276</v>
      </c>
      <c r="D260" s="44" t="s">
        <v>77</v>
      </c>
      <c r="E260" s="44" t="s">
        <v>101</v>
      </c>
      <c r="F260" s="44" t="s">
        <v>279</v>
      </c>
      <c r="G260" s="44" t="s">
        <v>869</v>
      </c>
      <c r="H260" s="43" t="s">
        <v>883</v>
      </c>
      <c r="I260" s="43"/>
      <c r="J260" s="19">
        <v>214</v>
      </c>
      <c r="K260" s="19">
        <v>12</v>
      </c>
      <c r="L260" s="19">
        <v>226</v>
      </c>
      <c r="M260" s="19">
        <v>26.74</v>
      </c>
      <c r="N260" s="19">
        <v>2.68</v>
      </c>
      <c r="O260" s="19">
        <v>219.54</v>
      </c>
      <c r="P260" s="19">
        <v>2473.94</v>
      </c>
      <c r="Q260" s="19">
        <v>0.86627600000000005</v>
      </c>
      <c r="R260" s="484">
        <v>705045.34674800001</v>
      </c>
      <c r="S260" s="484"/>
      <c r="T260" s="486" t="s">
        <v>414</v>
      </c>
      <c r="U260" s="50" t="s">
        <v>284</v>
      </c>
      <c r="V260" s="51" t="s">
        <v>61</v>
      </c>
      <c r="W260" s="615"/>
      <c r="X260" s="615"/>
      <c r="Y260" s="615"/>
      <c r="Z260" s="51">
        <v>45755</v>
      </c>
      <c r="AA260" s="625" t="s">
        <v>288</v>
      </c>
    </row>
    <row r="261" spans="2:27" ht="46.5" customHeight="1" x14ac:dyDescent="0.25">
      <c r="B261" s="44">
        <v>17</v>
      </c>
      <c r="C261" s="48" t="s">
        <v>425</v>
      </c>
      <c r="D261" s="44" t="s">
        <v>77</v>
      </c>
      <c r="E261" s="44" t="s">
        <v>101</v>
      </c>
      <c r="F261" s="44" t="s">
        <v>279</v>
      </c>
      <c r="G261" s="44" t="s">
        <v>869</v>
      </c>
      <c r="H261" s="43" t="s">
        <v>883</v>
      </c>
      <c r="I261" s="43"/>
      <c r="J261" s="19">
        <v>214</v>
      </c>
      <c r="K261" s="19">
        <v>12</v>
      </c>
      <c r="L261" s="19">
        <v>226</v>
      </c>
      <c r="M261" s="19">
        <v>26.74</v>
      </c>
      <c r="N261" s="19">
        <v>2.68</v>
      </c>
      <c r="O261" s="19">
        <v>219.54</v>
      </c>
      <c r="P261" s="19">
        <v>2473.94</v>
      </c>
      <c r="Q261" s="19">
        <v>0.86627600000000005</v>
      </c>
      <c r="R261" s="484">
        <v>705045.34674800001</v>
      </c>
      <c r="S261" s="484"/>
      <c r="T261" s="486" t="s">
        <v>414</v>
      </c>
      <c r="U261" s="50" t="s">
        <v>284</v>
      </c>
      <c r="V261" s="18" t="s">
        <v>61</v>
      </c>
      <c r="W261" s="615"/>
      <c r="X261" s="615"/>
      <c r="Y261" s="615"/>
      <c r="Z261" s="51">
        <v>45762</v>
      </c>
      <c r="AA261" s="156"/>
    </row>
    <row r="262" spans="2:27" ht="15.75" x14ac:dyDescent="0.25">
      <c r="B262" s="43">
        <v>22</v>
      </c>
      <c r="C262" s="48" t="s">
        <v>712</v>
      </c>
      <c r="D262" s="44" t="s">
        <v>170</v>
      </c>
      <c r="E262" s="44" t="s">
        <v>74</v>
      </c>
      <c r="F262" s="44" t="s">
        <v>279</v>
      </c>
      <c r="G262" s="19" t="s">
        <v>869</v>
      </c>
      <c r="H262" s="19" t="s">
        <v>890</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16"/>
      <c r="X262" s="616"/>
      <c r="Y262" s="616"/>
      <c r="Z262" s="499">
        <v>45952</v>
      </c>
      <c r="AA262" s="156"/>
    </row>
    <row r="263" spans="2:27" ht="15.75" x14ac:dyDescent="0.25">
      <c r="B263" s="44"/>
      <c r="C263" s="48" t="s">
        <v>419</v>
      </c>
      <c r="D263" s="44" t="s">
        <v>63</v>
      </c>
      <c r="E263" s="44" t="s">
        <v>74</v>
      </c>
      <c r="F263" s="488" t="s">
        <v>279</v>
      </c>
      <c r="G263" s="44" t="s">
        <v>869</v>
      </c>
      <c r="H263" s="19" t="s">
        <v>890</v>
      </c>
      <c r="I263" s="19" t="s">
        <v>869</v>
      </c>
      <c r="J263" s="19">
        <f>M263*8</f>
        <v>251.2</v>
      </c>
      <c r="K263" s="19">
        <f>N263*4.4</f>
        <v>12.716000000000001</v>
      </c>
      <c r="L263" s="19">
        <f>SUBTOTAL(9,J263:K263)</f>
        <v>263.916</v>
      </c>
      <c r="M263" s="19">
        <v>31.4</v>
      </c>
      <c r="N263" s="19">
        <v>2.89</v>
      </c>
      <c r="O263" s="19">
        <v>164.7</v>
      </c>
      <c r="P263" s="19">
        <v>1802</v>
      </c>
      <c r="Q263" s="19">
        <v>0.86627600000000005</v>
      </c>
      <c r="R263" s="484">
        <v>752440.09410799993</v>
      </c>
      <c r="S263" s="484"/>
      <c r="T263" s="487" t="s">
        <v>414</v>
      </c>
      <c r="U263" s="50" t="s">
        <v>261</v>
      </c>
      <c r="V263" s="51" t="s">
        <v>61</v>
      </c>
      <c r="W263" s="138"/>
      <c r="X263" s="133"/>
      <c r="Y263" s="144"/>
      <c r="Z263" s="499">
        <v>45777</v>
      </c>
      <c r="AA263" s="156"/>
    </row>
    <row r="264" spans="2:27" ht="20.100000000000001" customHeight="1" x14ac:dyDescent="0.25">
      <c r="B264" s="43">
        <v>23</v>
      </c>
      <c r="C264" s="48" t="s">
        <v>713</v>
      </c>
      <c r="D264" s="44" t="s">
        <v>65</v>
      </c>
      <c r="E264" s="44" t="s">
        <v>74</v>
      </c>
      <c r="F264" s="44" t="s">
        <v>279</v>
      </c>
      <c r="G264" s="19" t="s">
        <v>869</v>
      </c>
      <c r="H264" s="19" t="s">
        <v>890</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38"/>
      <c r="X264" s="133"/>
      <c r="Y264" s="144"/>
      <c r="Z264" s="133">
        <v>45968</v>
      </c>
      <c r="AA264" s="156"/>
    </row>
    <row r="265" spans="2:27" ht="15.75" x14ac:dyDescent="0.25">
      <c r="B265" s="44"/>
      <c r="C265" s="48" t="s">
        <v>420</v>
      </c>
      <c r="D265" s="44" t="s">
        <v>65</v>
      </c>
      <c r="E265" s="44" t="s">
        <v>101</v>
      </c>
      <c r="F265" s="488" t="s">
        <v>279</v>
      </c>
      <c r="G265" s="44" t="s">
        <v>869</v>
      </c>
      <c r="H265" s="43" t="s">
        <v>883</v>
      </c>
      <c r="I265" s="43" t="s">
        <v>869</v>
      </c>
      <c r="J265" s="19">
        <v>193</v>
      </c>
      <c r="K265" s="19">
        <v>11</v>
      </c>
      <c r="L265" s="19">
        <v>204</v>
      </c>
      <c r="M265" s="19">
        <v>24.04</v>
      </c>
      <c r="N265" s="19">
        <v>2.4500000000000002</v>
      </c>
      <c r="O265" s="19">
        <v>194.78</v>
      </c>
      <c r="P265" s="19">
        <v>1979.14</v>
      </c>
      <c r="Q265" s="19">
        <v>0.86627600000000005</v>
      </c>
      <c r="R265" s="484">
        <v>608271.66794800002</v>
      </c>
      <c r="S265" s="484"/>
      <c r="T265" s="487" t="s">
        <v>414</v>
      </c>
      <c r="U265" s="50" t="s">
        <v>261</v>
      </c>
      <c r="V265" s="51" t="s">
        <v>61</v>
      </c>
      <c r="W265" s="138"/>
      <c r="X265" s="133"/>
      <c r="Y265" s="144"/>
      <c r="Z265" s="499">
        <v>45765</v>
      </c>
      <c r="AA265" s="156"/>
    </row>
    <row r="266" spans="2:27" ht="15.75" x14ac:dyDescent="0.25">
      <c r="B266" s="44"/>
      <c r="C266" s="48" t="s">
        <v>412</v>
      </c>
      <c r="D266" s="44" t="s">
        <v>79</v>
      </c>
      <c r="E266" s="44" t="s">
        <v>101</v>
      </c>
      <c r="F266" s="44" t="s">
        <v>279</v>
      </c>
      <c r="G266" s="44" t="s">
        <v>869</v>
      </c>
      <c r="H266" s="43" t="s">
        <v>883</v>
      </c>
      <c r="I266" s="43"/>
      <c r="J266" s="19">
        <v>193</v>
      </c>
      <c r="K266" s="19">
        <v>11</v>
      </c>
      <c r="L266" s="19">
        <v>204</v>
      </c>
      <c r="M266" s="19">
        <v>24.04</v>
      </c>
      <c r="N266" s="19">
        <v>2.4500000000000002</v>
      </c>
      <c r="O266" s="19">
        <v>194.78</v>
      </c>
      <c r="P266" s="19">
        <v>1979.14</v>
      </c>
      <c r="Q266" s="19">
        <v>0.86627600000000005</v>
      </c>
      <c r="R266" s="484">
        <v>608271.66794800002</v>
      </c>
      <c r="S266" s="484"/>
      <c r="T266" s="486" t="s">
        <v>414</v>
      </c>
      <c r="U266" s="50" t="s">
        <v>97</v>
      </c>
      <c r="V266" s="51" t="s">
        <v>61</v>
      </c>
      <c r="W266" s="138"/>
      <c r="X266" s="133"/>
      <c r="Y266" s="144"/>
      <c r="Z266" s="499">
        <v>45760</v>
      </c>
      <c r="AA266" s="156"/>
    </row>
    <row r="267" spans="2:27" ht="15.75" x14ac:dyDescent="0.25">
      <c r="B267" s="44"/>
      <c r="C267" s="48" t="s">
        <v>413</v>
      </c>
      <c r="D267" s="44" t="s">
        <v>79</v>
      </c>
      <c r="E267" s="44" t="s">
        <v>101</v>
      </c>
      <c r="F267" s="44" t="s">
        <v>279</v>
      </c>
      <c r="G267" s="44" t="s">
        <v>869</v>
      </c>
      <c r="H267" s="43" t="s">
        <v>883</v>
      </c>
      <c r="I267" s="43" t="s">
        <v>869</v>
      </c>
      <c r="J267" s="19">
        <f>M267*8</f>
        <v>192.32</v>
      </c>
      <c r="K267" s="19">
        <f>N267*4.4</f>
        <v>10.780000000000001</v>
      </c>
      <c r="L267" s="19">
        <f>SUBTOTAL(9,J267:K267)</f>
        <v>203.1</v>
      </c>
      <c r="M267" s="19">
        <v>24.04</v>
      </c>
      <c r="N267" s="19">
        <v>2.4500000000000002</v>
      </c>
      <c r="O267" s="19">
        <v>194.78</v>
      </c>
      <c r="P267" s="19">
        <v>1979.14</v>
      </c>
      <c r="Q267" s="19">
        <v>0.86627600000000005</v>
      </c>
      <c r="R267" s="484">
        <v>608271.66794800002</v>
      </c>
      <c r="S267" s="484"/>
      <c r="T267" s="486" t="s">
        <v>414</v>
      </c>
      <c r="U267" s="50" t="s">
        <v>97</v>
      </c>
      <c r="V267" s="51" t="s">
        <v>61</v>
      </c>
      <c r="W267" s="138"/>
      <c r="X267" s="133"/>
      <c r="Y267" s="144"/>
      <c r="Z267" s="499">
        <v>45776</v>
      </c>
      <c r="AA267" s="156"/>
    </row>
    <row r="268" spans="2:27" ht="15.75" x14ac:dyDescent="0.25">
      <c r="B268" s="44"/>
      <c r="C268" s="48" t="s">
        <v>432</v>
      </c>
      <c r="D268" s="44" t="s">
        <v>79</v>
      </c>
      <c r="E268" s="44" t="s">
        <v>101</v>
      </c>
      <c r="F268" s="44" t="s">
        <v>279</v>
      </c>
      <c r="G268" s="44" t="s">
        <v>869</v>
      </c>
      <c r="H268" s="43" t="s">
        <v>883</v>
      </c>
      <c r="I268" s="43"/>
      <c r="J268" s="19">
        <v>193</v>
      </c>
      <c r="K268" s="19">
        <v>11</v>
      </c>
      <c r="L268" s="19">
        <v>204</v>
      </c>
      <c r="M268" s="19">
        <v>24.04</v>
      </c>
      <c r="N268" s="19">
        <v>2.4500000000000002</v>
      </c>
      <c r="O268" s="19">
        <v>194.78</v>
      </c>
      <c r="P268" s="19">
        <v>1979.14</v>
      </c>
      <c r="Q268" s="19">
        <v>0.86627600000000005</v>
      </c>
      <c r="R268" s="484">
        <v>608271.66794800002</v>
      </c>
      <c r="S268" s="484"/>
      <c r="T268" s="487" t="s">
        <v>414</v>
      </c>
      <c r="U268" s="50" t="s">
        <v>97</v>
      </c>
      <c r="V268" s="51" t="s">
        <v>61</v>
      </c>
      <c r="W268" s="138"/>
      <c r="X268" s="133"/>
      <c r="Y268" s="144"/>
      <c r="Z268" s="499">
        <v>45756</v>
      </c>
      <c r="AA268" s="156"/>
    </row>
    <row r="269" spans="2:27" ht="18" customHeight="1" x14ac:dyDescent="0.25">
      <c r="B269" s="44"/>
      <c r="C269" s="48" t="s">
        <v>411</v>
      </c>
      <c r="D269" s="44" t="s">
        <v>132</v>
      </c>
      <c r="E269" s="44" t="s">
        <v>74</v>
      </c>
      <c r="F269" s="44" t="s">
        <v>279</v>
      </c>
      <c r="G269" s="44" t="s">
        <v>869</v>
      </c>
      <c r="H269" s="44" t="s">
        <v>890</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84">
        <v>1761921.9257309998</v>
      </c>
      <c r="S269" s="484"/>
      <c r="T269" s="486" t="s">
        <v>414</v>
      </c>
      <c r="U269" s="50" t="s">
        <v>97</v>
      </c>
      <c r="V269" s="51" t="s">
        <v>61</v>
      </c>
      <c r="W269" s="138"/>
      <c r="X269" s="133"/>
      <c r="Y269" s="144"/>
      <c r="Z269" s="499">
        <v>45771</v>
      </c>
      <c r="AA269" s="156"/>
    </row>
    <row r="270" spans="2:27" ht="15.75" x14ac:dyDescent="0.25">
      <c r="B270" s="44">
        <v>15</v>
      </c>
      <c r="C270" s="48" t="s">
        <v>479</v>
      </c>
      <c r="D270" s="44" t="s">
        <v>79</v>
      </c>
      <c r="E270" s="44" t="s">
        <v>74</v>
      </c>
      <c r="F270" s="44" t="s">
        <v>279</v>
      </c>
      <c r="G270" s="44" t="s">
        <v>869</v>
      </c>
      <c r="H270" s="44" t="s">
        <v>890</v>
      </c>
      <c r="I270" s="44"/>
      <c r="J270" s="19">
        <v>221</v>
      </c>
      <c r="K270" s="19">
        <v>12</v>
      </c>
      <c r="L270" s="19">
        <v>233</v>
      </c>
      <c r="M270" s="19">
        <v>27.61</v>
      </c>
      <c r="N270" s="19">
        <v>2.61</v>
      </c>
      <c r="O270" s="19">
        <v>146.96</v>
      </c>
      <c r="P270" s="19">
        <v>1450</v>
      </c>
      <c r="Q270" s="19">
        <v>0.86627600000000005</v>
      </c>
      <c r="R270" s="484">
        <v>650458.11210799997</v>
      </c>
      <c r="S270" s="484"/>
      <c r="T270" s="49">
        <v>45786</v>
      </c>
      <c r="U270" s="50" t="s">
        <v>94</v>
      </c>
      <c r="V270" s="51" t="s">
        <v>61</v>
      </c>
      <c r="W270" s="58"/>
      <c r="X270" s="58"/>
      <c r="Y270" s="58"/>
      <c r="Z270" s="499">
        <v>45790</v>
      </c>
      <c r="AA270" s="156"/>
    </row>
    <row r="271" spans="2:27" ht="15.75" x14ac:dyDescent="0.25">
      <c r="B271" s="44">
        <v>14</v>
      </c>
      <c r="C271" s="48" t="s">
        <v>451</v>
      </c>
      <c r="D271" s="44" t="s">
        <v>65</v>
      </c>
      <c r="E271" s="44" t="s">
        <v>74</v>
      </c>
      <c r="F271" s="44" t="s">
        <v>279</v>
      </c>
      <c r="G271" s="44" t="s">
        <v>869</v>
      </c>
      <c r="H271" s="44" t="s">
        <v>890</v>
      </c>
      <c r="I271" s="44"/>
      <c r="J271" s="19">
        <v>221</v>
      </c>
      <c r="K271" s="19">
        <v>12</v>
      </c>
      <c r="L271" s="19">
        <v>233</v>
      </c>
      <c r="M271" s="19">
        <v>27.61</v>
      </c>
      <c r="N271" s="19">
        <v>2.61</v>
      </c>
      <c r="O271" s="19">
        <v>146.96</v>
      </c>
      <c r="P271" s="19">
        <v>1450</v>
      </c>
      <c r="Q271" s="19">
        <v>0.86627600000000005</v>
      </c>
      <c r="R271" s="484">
        <v>650458.11210799997</v>
      </c>
      <c r="S271" s="484"/>
      <c r="T271" s="487" t="s">
        <v>414</v>
      </c>
      <c r="U271" s="485" t="s">
        <v>94</v>
      </c>
      <c r="V271" s="51" t="s">
        <v>61</v>
      </c>
      <c r="W271" s="138"/>
      <c r="X271" s="133"/>
      <c r="Y271" s="144"/>
      <c r="Z271" s="499">
        <v>45775</v>
      </c>
      <c r="AA271" s="156"/>
    </row>
    <row r="272" spans="2:27" ht="15.75" x14ac:dyDescent="0.25">
      <c r="B272" s="44">
        <v>13</v>
      </c>
      <c r="C272" s="48" t="s">
        <v>430</v>
      </c>
      <c r="D272" s="44" t="s">
        <v>65</v>
      </c>
      <c r="E272" s="44" t="s">
        <v>101</v>
      </c>
      <c r="F272" s="44" t="s">
        <v>279</v>
      </c>
      <c r="G272" s="44" t="s">
        <v>869</v>
      </c>
      <c r="H272" s="43" t="s">
        <v>883</v>
      </c>
      <c r="I272" s="43" t="s">
        <v>869</v>
      </c>
      <c r="J272" s="19">
        <v>193</v>
      </c>
      <c r="K272" s="19">
        <v>11</v>
      </c>
      <c r="L272" s="19">
        <v>204</v>
      </c>
      <c r="M272" s="19">
        <v>24.04</v>
      </c>
      <c r="N272" s="19">
        <v>2.4500000000000002</v>
      </c>
      <c r="O272" s="19">
        <v>194.78</v>
      </c>
      <c r="P272" s="19">
        <v>1979.14</v>
      </c>
      <c r="Q272" s="19">
        <v>0.86627600000000005</v>
      </c>
      <c r="R272" s="484">
        <v>608271.66794800002</v>
      </c>
      <c r="S272" s="484"/>
      <c r="T272" s="487" t="s">
        <v>414</v>
      </c>
      <c r="U272" s="50" t="s">
        <v>94</v>
      </c>
      <c r="V272" s="51" t="s">
        <v>61</v>
      </c>
      <c r="W272" s="138"/>
      <c r="X272" s="133"/>
      <c r="Y272" s="144"/>
      <c r="Z272" s="499">
        <v>45767</v>
      </c>
      <c r="AA272" s="156"/>
    </row>
    <row r="273" spans="2:29" ht="15.75" x14ac:dyDescent="0.25">
      <c r="B273" s="44">
        <v>11</v>
      </c>
      <c r="C273" s="48" t="s">
        <v>361</v>
      </c>
      <c r="D273" s="44" t="s">
        <v>77</v>
      </c>
      <c r="E273" s="137" t="s">
        <v>101</v>
      </c>
      <c r="F273" s="44" t="s">
        <v>279</v>
      </c>
      <c r="G273" s="44" t="s">
        <v>869</v>
      </c>
      <c r="H273" s="43" t="s">
        <v>883</v>
      </c>
      <c r="I273" s="43" t="s">
        <v>869</v>
      </c>
      <c r="J273" s="19">
        <v>214</v>
      </c>
      <c r="K273" s="19">
        <v>12</v>
      </c>
      <c r="L273" s="19">
        <v>226</v>
      </c>
      <c r="M273" s="19">
        <v>26.74</v>
      </c>
      <c r="N273" s="19">
        <v>2.68</v>
      </c>
      <c r="O273" s="19">
        <v>219.54</v>
      </c>
      <c r="P273" s="19">
        <v>2473.94</v>
      </c>
      <c r="Q273" s="19">
        <v>0.86627600000000005</v>
      </c>
      <c r="R273" s="484">
        <v>705045.34674800001</v>
      </c>
      <c r="S273" s="484"/>
      <c r="T273" s="49">
        <v>45717</v>
      </c>
      <c r="U273" s="50" t="s">
        <v>94</v>
      </c>
      <c r="V273" s="51" t="s">
        <v>61</v>
      </c>
      <c r="W273" s="141"/>
      <c r="X273" s="46"/>
      <c r="Y273" s="143"/>
      <c r="Z273" s="499">
        <v>45744</v>
      </c>
      <c r="AA273" s="156" t="s">
        <v>393</v>
      </c>
    </row>
    <row r="274" spans="2:29" ht="17.45" customHeight="1" x14ac:dyDescent="0.25">
      <c r="B274" s="488">
        <v>12</v>
      </c>
      <c r="C274" s="489" t="s">
        <v>394</v>
      </c>
      <c r="D274" s="488" t="s">
        <v>65</v>
      </c>
      <c r="E274" s="488" t="s">
        <v>101</v>
      </c>
      <c r="F274" s="488" t="s">
        <v>279</v>
      </c>
      <c r="G274" s="44" t="s">
        <v>869</v>
      </c>
      <c r="H274" s="43" t="s">
        <v>883</v>
      </c>
      <c r="I274" s="43" t="s">
        <v>869</v>
      </c>
      <c r="J274" s="19">
        <v>193</v>
      </c>
      <c r="K274" s="19">
        <v>11</v>
      </c>
      <c r="L274" s="19">
        <v>204</v>
      </c>
      <c r="M274" s="19">
        <v>24.04</v>
      </c>
      <c r="N274" s="19">
        <v>2.4500000000000002</v>
      </c>
      <c r="O274" s="19">
        <v>194.78</v>
      </c>
      <c r="P274" s="19">
        <v>1979.14</v>
      </c>
      <c r="Q274" s="19">
        <v>0.86627600000000005</v>
      </c>
      <c r="R274" s="484">
        <v>608271.66794800002</v>
      </c>
      <c r="S274" s="484"/>
      <c r="T274" s="49">
        <v>45717</v>
      </c>
      <c r="U274" s="485" t="s">
        <v>94</v>
      </c>
      <c r="V274" s="51" t="s">
        <v>61</v>
      </c>
      <c r="W274" s="58"/>
      <c r="X274" s="58"/>
      <c r="Y274" s="58"/>
      <c r="Z274" s="499">
        <v>45747</v>
      </c>
      <c r="AA274" s="627" t="s">
        <v>384</v>
      </c>
      <c r="AB274" s="57"/>
      <c r="AC274" s="59"/>
    </row>
    <row r="275" spans="2:29" ht="15.75" x14ac:dyDescent="0.25">
      <c r="B275" s="44">
        <v>10</v>
      </c>
      <c r="C275" s="48" t="s">
        <v>270</v>
      </c>
      <c r="D275" s="44" t="s">
        <v>79</v>
      </c>
      <c r="E275" s="44" t="s">
        <v>101</v>
      </c>
      <c r="F275" s="44" t="s">
        <v>279</v>
      </c>
      <c r="G275" s="44" t="s">
        <v>869</v>
      </c>
      <c r="H275" s="43" t="s">
        <v>883</v>
      </c>
      <c r="I275" s="43" t="s">
        <v>869</v>
      </c>
      <c r="J275" s="19">
        <v>193</v>
      </c>
      <c r="K275" s="19">
        <v>11</v>
      </c>
      <c r="L275" s="19">
        <v>204</v>
      </c>
      <c r="M275" s="44">
        <v>24.04</v>
      </c>
      <c r="N275" s="44">
        <v>2.4500000000000002</v>
      </c>
      <c r="O275" s="44">
        <v>194.78</v>
      </c>
      <c r="P275" s="19">
        <v>1979.14</v>
      </c>
      <c r="Q275" s="19">
        <v>0.86627600000000005</v>
      </c>
      <c r="R275" s="484">
        <v>608271.66794800002</v>
      </c>
      <c r="S275" s="484"/>
      <c r="T275" s="486" t="s">
        <v>414</v>
      </c>
      <c r="U275" s="50" t="s">
        <v>94</v>
      </c>
      <c r="V275" s="51" t="s">
        <v>61</v>
      </c>
      <c r="W275" s="615"/>
      <c r="X275" s="615"/>
      <c r="Y275" s="615"/>
      <c r="Z275" s="51">
        <v>45760</v>
      </c>
      <c r="AA275" s="625" t="s">
        <v>280</v>
      </c>
    </row>
    <row r="276" spans="2:29" ht="15.75" x14ac:dyDescent="0.25">
      <c r="B276" s="44">
        <v>14</v>
      </c>
      <c r="C276" s="48" t="s">
        <v>271</v>
      </c>
      <c r="D276" s="44" t="s">
        <v>65</v>
      </c>
      <c r="E276" s="44" t="s">
        <v>101</v>
      </c>
      <c r="F276" s="44" t="s">
        <v>279</v>
      </c>
      <c r="G276" s="44" t="s">
        <v>869</v>
      </c>
      <c r="H276" s="43" t="s">
        <v>883</v>
      </c>
      <c r="I276" s="43"/>
      <c r="J276" s="19">
        <v>193</v>
      </c>
      <c r="K276" s="19">
        <v>11</v>
      </c>
      <c r="L276" s="19">
        <v>204</v>
      </c>
      <c r="M276" s="19">
        <v>24.04</v>
      </c>
      <c r="N276" s="19">
        <v>2.4500000000000002</v>
      </c>
      <c r="O276" s="19">
        <v>194.78</v>
      </c>
      <c r="P276" s="19">
        <v>1979.14</v>
      </c>
      <c r="Q276" s="19">
        <v>0.86627600000000005</v>
      </c>
      <c r="R276" s="484">
        <v>608271.66794800002</v>
      </c>
      <c r="S276" s="484"/>
      <c r="T276" s="487" t="s">
        <v>414</v>
      </c>
      <c r="U276" s="50" t="s">
        <v>359</v>
      </c>
      <c r="V276" s="18" t="s">
        <v>61</v>
      </c>
      <c r="W276" s="615"/>
      <c r="X276" s="615"/>
      <c r="Y276" s="615"/>
      <c r="Z276" s="51"/>
      <c r="AA276" s="625" t="s">
        <v>280</v>
      </c>
    </row>
    <row r="277" spans="2:29" ht="15.75" x14ac:dyDescent="0.25">
      <c r="B277" s="44">
        <v>13</v>
      </c>
      <c r="C277" s="48" t="s">
        <v>272</v>
      </c>
      <c r="D277" s="44" t="s">
        <v>65</v>
      </c>
      <c r="E277" s="44" t="s">
        <v>101</v>
      </c>
      <c r="F277" s="44" t="s">
        <v>279</v>
      </c>
      <c r="G277" s="44" t="s">
        <v>869</v>
      </c>
      <c r="H277" s="43" t="s">
        <v>883</v>
      </c>
      <c r="I277" s="43"/>
      <c r="J277" s="19">
        <v>193</v>
      </c>
      <c r="K277" s="19">
        <v>11</v>
      </c>
      <c r="L277" s="19">
        <v>204</v>
      </c>
      <c r="M277" s="19">
        <v>24.04</v>
      </c>
      <c r="N277" s="19">
        <v>2.4500000000000002</v>
      </c>
      <c r="O277" s="19">
        <v>194.78</v>
      </c>
      <c r="P277" s="19">
        <v>1979.14</v>
      </c>
      <c r="Q277" s="19">
        <v>0.86627600000000005</v>
      </c>
      <c r="R277" s="484">
        <v>608271.66794800002</v>
      </c>
      <c r="S277" s="484"/>
      <c r="T277" s="486" t="s">
        <v>414</v>
      </c>
      <c r="U277" s="50" t="s">
        <v>359</v>
      </c>
      <c r="V277" s="51" t="s">
        <v>61</v>
      </c>
      <c r="W277" s="615"/>
      <c r="X277" s="615"/>
      <c r="Y277" s="615"/>
      <c r="Z277" s="51">
        <v>45755</v>
      </c>
      <c r="AA277" s="625" t="s">
        <v>368</v>
      </c>
    </row>
    <row r="278" spans="2:29" ht="48" customHeight="1" x14ac:dyDescent="0.25">
      <c r="B278" s="44">
        <v>15</v>
      </c>
      <c r="C278" s="48" t="s">
        <v>273</v>
      </c>
      <c r="D278" s="44" t="s">
        <v>77</v>
      </c>
      <c r="E278" s="44" t="s">
        <v>74</v>
      </c>
      <c r="F278" s="44" t="s">
        <v>279</v>
      </c>
      <c r="G278" s="44" t="s">
        <v>869</v>
      </c>
      <c r="H278" s="44" t="s">
        <v>890</v>
      </c>
      <c r="I278" s="44"/>
      <c r="J278" s="19">
        <f>M278*8</f>
        <v>251.2</v>
      </c>
      <c r="K278" s="19">
        <f>N278*4.4</f>
        <v>12.716000000000001</v>
      </c>
      <c r="L278" s="19">
        <f>SUBTOTAL(9,J278:K278)</f>
        <v>263.916</v>
      </c>
      <c r="M278" s="19">
        <v>31.4</v>
      </c>
      <c r="N278" s="19">
        <v>2.89</v>
      </c>
      <c r="O278" s="19">
        <v>164.7</v>
      </c>
      <c r="P278" s="19">
        <v>1802</v>
      </c>
      <c r="Q278" s="19">
        <v>0.86627600000000005</v>
      </c>
      <c r="R278" s="484">
        <v>752440.09410799993</v>
      </c>
      <c r="S278" s="484"/>
      <c r="T278" s="486" t="s">
        <v>414</v>
      </c>
      <c r="U278" s="50" t="s">
        <v>359</v>
      </c>
      <c r="V278" s="51" t="s">
        <v>61</v>
      </c>
      <c r="W278" s="141"/>
      <c r="X278" s="615"/>
      <c r="Y278" s="615"/>
      <c r="Z278" s="51">
        <v>45767</v>
      </c>
      <c r="AA278" s="625" t="s">
        <v>280</v>
      </c>
    </row>
    <row r="279" spans="2:29" ht="15.75" x14ac:dyDescent="0.25">
      <c r="B279" s="44"/>
      <c r="C279" s="48" t="s">
        <v>468</v>
      </c>
      <c r="D279" s="44" t="s">
        <v>203</v>
      </c>
      <c r="E279" s="44" t="s">
        <v>101</v>
      </c>
      <c r="F279" s="44" t="s">
        <v>279</v>
      </c>
      <c r="G279" s="44" t="s">
        <v>869</v>
      </c>
      <c r="H279" s="44" t="s">
        <v>883</v>
      </c>
      <c r="I279" s="44" t="s">
        <v>869</v>
      </c>
      <c r="J279" s="19">
        <f>M279*8</f>
        <v>405.12</v>
      </c>
      <c r="K279" s="19">
        <f>N279*4.4</f>
        <v>21.12</v>
      </c>
      <c r="L279" s="19">
        <f>SUM(J279:K279)</f>
        <v>426.24</v>
      </c>
      <c r="M279" s="19">
        <v>50.64</v>
      </c>
      <c r="N279" s="19">
        <v>4.8</v>
      </c>
      <c r="O279" s="19">
        <v>378.56</v>
      </c>
      <c r="P279" s="19">
        <v>4711.55</v>
      </c>
      <c r="Q279" s="19">
        <v>1.7680549999999999</v>
      </c>
      <c r="R279" s="484">
        <v>1326238.3038650001</v>
      </c>
      <c r="S279" s="484"/>
      <c r="T279" s="49">
        <v>45778</v>
      </c>
      <c r="U279" s="50" t="s">
        <v>359</v>
      </c>
      <c r="V279" s="18" t="s">
        <v>61</v>
      </c>
      <c r="W279" s="58"/>
      <c r="X279" s="58"/>
      <c r="Y279" s="58"/>
      <c r="Z279" s="499">
        <v>45780</v>
      </c>
      <c r="AA279" s="156"/>
    </row>
    <row r="280" spans="2:29" ht="15.75" x14ac:dyDescent="0.25">
      <c r="B280" s="44"/>
      <c r="C280" s="48" t="s">
        <v>453</v>
      </c>
      <c r="D280" s="44" t="s">
        <v>65</v>
      </c>
      <c r="E280" s="44" t="s">
        <v>74</v>
      </c>
      <c r="F280" s="44" t="s">
        <v>279</v>
      </c>
      <c r="G280" s="44" t="s">
        <v>869</v>
      </c>
      <c r="H280" s="44" t="s">
        <v>890</v>
      </c>
      <c r="I280" s="44" t="s">
        <v>869</v>
      </c>
      <c r="J280" s="19">
        <v>221</v>
      </c>
      <c r="K280" s="19">
        <v>12</v>
      </c>
      <c r="L280" s="19">
        <v>233</v>
      </c>
      <c r="M280" s="19">
        <v>27.61</v>
      </c>
      <c r="N280" s="19">
        <v>2.61</v>
      </c>
      <c r="O280" s="19">
        <v>146.96</v>
      </c>
      <c r="P280" s="19">
        <v>1450</v>
      </c>
      <c r="Q280" s="19">
        <v>0.86627600000000005</v>
      </c>
      <c r="R280" s="484">
        <v>650458.11210799997</v>
      </c>
      <c r="S280" s="484"/>
      <c r="T280" s="49">
        <v>45780</v>
      </c>
      <c r="U280" s="50" t="s">
        <v>359</v>
      </c>
      <c r="V280" s="51" t="s">
        <v>61</v>
      </c>
      <c r="W280" s="188"/>
      <c r="X280" s="58"/>
      <c r="Y280" s="58"/>
      <c r="Z280" s="499">
        <v>45786</v>
      </c>
      <c r="AA280" s="156"/>
    </row>
    <row r="281" spans="2:29" ht="15.75" x14ac:dyDescent="0.25">
      <c r="B281" s="44"/>
      <c r="C281" s="48" t="s">
        <v>495</v>
      </c>
      <c r="D281" s="44" t="s">
        <v>65</v>
      </c>
      <c r="E281" s="44" t="s">
        <v>101</v>
      </c>
      <c r="F281" s="44" t="s">
        <v>279</v>
      </c>
      <c r="G281" s="44" t="s">
        <v>869</v>
      </c>
      <c r="H281" s="44" t="s">
        <v>883</v>
      </c>
      <c r="I281" s="44" t="s">
        <v>869</v>
      </c>
      <c r="J281" s="19">
        <v>193</v>
      </c>
      <c r="K281" s="19">
        <v>11</v>
      </c>
      <c r="L281" s="19">
        <v>204</v>
      </c>
      <c r="M281" s="19">
        <v>24.04</v>
      </c>
      <c r="N281" s="19">
        <v>2.4500000000000002</v>
      </c>
      <c r="O281" s="19">
        <v>194.78</v>
      </c>
      <c r="P281" s="19">
        <v>1979.14</v>
      </c>
      <c r="Q281" s="19">
        <v>0.86627600000000005</v>
      </c>
      <c r="R281" s="484">
        <v>608271.66794800002</v>
      </c>
      <c r="S281" s="484"/>
      <c r="T281" s="49">
        <v>45789</v>
      </c>
      <c r="U281" s="50" t="s">
        <v>284</v>
      </c>
      <c r="V281" s="51" t="s">
        <v>61</v>
      </c>
      <c r="W281" s="138"/>
      <c r="X281" s="133"/>
      <c r="Y281" s="144"/>
      <c r="Z281" s="499">
        <v>45804</v>
      </c>
      <c r="AA281" s="156"/>
    </row>
    <row r="282" spans="2:29" ht="15.75" x14ac:dyDescent="0.25">
      <c r="B282" s="44"/>
      <c r="C282" s="48" t="s">
        <v>464</v>
      </c>
      <c r="D282" s="44" t="s">
        <v>65</v>
      </c>
      <c r="E282" s="44" t="s">
        <v>74</v>
      </c>
      <c r="F282" s="44" t="s">
        <v>279</v>
      </c>
      <c r="G282" s="44" t="s">
        <v>869</v>
      </c>
      <c r="H282" s="44" t="s">
        <v>890</v>
      </c>
      <c r="I282" s="44" t="s">
        <v>869</v>
      </c>
      <c r="J282" s="19">
        <v>221</v>
      </c>
      <c r="K282" s="19">
        <v>12</v>
      </c>
      <c r="L282" s="19">
        <v>233</v>
      </c>
      <c r="M282" s="19">
        <v>27.61</v>
      </c>
      <c r="N282" s="19">
        <v>2.61</v>
      </c>
      <c r="O282" s="19">
        <v>146.96</v>
      </c>
      <c r="P282" s="19">
        <v>1450</v>
      </c>
      <c r="Q282" s="19">
        <v>0.86627600000000005</v>
      </c>
      <c r="R282" s="484">
        <v>650458.11210799997</v>
      </c>
      <c r="S282" s="484"/>
      <c r="T282" s="49">
        <v>45778</v>
      </c>
      <c r="U282" s="50" t="s">
        <v>284</v>
      </c>
      <c r="V282" s="18" t="s">
        <v>61</v>
      </c>
      <c r="W282" s="138"/>
      <c r="X282" s="133"/>
      <c r="Y282" s="144"/>
      <c r="Z282" s="499">
        <v>45806</v>
      </c>
      <c r="AA282" s="156"/>
    </row>
    <row r="283" spans="2:29" ht="15.75" x14ac:dyDescent="0.25">
      <c r="B283" s="44"/>
      <c r="C283" s="48" t="s">
        <v>433</v>
      </c>
      <c r="D283" s="44" t="s">
        <v>65</v>
      </c>
      <c r="E283" s="44" t="s">
        <v>74</v>
      </c>
      <c r="F283" s="44" t="s">
        <v>279</v>
      </c>
      <c r="G283" s="44" t="s">
        <v>869</v>
      </c>
      <c r="H283" s="44" t="s">
        <v>890</v>
      </c>
      <c r="I283" s="44" t="s">
        <v>869</v>
      </c>
      <c r="J283" s="19">
        <v>221</v>
      </c>
      <c r="K283" s="19">
        <v>12</v>
      </c>
      <c r="L283" s="19">
        <v>233</v>
      </c>
      <c r="M283" s="19">
        <v>27.61</v>
      </c>
      <c r="N283" s="19">
        <v>2.61</v>
      </c>
      <c r="O283" s="19">
        <v>146.96</v>
      </c>
      <c r="P283" s="19">
        <v>1450</v>
      </c>
      <c r="Q283" s="19">
        <v>0.86627600000000005</v>
      </c>
      <c r="R283" s="484">
        <v>650458.11210799997</v>
      </c>
      <c r="S283" s="484"/>
      <c r="T283" s="487" t="s">
        <v>414</v>
      </c>
      <c r="U283" s="50" t="s">
        <v>284</v>
      </c>
      <c r="V283" s="51" t="s">
        <v>61</v>
      </c>
      <c r="W283" s="138"/>
      <c r="X283" s="133"/>
      <c r="Y283" s="144"/>
      <c r="Z283" s="499">
        <v>45773</v>
      </c>
      <c r="AA283" s="156"/>
    </row>
    <row r="284" spans="2:29" ht="15.75" x14ac:dyDescent="0.25">
      <c r="B284" s="44"/>
      <c r="C284" s="48" t="s">
        <v>434</v>
      </c>
      <c r="D284" s="44" t="s">
        <v>79</v>
      </c>
      <c r="E284" s="44" t="s">
        <v>74</v>
      </c>
      <c r="F284" s="44" t="s">
        <v>279</v>
      </c>
      <c r="G284" s="44" t="s">
        <v>869</v>
      </c>
      <c r="H284" s="44" t="s">
        <v>890</v>
      </c>
      <c r="I284" s="44"/>
      <c r="J284" s="19">
        <f>M284*8</f>
        <v>220.88</v>
      </c>
      <c r="K284" s="19">
        <f>N284*4.4</f>
        <v>11.484</v>
      </c>
      <c r="L284" s="19">
        <f>SUBTOTAL(9,J284:K284)</f>
        <v>232.364</v>
      </c>
      <c r="M284" s="19">
        <v>27.61</v>
      </c>
      <c r="N284" s="19">
        <v>2.61</v>
      </c>
      <c r="O284" s="19">
        <v>146.96</v>
      </c>
      <c r="P284" s="19">
        <v>1450</v>
      </c>
      <c r="Q284" s="19">
        <v>0.86627600000000005</v>
      </c>
      <c r="R284" s="484">
        <v>650458.11210799997</v>
      </c>
      <c r="S284" s="484"/>
      <c r="T284" s="487" t="s">
        <v>414</v>
      </c>
      <c r="U284" s="50" t="s">
        <v>284</v>
      </c>
      <c r="V284" s="51" t="s">
        <v>61</v>
      </c>
      <c r="W284" s="138"/>
      <c r="X284" s="133"/>
      <c r="Y284" s="144"/>
      <c r="Z284" s="499">
        <v>45777</v>
      </c>
      <c r="AA284" s="156"/>
    </row>
    <row r="285" spans="2:29" ht="15.75" x14ac:dyDescent="0.25">
      <c r="B285" s="43"/>
      <c r="C285" s="48" t="s">
        <v>714</v>
      </c>
      <c r="D285" s="44" t="s">
        <v>150</v>
      </c>
      <c r="E285" s="44" t="s">
        <v>58</v>
      </c>
      <c r="F285" s="44" t="s">
        <v>279</v>
      </c>
      <c r="G285" s="19" t="s">
        <v>869</v>
      </c>
      <c r="H285" s="44" t="s">
        <v>890</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07"/>
      <c r="X285" s="499"/>
      <c r="Y285" s="621"/>
      <c r="Z285" s="499">
        <v>45955</v>
      </c>
      <c r="AA285" s="156"/>
    </row>
    <row r="286" spans="2:29" ht="15.75" x14ac:dyDescent="0.25">
      <c r="B286" s="43"/>
      <c r="C286" s="48" t="s">
        <v>715</v>
      </c>
      <c r="D286" s="44" t="s">
        <v>474</v>
      </c>
      <c r="E286" s="44" t="s">
        <v>58</v>
      </c>
      <c r="F286" s="44" t="s">
        <v>279</v>
      </c>
      <c r="G286" s="19" t="s">
        <v>869</v>
      </c>
      <c r="H286" s="44" t="s">
        <v>890</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38"/>
      <c r="X286" s="133"/>
      <c r="Y286" s="144"/>
      <c r="Z286" s="133">
        <v>45981</v>
      </c>
      <c r="AA286" s="156"/>
    </row>
    <row r="287" spans="2:29" ht="49.5" customHeight="1" x14ac:dyDescent="0.25">
      <c r="B287" s="488">
        <v>34</v>
      </c>
      <c r="C287" s="547" t="s">
        <v>382</v>
      </c>
      <c r="D287" s="550" t="s">
        <v>68</v>
      </c>
      <c r="E287" s="550" t="s">
        <v>74</v>
      </c>
      <c r="F287" s="488" t="s">
        <v>279</v>
      </c>
      <c r="G287" s="488" t="s">
        <v>869</v>
      </c>
      <c r="H287" s="44" t="s">
        <v>890</v>
      </c>
      <c r="I287" s="44" t="s">
        <v>869</v>
      </c>
      <c r="J287" s="19">
        <v>221</v>
      </c>
      <c r="K287" s="19">
        <v>12</v>
      </c>
      <c r="L287" s="19">
        <v>233</v>
      </c>
      <c r="M287" s="19">
        <v>27.61</v>
      </c>
      <c r="N287" s="19">
        <v>2.61</v>
      </c>
      <c r="O287" s="19">
        <v>146.96</v>
      </c>
      <c r="P287" s="19">
        <v>1450</v>
      </c>
      <c r="Q287" s="19">
        <v>0.86627600000000005</v>
      </c>
      <c r="R287" s="484">
        <v>650458.11210799997</v>
      </c>
      <c r="S287" s="484"/>
      <c r="T287" s="486" t="s">
        <v>414</v>
      </c>
      <c r="U287" s="549" t="s">
        <v>360</v>
      </c>
      <c r="V287" s="51" t="s">
        <v>61</v>
      </c>
      <c r="W287" s="138"/>
      <c r="X287" s="133"/>
      <c r="Y287" s="144"/>
      <c r="Z287" s="499">
        <v>45771</v>
      </c>
      <c r="AA287" s="627" t="s">
        <v>280</v>
      </c>
      <c r="AB287" s="57"/>
      <c r="AC287" s="59"/>
    </row>
    <row r="288" spans="2:29" ht="15.75" x14ac:dyDescent="0.25">
      <c r="B288" s="44">
        <v>19</v>
      </c>
      <c r="C288" s="48" t="s">
        <v>322</v>
      </c>
      <c r="D288" s="44" t="s">
        <v>65</v>
      </c>
      <c r="E288" s="44" t="s">
        <v>74</v>
      </c>
      <c r="F288" s="44" t="s">
        <v>279</v>
      </c>
      <c r="G288" s="44" t="s">
        <v>869</v>
      </c>
      <c r="H288" s="44" t="s">
        <v>890</v>
      </c>
      <c r="I288" s="44" t="s">
        <v>869</v>
      </c>
      <c r="J288" s="19">
        <v>221</v>
      </c>
      <c r="K288" s="19">
        <v>12</v>
      </c>
      <c r="L288" s="19">
        <v>233</v>
      </c>
      <c r="M288" s="19">
        <v>27.61</v>
      </c>
      <c r="N288" s="19">
        <v>2.61</v>
      </c>
      <c r="O288" s="19">
        <v>146.96</v>
      </c>
      <c r="P288" s="19">
        <v>1450</v>
      </c>
      <c r="Q288" s="19">
        <v>0.86627600000000005</v>
      </c>
      <c r="R288" s="484">
        <v>650458.11210799997</v>
      </c>
      <c r="S288" s="484"/>
      <c r="T288" s="486" t="s">
        <v>414</v>
      </c>
      <c r="U288" s="50" t="s">
        <v>360</v>
      </c>
      <c r="V288" s="51" t="s">
        <v>61</v>
      </c>
      <c r="W288" s="141"/>
      <c r="X288" s="46"/>
      <c r="Y288" s="143"/>
      <c r="Z288" s="51">
        <v>45761</v>
      </c>
      <c r="AA288" s="156" t="s">
        <v>374</v>
      </c>
    </row>
    <row r="289" spans="2:29" ht="30" x14ac:dyDescent="0.25">
      <c r="B289" s="44">
        <v>20</v>
      </c>
      <c r="C289" s="48" t="s">
        <v>362</v>
      </c>
      <c r="D289" s="44" t="s">
        <v>65</v>
      </c>
      <c r="E289" s="44" t="s">
        <v>101</v>
      </c>
      <c r="F289" s="44" t="s">
        <v>279</v>
      </c>
      <c r="G289" s="44" t="s">
        <v>869</v>
      </c>
      <c r="H289" s="44" t="s">
        <v>883</v>
      </c>
      <c r="I289" s="44" t="s">
        <v>869</v>
      </c>
      <c r="J289" s="19">
        <v>193</v>
      </c>
      <c r="K289" s="19">
        <v>11</v>
      </c>
      <c r="L289" s="19">
        <v>204</v>
      </c>
      <c r="M289" s="19">
        <v>24.04</v>
      </c>
      <c r="N289" s="19">
        <v>2.4500000000000002</v>
      </c>
      <c r="O289" s="19">
        <v>194.78</v>
      </c>
      <c r="P289" s="19">
        <v>1979.14</v>
      </c>
      <c r="Q289" s="19">
        <v>0.86627600000000005</v>
      </c>
      <c r="R289" s="484">
        <v>608271.66794800002</v>
      </c>
      <c r="S289" s="484"/>
      <c r="T289" s="486" t="s">
        <v>414</v>
      </c>
      <c r="U289" s="50" t="s">
        <v>360</v>
      </c>
      <c r="V289" s="51" t="s">
        <v>61</v>
      </c>
      <c r="W289" s="141"/>
      <c r="X289" s="46"/>
      <c r="Y289" s="143"/>
      <c r="Z289" s="51">
        <v>45754</v>
      </c>
      <c r="AA289" s="156" t="s">
        <v>370</v>
      </c>
    </row>
    <row r="290" spans="2:29" ht="15.75" x14ac:dyDescent="0.25">
      <c r="B290" s="44"/>
      <c r="C290" s="48" t="s">
        <v>435</v>
      </c>
      <c r="D290" s="44" t="s">
        <v>65</v>
      </c>
      <c r="E290" s="44" t="s">
        <v>74</v>
      </c>
      <c r="F290" s="44" t="s">
        <v>279</v>
      </c>
      <c r="G290" s="44" t="s">
        <v>869</v>
      </c>
      <c r="H290" s="44" t="s">
        <v>890</v>
      </c>
      <c r="I290" s="44" t="s">
        <v>869</v>
      </c>
      <c r="J290" s="19">
        <v>221</v>
      </c>
      <c r="K290" s="19">
        <v>12</v>
      </c>
      <c r="L290" s="19">
        <v>233</v>
      </c>
      <c r="M290" s="19">
        <v>27.61</v>
      </c>
      <c r="N290" s="19">
        <v>2.61</v>
      </c>
      <c r="O290" s="19">
        <v>146.96</v>
      </c>
      <c r="P290" s="19">
        <v>1450</v>
      </c>
      <c r="Q290" s="19">
        <v>0.86627600000000005</v>
      </c>
      <c r="R290" s="484">
        <v>650458.11210799997</v>
      </c>
      <c r="S290" s="484"/>
      <c r="T290" s="49">
        <v>45780</v>
      </c>
      <c r="U290" s="549" t="s">
        <v>360</v>
      </c>
      <c r="V290" s="51" t="s">
        <v>61</v>
      </c>
      <c r="W290" s="138"/>
      <c r="X290" s="133"/>
      <c r="Y290" s="144"/>
      <c r="Z290" s="499">
        <v>45781</v>
      </c>
      <c r="AA290" s="156"/>
    </row>
    <row r="291" spans="2:29" ht="16.5" thickBot="1" x14ac:dyDescent="0.3">
      <c r="B291" s="44"/>
      <c r="C291" s="48" t="s">
        <v>463</v>
      </c>
      <c r="D291" s="44" t="s">
        <v>65</v>
      </c>
      <c r="E291" s="44" t="s">
        <v>74</v>
      </c>
      <c r="F291" s="44" t="s">
        <v>279</v>
      </c>
      <c r="G291" s="44" t="s">
        <v>869</v>
      </c>
      <c r="H291" s="44" t="s">
        <v>890</v>
      </c>
      <c r="I291" s="44" t="s">
        <v>869</v>
      </c>
      <c r="J291" s="19">
        <v>221</v>
      </c>
      <c r="K291" s="19">
        <v>12</v>
      </c>
      <c r="L291" s="19">
        <v>233</v>
      </c>
      <c r="M291" s="19">
        <v>27.61</v>
      </c>
      <c r="N291" s="19">
        <v>2.61</v>
      </c>
      <c r="O291" s="19">
        <v>146.96</v>
      </c>
      <c r="P291" s="19">
        <v>1450</v>
      </c>
      <c r="Q291" s="19">
        <v>0.86627600000000005</v>
      </c>
      <c r="R291" s="484">
        <v>650458.11210799997</v>
      </c>
      <c r="S291" s="484"/>
      <c r="T291" s="49">
        <v>45778</v>
      </c>
      <c r="U291" s="50" t="s">
        <v>360</v>
      </c>
      <c r="V291" s="18" t="s">
        <v>61</v>
      </c>
      <c r="W291" s="138"/>
      <c r="X291" s="133"/>
      <c r="Y291" s="144"/>
      <c r="Z291" s="499">
        <v>45788</v>
      </c>
      <c r="AA291" s="163"/>
    </row>
    <row r="292" spans="2:29" ht="15.75" x14ac:dyDescent="0.25">
      <c r="B292" s="44"/>
      <c r="C292" s="48" t="s">
        <v>493</v>
      </c>
      <c r="D292" s="44" t="s">
        <v>65</v>
      </c>
      <c r="E292" s="44" t="s">
        <v>74</v>
      </c>
      <c r="F292" s="44" t="s">
        <v>279</v>
      </c>
      <c r="G292" s="44" t="s">
        <v>869</v>
      </c>
      <c r="H292" s="44" t="s">
        <v>890</v>
      </c>
      <c r="I292" s="44"/>
      <c r="J292" s="19">
        <v>221</v>
      </c>
      <c r="K292" s="19">
        <v>12</v>
      </c>
      <c r="L292" s="19">
        <v>233</v>
      </c>
      <c r="M292" s="19">
        <v>27.61</v>
      </c>
      <c r="N292" s="19">
        <v>2.61</v>
      </c>
      <c r="O292" s="19">
        <v>146.96</v>
      </c>
      <c r="P292" s="19">
        <v>1450</v>
      </c>
      <c r="Q292" s="19">
        <v>0.86627600000000005</v>
      </c>
      <c r="R292" s="484">
        <v>650458.11210799997</v>
      </c>
      <c r="S292" s="484"/>
      <c r="T292" s="49">
        <v>45789</v>
      </c>
      <c r="U292" s="50" t="s">
        <v>360</v>
      </c>
      <c r="V292" s="51" t="s">
        <v>61</v>
      </c>
      <c r="W292" s="138"/>
      <c r="X292" s="133"/>
      <c r="Y292" s="144"/>
      <c r="Z292" s="499">
        <v>45802</v>
      </c>
      <c r="AA292" s="156"/>
    </row>
    <row r="293" spans="2:29" ht="18.600000000000001" customHeight="1" thickBot="1" x14ac:dyDescent="0.3">
      <c r="B293" s="44">
        <v>21</v>
      </c>
      <c r="C293" s="48" t="s">
        <v>520</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84">
        <v>650458.11210799997</v>
      </c>
      <c r="S293" s="484"/>
      <c r="T293" s="49">
        <v>45852</v>
      </c>
      <c r="U293" s="50" t="s">
        <v>94</v>
      </c>
      <c r="V293" s="51" t="s">
        <v>61</v>
      </c>
      <c r="W293" s="138"/>
      <c r="X293" s="133"/>
      <c r="Y293" s="144"/>
      <c r="Z293" s="499">
        <v>45855</v>
      </c>
      <c r="AA293" s="163"/>
    </row>
    <row r="294" spans="2:29" ht="16.5" thickBot="1" x14ac:dyDescent="0.3">
      <c r="B294" s="43"/>
      <c r="C294" s="48" t="s">
        <v>818</v>
      </c>
      <c r="D294" s="44" t="s">
        <v>79</v>
      </c>
      <c r="E294" s="44" t="s">
        <v>58</v>
      </c>
      <c r="F294" s="49" t="s">
        <v>279</v>
      </c>
      <c r="G294" s="19" t="s">
        <v>869</v>
      </c>
      <c r="H294" s="44" t="s">
        <v>890</v>
      </c>
      <c r="I294" s="44"/>
      <c r="J294" s="19">
        <f>M294*8</f>
        <v>332.32</v>
      </c>
      <c r="K294" s="19">
        <f>N294*4.4</f>
        <v>18.612000000000002</v>
      </c>
      <c r="L294" s="19">
        <f>SUM(J294:K294)</f>
        <v>350.93200000000002</v>
      </c>
      <c r="M294" s="19">
        <v>41.54</v>
      </c>
      <c r="N294" s="19">
        <v>4.2300000000000004</v>
      </c>
      <c r="O294" s="19">
        <v>250.46</v>
      </c>
      <c r="P294" s="19">
        <v>1909</v>
      </c>
      <c r="Q294" s="590">
        <v>0.86599999999999999</v>
      </c>
      <c r="R294" s="19"/>
      <c r="S294" s="19"/>
      <c r="T294" s="49">
        <v>46005</v>
      </c>
      <c r="U294" s="50" t="s">
        <v>284</v>
      </c>
      <c r="V294" s="51" t="s">
        <v>61</v>
      </c>
      <c r="W294" s="138"/>
      <c r="X294" s="133"/>
      <c r="Y294" s="144"/>
      <c r="Z294" s="133">
        <v>45999</v>
      </c>
      <c r="AA294" s="163"/>
    </row>
    <row r="295" spans="2:29" ht="15.75" x14ac:dyDescent="0.25">
      <c r="B295" s="44"/>
      <c r="C295" s="48" t="s">
        <v>415</v>
      </c>
      <c r="D295" s="44" t="s">
        <v>203</v>
      </c>
      <c r="E295" s="44" t="s">
        <v>74</v>
      </c>
      <c r="F295" s="488" t="s">
        <v>279</v>
      </c>
      <c r="G295" s="44" t="s">
        <v>869</v>
      </c>
      <c r="H295" s="44" t="s">
        <v>890</v>
      </c>
      <c r="I295" s="44"/>
      <c r="J295" s="19">
        <f>M295*8</f>
        <v>466.88</v>
      </c>
      <c r="K295" s="19">
        <f>N295*4.4</f>
        <v>21.472000000000001</v>
      </c>
      <c r="L295" s="19">
        <f>SUBTOTAL(9,J295:K295)</f>
        <v>488.35199999999998</v>
      </c>
      <c r="M295" s="19">
        <v>58.36</v>
      </c>
      <c r="N295" s="19">
        <v>4.88</v>
      </c>
      <c r="O295" s="19">
        <v>292.33</v>
      </c>
      <c r="P295" s="19">
        <v>2716</v>
      </c>
      <c r="Q295" s="19">
        <v>1.768</v>
      </c>
      <c r="R295" s="484">
        <v>1317205.2180649999</v>
      </c>
      <c r="S295" s="484"/>
      <c r="T295" s="49">
        <v>45780</v>
      </c>
      <c r="U295" s="485" t="s">
        <v>365</v>
      </c>
      <c r="V295" s="51" t="s">
        <v>61</v>
      </c>
      <c r="W295" s="138"/>
      <c r="X295" s="133"/>
      <c r="Y295" s="144"/>
      <c r="Z295" s="499">
        <v>45793</v>
      </c>
    </row>
    <row r="296" spans="2:29" ht="15.75" x14ac:dyDescent="0.25">
      <c r="B296" s="488">
        <v>44</v>
      </c>
      <c r="C296" s="489" t="s">
        <v>404</v>
      </c>
      <c r="D296" s="488" t="s">
        <v>65</v>
      </c>
      <c r="E296" s="488" t="s">
        <v>74</v>
      </c>
      <c r="F296" s="488" t="s">
        <v>279</v>
      </c>
      <c r="G296" s="488" t="s">
        <v>869</v>
      </c>
      <c r="H296" s="44" t="s">
        <v>890</v>
      </c>
      <c r="I296" s="44"/>
      <c r="J296" s="19">
        <v>221</v>
      </c>
      <c r="K296" s="19">
        <v>12</v>
      </c>
      <c r="L296" s="19">
        <v>233</v>
      </c>
      <c r="M296" s="19">
        <v>27.61</v>
      </c>
      <c r="N296" s="19">
        <v>2.61</v>
      </c>
      <c r="O296" s="19">
        <v>146.96</v>
      </c>
      <c r="P296" s="19">
        <v>1450</v>
      </c>
      <c r="Q296" s="19">
        <v>0.86627600000000005</v>
      </c>
      <c r="R296" s="484">
        <v>650458.11210799997</v>
      </c>
      <c r="S296" s="484"/>
      <c r="T296" s="487" t="s">
        <v>414</v>
      </c>
      <c r="U296" s="485" t="s">
        <v>365</v>
      </c>
      <c r="V296" s="51" t="s">
        <v>61</v>
      </c>
      <c r="W296" s="138"/>
      <c r="X296" s="133"/>
      <c r="Y296" s="144"/>
      <c r="Z296" s="499">
        <v>45758</v>
      </c>
      <c r="AA296" s="624"/>
      <c r="AB296" s="57"/>
      <c r="AC296" s="59"/>
    </row>
    <row r="297" spans="2:29" ht="15.75" x14ac:dyDescent="0.25">
      <c r="B297" s="488">
        <v>43</v>
      </c>
      <c r="C297" s="547" t="s">
        <v>403</v>
      </c>
      <c r="D297" s="548" t="s">
        <v>65</v>
      </c>
      <c r="E297" s="548" t="s">
        <v>101</v>
      </c>
      <c r="F297" s="488" t="s">
        <v>279</v>
      </c>
      <c r="G297" s="488" t="s">
        <v>869</v>
      </c>
      <c r="H297" s="488" t="s">
        <v>883</v>
      </c>
      <c r="I297" s="488"/>
      <c r="J297" s="19">
        <v>193</v>
      </c>
      <c r="K297" s="19">
        <v>11</v>
      </c>
      <c r="L297" s="19">
        <v>204</v>
      </c>
      <c r="M297" s="19">
        <v>24.04</v>
      </c>
      <c r="N297" s="19">
        <v>2.4500000000000002</v>
      </c>
      <c r="O297" s="19">
        <v>194.78</v>
      </c>
      <c r="P297" s="19">
        <v>1979.14</v>
      </c>
      <c r="Q297" s="19">
        <v>0.86627600000000005</v>
      </c>
      <c r="R297" s="484">
        <v>608271.66794800002</v>
      </c>
      <c r="S297" s="484"/>
      <c r="T297" s="487" t="s">
        <v>414</v>
      </c>
      <c r="U297" s="485" t="s">
        <v>373</v>
      </c>
      <c r="V297" s="51" t="s">
        <v>61</v>
      </c>
      <c r="W297" s="138"/>
      <c r="X297" s="133"/>
      <c r="Y297" s="144"/>
      <c r="Z297" s="499">
        <v>45759</v>
      </c>
      <c r="AA297" s="59"/>
      <c r="AB297" s="57"/>
      <c r="AC297" s="59"/>
    </row>
    <row r="298" spans="2:29" ht="15.75" x14ac:dyDescent="0.25">
      <c r="B298" s="488">
        <v>25</v>
      </c>
      <c r="C298" s="489" t="s">
        <v>366</v>
      </c>
      <c r="D298" s="44" t="s">
        <v>65</v>
      </c>
      <c r="E298" s="44" t="s">
        <v>74</v>
      </c>
      <c r="F298" s="44" t="s">
        <v>279</v>
      </c>
      <c r="G298" s="44" t="s">
        <v>869</v>
      </c>
      <c r="H298" s="44" t="s">
        <v>890</v>
      </c>
      <c r="I298" s="44" t="s">
        <v>869</v>
      </c>
      <c r="J298" s="19">
        <v>221</v>
      </c>
      <c r="K298" s="19">
        <v>12</v>
      </c>
      <c r="L298" s="19">
        <v>233</v>
      </c>
      <c r="M298" s="19">
        <v>27.61</v>
      </c>
      <c r="N298" s="19">
        <v>2.61</v>
      </c>
      <c r="O298" s="19">
        <v>146.96</v>
      </c>
      <c r="P298" s="19">
        <v>1450</v>
      </c>
      <c r="Q298" s="19">
        <v>0.86627600000000005</v>
      </c>
      <c r="R298" s="484">
        <v>650458.11210799997</v>
      </c>
      <c r="S298" s="484"/>
      <c r="T298" s="49">
        <v>45717</v>
      </c>
      <c r="U298" s="485" t="s">
        <v>365</v>
      </c>
      <c r="V298" s="51" t="s">
        <v>61</v>
      </c>
      <c r="W298" s="138"/>
      <c r="X298" s="133"/>
      <c r="Y298" s="144"/>
      <c r="Z298" s="499">
        <v>45746</v>
      </c>
      <c r="AA298" s="630" t="s">
        <v>280</v>
      </c>
      <c r="AB298" s="57"/>
      <c r="AC298" s="59"/>
    </row>
    <row r="299" spans="2:29" ht="15.75" x14ac:dyDescent="0.25">
      <c r="B299" s="488">
        <v>24</v>
      </c>
      <c r="C299" s="489" t="s">
        <v>364</v>
      </c>
      <c r="D299" s="44" t="s">
        <v>65</v>
      </c>
      <c r="E299" s="44" t="s">
        <v>101</v>
      </c>
      <c r="F299" s="44" t="s">
        <v>279</v>
      </c>
      <c r="G299" s="44" t="s">
        <v>869</v>
      </c>
      <c r="H299" s="44" t="s">
        <v>883</v>
      </c>
      <c r="I299" s="44"/>
      <c r="J299" s="19">
        <v>193</v>
      </c>
      <c r="K299" s="19">
        <v>11</v>
      </c>
      <c r="L299" s="19">
        <v>204</v>
      </c>
      <c r="M299" s="19">
        <v>24.04</v>
      </c>
      <c r="N299" s="19">
        <v>2.4500000000000002</v>
      </c>
      <c r="O299" s="19">
        <v>194.78</v>
      </c>
      <c r="P299" s="19">
        <v>1979.14</v>
      </c>
      <c r="Q299" s="19">
        <v>0.86627600000000005</v>
      </c>
      <c r="R299" s="484">
        <v>608271.66794800002</v>
      </c>
      <c r="S299" s="484"/>
      <c r="T299" s="49">
        <v>45717</v>
      </c>
      <c r="U299" s="485" t="s">
        <v>365</v>
      </c>
      <c r="V299" s="51" t="s">
        <v>61</v>
      </c>
      <c r="W299" s="138"/>
      <c r="X299" s="133"/>
      <c r="Y299" s="144"/>
      <c r="Z299" s="499">
        <v>45745</v>
      </c>
      <c r="AA299" s="629" t="s">
        <v>377</v>
      </c>
      <c r="AB299" s="57"/>
      <c r="AC299" s="59"/>
    </row>
    <row r="300" spans="2:29" ht="15.75" x14ac:dyDescent="0.25">
      <c r="B300" s="488">
        <v>37</v>
      </c>
      <c r="C300" s="489" t="s">
        <v>395</v>
      </c>
      <c r="D300" s="44" t="s">
        <v>79</v>
      </c>
      <c r="E300" s="44" t="s">
        <v>74</v>
      </c>
      <c r="F300" s="44" t="s">
        <v>279</v>
      </c>
      <c r="G300" s="44" t="s">
        <v>869</v>
      </c>
      <c r="H300" s="44" t="s">
        <v>890</v>
      </c>
      <c r="I300" s="44" t="s">
        <v>869</v>
      </c>
      <c r="J300" s="19">
        <v>221</v>
      </c>
      <c r="K300" s="19">
        <v>12</v>
      </c>
      <c r="L300" s="19">
        <v>233</v>
      </c>
      <c r="M300" s="19">
        <v>27.61</v>
      </c>
      <c r="N300" s="19">
        <v>2.61</v>
      </c>
      <c r="O300" s="19">
        <v>146.96</v>
      </c>
      <c r="P300" s="19">
        <v>1450</v>
      </c>
      <c r="Q300" s="19">
        <v>0.86627600000000005</v>
      </c>
      <c r="R300" s="484">
        <v>650458.11210799997</v>
      </c>
      <c r="S300" s="484"/>
      <c r="T300" s="487" t="s">
        <v>414</v>
      </c>
      <c r="U300" s="485" t="s">
        <v>365</v>
      </c>
      <c r="V300" s="51" t="s">
        <v>61</v>
      </c>
      <c r="W300" s="133"/>
      <c r="X300" s="133"/>
      <c r="Y300" s="133"/>
      <c r="Z300" s="499">
        <v>45386</v>
      </c>
      <c r="AA300" s="624"/>
      <c r="AB300" s="57"/>
      <c r="AC300" s="59"/>
    </row>
    <row r="301" spans="2:29" ht="15.75" x14ac:dyDescent="0.25">
      <c r="B301" s="488">
        <v>44</v>
      </c>
      <c r="C301" s="489" t="s">
        <v>426</v>
      </c>
      <c r="D301" s="488" t="s">
        <v>65</v>
      </c>
      <c r="E301" s="44" t="s">
        <v>74</v>
      </c>
      <c r="F301" s="488" t="s">
        <v>279</v>
      </c>
      <c r="G301" s="488" t="s">
        <v>869</v>
      </c>
      <c r="H301" s="44" t="s">
        <v>890</v>
      </c>
      <c r="I301" s="44" t="s">
        <v>869</v>
      </c>
      <c r="J301" s="19">
        <v>221</v>
      </c>
      <c r="K301" s="19">
        <v>12</v>
      </c>
      <c r="L301" s="19">
        <v>233</v>
      </c>
      <c r="M301" s="19">
        <v>27.61</v>
      </c>
      <c r="N301" s="19">
        <v>2.61</v>
      </c>
      <c r="O301" s="19">
        <v>146.96</v>
      </c>
      <c r="P301" s="19">
        <v>1450</v>
      </c>
      <c r="Q301" s="19">
        <v>0.86627600000000005</v>
      </c>
      <c r="R301" s="484">
        <v>650458.11210799997</v>
      </c>
      <c r="S301" s="484"/>
      <c r="T301" s="487" t="s">
        <v>414</v>
      </c>
      <c r="U301" s="485" t="s">
        <v>365</v>
      </c>
      <c r="V301" s="18" t="s">
        <v>61</v>
      </c>
      <c r="W301" s="133"/>
      <c r="X301" s="133"/>
      <c r="Y301" s="133"/>
      <c r="Z301" s="499">
        <v>45769</v>
      </c>
    </row>
    <row r="302" spans="2:29" ht="15.75" x14ac:dyDescent="0.25">
      <c r="B302" s="44"/>
      <c r="C302" s="48" t="s">
        <v>466</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84">
        <v>608271.66794800002</v>
      </c>
      <c r="S302" s="484"/>
      <c r="T302" s="49" t="s">
        <v>414</v>
      </c>
      <c r="U302" s="485" t="s">
        <v>365</v>
      </c>
      <c r="V302" s="18" t="s">
        <v>61</v>
      </c>
      <c r="W302" s="133"/>
      <c r="X302" s="133"/>
      <c r="Y302" s="133"/>
      <c r="Z302" s="499">
        <v>45775</v>
      </c>
    </row>
    <row r="303" spans="2:29" ht="15.75" x14ac:dyDescent="0.25">
      <c r="B303" s="488">
        <v>28</v>
      </c>
      <c r="C303" s="489" t="s">
        <v>371</v>
      </c>
      <c r="D303" s="44" t="s">
        <v>65</v>
      </c>
      <c r="E303" s="44" t="s">
        <v>101</v>
      </c>
      <c r="F303" s="44" t="s">
        <v>279</v>
      </c>
      <c r="G303" s="488"/>
      <c r="H303" s="488"/>
      <c r="I303" s="488"/>
      <c r="J303" s="19">
        <v>193</v>
      </c>
      <c r="K303" s="19">
        <v>11</v>
      </c>
      <c r="L303" s="19">
        <v>204</v>
      </c>
      <c r="M303" s="19">
        <v>24.04</v>
      </c>
      <c r="N303" s="19">
        <v>2.4500000000000002</v>
      </c>
      <c r="O303" s="19">
        <v>194.78</v>
      </c>
      <c r="P303" s="19">
        <v>1979.14</v>
      </c>
      <c r="Q303" s="19">
        <v>0.86627600000000005</v>
      </c>
      <c r="R303" s="484">
        <v>608271.66794800002</v>
      </c>
      <c r="S303" s="484"/>
      <c r="T303" s="487" t="s">
        <v>414</v>
      </c>
      <c r="U303" s="485" t="s">
        <v>373</v>
      </c>
      <c r="V303" s="51" t="s">
        <v>61</v>
      </c>
      <c r="W303" s="133"/>
      <c r="X303" s="133"/>
      <c r="Y303" s="133"/>
      <c r="Z303" s="499">
        <v>45764</v>
      </c>
      <c r="AA303" s="630" t="s">
        <v>280</v>
      </c>
      <c r="AB303" s="57"/>
      <c r="AC303" s="59"/>
    </row>
    <row r="304" spans="2:29" ht="15.75" x14ac:dyDescent="0.25">
      <c r="B304" s="608">
        <v>29</v>
      </c>
      <c r="C304" s="609" t="s">
        <v>372</v>
      </c>
      <c r="D304" s="495" t="s">
        <v>65</v>
      </c>
      <c r="E304" s="495" t="s">
        <v>101</v>
      </c>
      <c r="F304" s="495" t="s">
        <v>279</v>
      </c>
      <c r="G304" s="495" t="s">
        <v>869</v>
      </c>
      <c r="H304" s="495" t="s">
        <v>883</v>
      </c>
      <c r="I304" s="495"/>
      <c r="J304" s="203">
        <v>193</v>
      </c>
      <c r="K304" s="203">
        <v>11</v>
      </c>
      <c r="L304" s="203">
        <v>204</v>
      </c>
      <c r="M304" s="203">
        <v>24.04</v>
      </c>
      <c r="N304" s="203">
        <v>2.4500000000000002</v>
      </c>
      <c r="O304" s="203">
        <v>194.78</v>
      </c>
      <c r="P304" s="203">
        <v>1979.14</v>
      </c>
      <c r="Q304" s="203">
        <v>0.86627600000000005</v>
      </c>
      <c r="R304" s="484">
        <v>608271.66794800002</v>
      </c>
      <c r="S304" s="610"/>
      <c r="T304" s="201">
        <v>45717</v>
      </c>
      <c r="U304" s="614" t="s">
        <v>373</v>
      </c>
      <c r="V304" s="498" t="s">
        <v>61</v>
      </c>
      <c r="W304" s="58"/>
      <c r="X304" s="58"/>
      <c r="Y304" s="58"/>
      <c r="Z304" s="500">
        <v>45747</v>
      </c>
      <c r="AA304" s="630" t="s">
        <v>280</v>
      </c>
      <c r="AB304" s="57"/>
      <c r="AC304" s="59"/>
    </row>
    <row r="305" spans="2:29" ht="15.75" x14ac:dyDescent="0.25">
      <c r="B305" s="488">
        <v>35</v>
      </c>
      <c r="C305" s="547" t="s">
        <v>383</v>
      </c>
      <c r="D305" s="548" t="s">
        <v>65</v>
      </c>
      <c r="E305" s="548" t="s">
        <v>101</v>
      </c>
      <c r="F305" s="488" t="s">
        <v>279</v>
      </c>
      <c r="G305" s="44" t="s">
        <v>869</v>
      </c>
      <c r="H305" s="495" t="s">
        <v>883</v>
      </c>
      <c r="I305" s="495"/>
      <c r="J305" s="19">
        <v>193</v>
      </c>
      <c r="K305" s="19">
        <v>11</v>
      </c>
      <c r="L305" s="19">
        <v>204</v>
      </c>
      <c r="M305" s="19">
        <v>24.04</v>
      </c>
      <c r="N305" s="19">
        <v>2.4500000000000002</v>
      </c>
      <c r="O305" s="19">
        <v>194.78</v>
      </c>
      <c r="P305" s="19">
        <v>1979.14</v>
      </c>
      <c r="Q305" s="19">
        <v>0.86627600000000005</v>
      </c>
      <c r="R305" s="484">
        <v>608271.66794800002</v>
      </c>
      <c r="S305" s="484"/>
      <c r="T305" s="487" t="s">
        <v>414</v>
      </c>
      <c r="U305" s="485" t="s">
        <v>373</v>
      </c>
      <c r="V305" s="498" t="s">
        <v>61</v>
      </c>
      <c r="W305" s="133"/>
      <c r="X305" s="133"/>
      <c r="Y305" s="133"/>
      <c r="Z305" s="499">
        <v>45754</v>
      </c>
      <c r="AA305" s="59"/>
      <c r="AB305" s="57"/>
      <c r="AC305" s="59"/>
    </row>
    <row r="306" spans="2:29" ht="15.75" x14ac:dyDescent="0.25">
      <c r="B306" s="44"/>
      <c r="C306" s="48" t="s">
        <v>429</v>
      </c>
      <c r="D306" s="44" t="s">
        <v>203</v>
      </c>
      <c r="E306" s="44" t="s">
        <v>74</v>
      </c>
      <c r="F306" s="44" t="s">
        <v>279</v>
      </c>
      <c r="G306" s="44" t="s">
        <v>869</v>
      </c>
      <c r="H306" s="44" t="s">
        <v>890</v>
      </c>
      <c r="I306" s="44" t="s">
        <v>869</v>
      </c>
      <c r="J306" s="19">
        <f>M306*8</f>
        <v>466.88</v>
      </c>
      <c r="K306" s="19">
        <f>N306*4.4</f>
        <v>21.472000000000001</v>
      </c>
      <c r="L306" s="19">
        <f>SUBTOTAL(9,J306:K306)</f>
        <v>488.35199999999998</v>
      </c>
      <c r="M306" s="19">
        <v>58.36</v>
      </c>
      <c r="N306" s="19">
        <v>4.88</v>
      </c>
      <c r="O306" s="19">
        <v>292.33</v>
      </c>
      <c r="P306" s="19">
        <v>2716</v>
      </c>
      <c r="Q306" s="19">
        <v>1.768</v>
      </c>
      <c r="R306" s="484">
        <v>1317205.2180649999</v>
      </c>
      <c r="S306" s="484"/>
      <c r="T306" s="49">
        <v>45822</v>
      </c>
      <c r="U306" s="549" t="s">
        <v>360</v>
      </c>
      <c r="V306" s="18" t="s">
        <v>61</v>
      </c>
      <c r="W306" s="133"/>
      <c r="X306" s="133"/>
      <c r="Y306" s="133"/>
      <c r="Z306" s="499">
        <v>45816</v>
      </c>
    </row>
    <row r="307" spans="2:29" ht="15.75" x14ac:dyDescent="0.25">
      <c r="B307" s="44"/>
      <c r="C307" s="48" t="s">
        <v>440</v>
      </c>
      <c r="D307" s="44" t="s">
        <v>79</v>
      </c>
      <c r="E307" s="44" t="s">
        <v>101</v>
      </c>
      <c r="F307" s="488" t="s">
        <v>279</v>
      </c>
      <c r="G307" s="44" t="s">
        <v>869</v>
      </c>
      <c r="H307" s="495" t="s">
        <v>883</v>
      </c>
      <c r="I307" s="495"/>
      <c r="J307" s="19">
        <v>193</v>
      </c>
      <c r="K307" s="19">
        <v>11</v>
      </c>
      <c r="L307" s="19">
        <v>204</v>
      </c>
      <c r="M307" s="19">
        <v>24.04</v>
      </c>
      <c r="N307" s="19">
        <v>2.4500000000000002</v>
      </c>
      <c r="O307" s="19">
        <v>194.78</v>
      </c>
      <c r="P307" s="19">
        <v>1979.14</v>
      </c>
      <c r="Q307" s="19">
        <v>0.86627600000000005</v>
      </c>
      <c r="R307" s="484">
        <v>608271.66794800002</v>
      </c>
      <c r="S307" s="484"/>
      <c r="T307" s="487" t="s">
        <v>414</v>
      </c>
      <c r="U307" s="485" t="s">
        <v>373</v>
      </c>
      <c r="V307" s="51" t="s">
        <v>61</v>
      </c>
      <c r="W307" s="133"/>
      <c r="X307" s="133"/>
      <c r="Y307" s="133"/>
      <c r="Z307" s="499">
        <v>45769</v>
      </c>
    </row>
    <row r="308" spans="2:29" ht="15.75" x14ac:dyDescent="0.25">
      <c r="B308" s="44"/>
      <c r="C308" s="48" t="s">
        <v>449</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84">
        <v>650458.11210799997</v>
      </c>
      <c r="S308" s="484"/>
      <c r="T308" s="49">
        <v>45975</v>
      </c>
      <c r="U308" s="50" t="s">
        <v>452</v>
      </c>
      <c r="V308" s="51" t="s">
        <v>61</v>
      </c>
      <c r="W308" s="133"/>
      <c r="X308" s="133"/>
      <c r="Y308" s="133"/>
      <c r="Z308" s="499">
        <v>42335</v>
      </c>
      <c r="AC308" s="534"/>
    </row>
    <row r="309" spans="2:29" ht="15.75" x14ac:dyDescent="0.25">
      <c r="B309" s="44"/>
      <c r="C309" s="48" t="s">
        <v>441</v>
      </c>
      <c r="D309" s="44" t="s">
        <v>65</v>
      </c>
      <c r="E309" s="44" t="s">
        <v>101</v>
      </c>
      <c r="F309" s="488" t="s">
        <v>279</v>
      </c>
      <c r="G309" s="44" t="s">
        <v>869</v>
      </c>
      <c r="H309" s="495" t="s">
        <v>883</v>
      </c>
      <c r="I309" s="495"/>
      <c r="J309" s="19">
        <v>193</v>
      </c>
      <c r="K309" s="19">
        <v>11</v>
      </c>
      <c r="L309" s="19">
        <v>204</v>
      </c>
      <c r="M309" s="19">
        <v>24.04</v>
      </c>
      <c r="N309" s="19">
        <v>2.4500000000000002</v>
      </c>
      <c r="O309" s="19">
        <v>194.78</v>
      </c>
      <c r="P309" s="19">
        <v>1979.14</v>
      </c>
      <c r="Q309" s="19">
        <v>0.86627600000000005</v>
      </c>
      <c r="R309" s="484">
        <v>608271.66794800002</v>
      </c>
      <c r="S309" s="484"/>
      <c r="T309" s="487" t="s">
        <v>414</v>
      </c>
      <c r="U309" s="485" t="s">
        <v>373</v>
      </c>
      <c r="V309" s="51" t="s">
        <v>61</v>
      </c>
      <c r="W309" s="133"/>
      <c r="X309" s="133"/>
      <c r="Y309" s="133"/>
      <c r="Z309" s="499">
        <v>45773</v>
      </c>
    </row>
    <row r="310" spans="2:29" ht="15.75" x14ac:dyDescent="0.25">
      <c r="B310" s="44"/>
      <c r="C310" s="48" t="s">
        <v>460</v>
      </c>
      <c r="D310" s="44" t="s">
        <v>65</v>
      </c>
      <c r="E310" s="44" t="s">
        <v>101</v>
      </c>
      <c r="F310" s="44" t="s">
        <v>279</v>
      </c>
      <c r="G310" s="44" t="s">
        <v>869</v>
      </c>
      <c r="H310" s="495" t="s">
        <v>883</v>
      </c>
      <c r="I310" s="495"/>
      <c r="J310" s="19">
        <v>193</v>
      </c>
      <c r="K310" s="19">
        <v>11</v>
      </c>
      <c r="L310" s="19">
        <v>204</v>
      </c>
      <c r="M310" s="19">
        <v>24.04</v>
      </c>
      <c r="N310" s="19">
        <v>2.4500000000000002</v>
      </c>
      <c r="O310" s="19">
        <v>194.78</v>
      </c>
      <c r="P310" s="19">
        <v>1979.14</v>
      </c>
      <c r="Q310" s="19">
        <v>0.86627600000000005</v>
      </c>
      <c r="R310" s="484">
        <v>608271.66794800002</v>
      </c>
      <c r="S310" s="484"/>
      <c r="T310" s="49">
        <v>45822</v>
      </c>
      <c r="U310" s="50" t="s">
        <v>261</v>
      </c>
      <c r="V310" s="51" t="s">
        <v>61</v>
      </c>
      <c r="W310" s="133"/>
      <c r="X310" s="133"/>
      <c r="Y310" s="133"/>
      <c r="Z310" s="499">
        <v>45816</v>
      </c>
    </row>
    <row r="311" spans="2:29" ht="15.75" x14ac:dyDescent="0.25">
      <c r="B311" s="44"/>
      <c r="C311" s="48" t="s">
        <v>487</v>
      </c>
      <c r="D311" s="44" t="s">
        <v>65</v>
      </c>
      <c r="E311" s="44" t="s">
        <v>74</v>
      </c>
      <c r="F311" s="44" t="s">
        <v>279</v>
      </c>
      <c r="G311" s="44" t="s">
        <v>869</v>
      </c>
      <c r="H311" s="44" t="s">
        <v>890</v>
      </c>
      <c r="I311" s="44"/>
      <c r="J311" s="19">
        <v>221</v>
      </c>
      <c r="K311" s="19">
        <v>12</v>
      </c>
      <c r="L311" s="19">
        <v>233</v>
      </c>
      <c r="M311" s="19">
        <v>27.61</v>
      </c>
      <c r="N311" s="19">
        <v>2.61</v>
      </c>
      <c r="O311" s="19">
        <v>146.96</v>
      </c>
      <c r="P311" s="19">
        <v>1450</v>
      </c>
      <c r="Q311" s="19">
        <v>0.86627600000000005</v>
      </c>
      <c r="R311" s="484">
        <v>650458.11210799997</v>
      </c>
      <c r="S311" s="484"/>
      <c r="T311" s="49">
        <v>45789</v>
      </c>
      <c r="U311" s="50" t="s">
        <v>261</v>
      </c>
      <c r="V311" s="51" t="s">
        <v>61</v>
      </c>
      <c r="W311" s="133"/>
      <c r="X311" s="133"/>
      <c r="Y311" s="133"/>
      <c r="Z311" s="499">
        <v>45798</v>
      </c>
    </row>
    <row r="312" spans="2:29" ht="15.75" x14ac:dyDescent="0.25">
      <c r="B312" s="44"/>
      <c r="C312" s="48" t="s">
        <v>518</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84">
        <v>650458.11210799997</v>
      </c>
      <c r="S312" s="484"/>
      <c r="T312" s="49">
        <v>45822</v>
      </c>
      <c r="U312" s="50" t="s">
        <v>452</v>
      </c>
      <c r="V312" s="51" t="s">
        <v>61</v>
      </c>
      <c r="W312" s="133"/>
      <c r="X312" s="133"/>
      <c r="Y312" s="133"/>
      <c r="Z312" s="499">
        <v>45837</v>
      </c>
    </row>
    <row r="313" spans="2:29" ht="15.75" x14ac:dyDescent="0.25">
      <c r="B313" s="44"/>
      <c r="C313" s="48" t="s">
        <v>461</v>
      </c>
      <c r="D313" s="44" t="s">
        <v>65</v>
      </c>
      <c r="E313" s="44" t="s">
        <v>74</v>
      </c>
      <c r="F313" s="44" t="s">
        <v>279</v>
      </c>
      <c r="G313" s="44" t="s">
        <v>869</v>
      </c>
      <c r="H313" s="44" t="s">
        <v>890</v>
      </c>
      <c r="I313" s="44"/>
      <c r="J313" s="19">
        <v>221</v>
      </c>
      <c r="K313" s="19">
        <v>12</v>
      </c>
      <c r="L313" s="19">
        <v>233</v>
      </c>
      <c r="M313" s="19">
        <v>27.61</v>
      </c>
      <c r="N313" s="19">
        <v>2.61</v>
      </c>
      <c r="O313" s="19">
        <v>146.96</v>
      </c>
      <c r="P313" s="19">
        <v>1450</v>
      </c>
      <c r="Q313" s="19">
        <v>0.86627600000000005</v>
      </c>
      <c r="R313" s="484">
        <v>650458.11210799997</v>
      </c>
      <c r="S313" s="484"/>
      <c r="T313" s="49">
        <v>45822</v>
      </c>
      <c r="U313" s="50" t="s">
        <v>452</v>
      </c>
      <c r="V313" s="51" t="s">
        <v>61</v>
      </c>
      <c r="W313" s="133"/>
      <c r="X313" s="133"/>
      <c r="Y313" s="133"/>
      <c r="Z313" s="499">
        <v>45811</v>
      </c>
    </row>
    <row r="314" spans="2:29" ht="15.75" x14ac:dyDescent="0.25">
      <c r="B314" s="44"/>
      <c r="C314" s="48" t="s">
        <v>462</v>
      </c>
      <c r="D314" s="44" t="s">
        <v>79</v>
      </c>
      <c r="E314" s="44" t="s">
        <v>74</v>
      </c>
      <c r="F314" s="44" t="s">
        <v>279</v>
      </c>
      <c r="G314" s="44" t="s">
        <v>869</v>
      </c>
      <c r="H314" s="44" t="s">
        <v>890</v>
      </c>
      <c r="I314" s="44"/>
      <c r="J314" s="19">
        <v>221</v>
      </c>
      <c r="K314" s="19">
        <v>12</v>
      </c>
      <c r="L314" s="19">
        <v>233</v>
      </c>
      <c r="M314" s="19">
        <v>27.61</v>
      </c>
      <c r="N314" s="19">
        <v>2.61</v>
      </c>
      <c r="O314" s="19">
        <v>146.96</v>
      </c>
      <c r="P314" s="19">
        <v>1450</v>
      </c>
      <c r="Q314" s="19">
        <v>0.86627600000000005</v>
      </c>
      <c r="R314" s="484">
        <v>650458.11210799997</v>
      </c>
      <c r="S314" s="484"/>
      <c r="T314" s="49">
        <v>45778</v>
      </c>
      <c r="U314" s="50" t="s">
        <v>452</v>
      </c>
      <c r="V314" s="51" t="s">
        <v>61</v>
      </c>
      <c r="W314" s="133"/>
      <c r="X314" s="133"/>
      <c r="Y314" s="133"/>
      <c r="Z314" s="499">
        <v>45794</v>
      </c>
    </row>
    <row r="315" spans="2:29" ht="15.75" x14ac:dyDescent="0.25">
      <c r="B315" s="44"/>
      <c r="C315" s="48" t="s">
        <v>450</v>
      </c>
      <c r="D315" s="44" t="s">
        <v>65</v>
      </c>
      <c r="E315" s="44" t="s">
        <v>74</v>
      </c>
      <c r="F315" s="44" t="s">
        <v>279</v>
      </c>
      <c r="G315" s="44" t="s">
        <v>869</v>
      </c>
      <c r="H315" s="44" t="s">
        <v>890</v>
      </c>
      <c r="I315" s="44"/>
      <c r="J315" s="19">
        <v>221</v>
      </c>
      <c r="K315" s="19">
        <v>12</v>
      </c>
      <c r="L315" s="19">
        <v>233</v>
      </c>
      <c r="M315" s="19">
        <v>27.61</v>
      </c>
      <c r="N315" s="19">
        <v>2.61</v>
      </c>
      <c r="O315" s="19">
        <v>146.96</v>
      </c>
      <c r="P315" s="19">
        <v>1450</v>
      </c>
      <c r="Q315" s="19">
        <v>0.86627600000000005</v>
      </c>
      <c r="R315" s="484">
        <v>650458.11210799997</v>
      </c>
      <c r="S315" s="484"/>
      <c r="T315" s="49">
        <v>45780</v>
      </c>
      <c r="U315" s="50" t="s">
        <v>452</v>
      </c>
      <c r="V315" s="51" t="s">
        <v>61</v>
      </c>
      <c r="W315" s="133"/>
      <c r="X315" s="133"/>
      <c r="Y315" s="133"/>
      <c r="Z315" s="499">
        <v>45781</v>
      </c>
    </row>
    <row r="316" spans="2:29" ht="15.75" x14ac:dyDescent="0.25">
      <c r="B316" s="44"/>
      <c r="C316" s="48" t="s">
        <v>512</v>
      </c>
      <c r="D316" s="44" t="s">
        <v>203</v>
      </c>
      <c r="E316" s="44" t="s">
        <v>74</v>
      </c>
      <c r="F316" s="44" t="s">
        <v>279</v>
      </c>
      <c r="G316" s="44" t="s">
        <v>869</v>
      </c>
      <c r="H316" s="44" t="s">
        <v>890</v>
      </c>
      <c r="I316" s="44" t="s">
        <v>869</v>
      </c>
      <c r="J316" s="19">
        <f>M316*8</f>
        <v>466.88</v>
      </c>
      <c r="K316" s="19">
        <f>N316*4.4</f>
        <v>21.472000000000001</v>
      </c>
      <c r="L316" s="19">
        <f>SUBTOTAL(9,J316:K316)</f>
        <v>488.35199999999998</v>
      </c>
      <c r="M316" s="19">
        <v>58.36</v>
      </c>
      <c r="N316" s="19">
        <v>4.88</v>
      </c>
      <c r="O316" s="19">
        <v>292.33</v>
      </c>
      <c r="P316" s="19">
        <v>2716</v>
      </c>
      <c r="Q316" s="19">
        <v>1.768</v>
      </c>
      <c r="R316" s="484">
        <v>1317205.2180649999</v>
      </c>
      <c r="S316" s="484"/>
      <c r="T316" s="49">
        <v>45822</v>
      </c>
      <c r="U316" s="50" t="s">
        <v>448</v>
      </c>
      <c r="V316" s="51" t="s">
        <v>61</v>
      </c>
      <c r="W316" s="133"/>
      <c r="X316" s="133"/>
      <c r="Y316" s="133"/>
      <c r="Z316" s="499">
        <v>45817</v>
      </c>
    </row>
    <row r="317" spans="2:29" ht="30" x14ac:dyDescent="0.25">
      <c r="B317" s="607">
        <v>41</v>
      </c>
      <c r="C317" s="489" t="s">
        <v>401</v>
      </c>
      <c r="D317" s="488" t="s">
        <v>79</v>
      </c>
      <c r="E317" s="488" t="s">
        <v>74</v>
      </c>
      <c r="F317" s="44" t="s">
        <v>279</v>
      </c>
      <c r="G317" s="488" t="s">
        <v>869</v>
      </c>
      <c r="H317" s="44" t="s">
        <v>890</v>
      </c>
      <c r="I317" s="44" t="s">
        <v>869</v>
      </c>
      <c r="J317" s="19">
        <v>221</v>
      </c>
      <c r="K317" s="19">
        <v>12</v>
      </c>
      <c r="L317" s="19">
        <v>233</v>
      </c>
      <c r="M317" s="19">
        <v>27.61</v>
      </c>
      <c r="N317" s="19">
        <v>2.61</v>
      </c>
      <c r="O317" s="19">
        <v>146.96</v>
      </c>
      <c r="P317" s="19">
        <v>1450</v>
      </c>
      <c r="Q317" s="19">
        <v>0.86627600000000005</v>
      </c>
      <c r="R317" s="484">
        <v>650458.11210799997</v>
      </c>
      <c r="S317" s="484"/>
      <c r="T317" s="487" t="s">
        <v>414</v>
      </c>
      <c r="U317" s="485" t="s">
        <v>534</v>
      </c>
      <c r="V317" s="51" t="s">
        <v>61</v>
      </c>
      <c r="W317" s="133"/>
      <c r="X317" s="133"/>
      <c r="Y317" s="133"/>
      <c r="Z317" s="499">
        <v>45773</v>
      </c>
      <c r="AA317" s="624"/>
      <c r="AB317" s="57"/>
      <c r="AC317" s="59"/>
    </row>
    <row r="318" spans="2:29" ht="30" x14ac:dyDescent="0.25">
      <c r="B318" s="607">
        <v>42</v>
      </c>
      <c r="C318" s="489" t="s">
        <v>402</v>
      </c>
      <c r="D318" s="488" t="s">
        <v>65</v>
      </c>
      <c r="E318" s="488" t="s">
        <v>74</v>
      </c>
      <c r="F318" s="44" t="s">
        <v>279</v>
      </c>
      <c r="G318" s="44" t="s">
        <v>869</v>
      </c>
      <c r="H318" s="44" t="s">
        <v>890</v>
      </c>
      <c r="I318" s="44"/>
      <c r="J318" s="19">
        <v>221</v>
      </c>
      <c r="K318" s="19">
        <v>12</v>
      </c>
      <c r="L318" s="19">
        <v>233</v>
      </c>
      <c r="M318" s="19">
        <v>27.61</v>
      </c>
      <c r="N318" s="19">
        <v>2.61</v>
      </c>
      <c r="O318" s="19">
        <v>146.96</v>
      </c>
      <c r="P318" s="19">
        <v>1450</v>
      </c>
      <c r="Q318" s="19">
        <v>0.86627600000000005</v>
      </c>
      <c r="R318" s="484">
        <v>650458.11210799997</v>
      </c>
      <c r="S318" s="484"/>
      <c r="T318" s="487" t="s">
        <v>414</v>
      </c>
      <c r="U318" s="485" t="s">
        <v>534</v>
      </c>
      <c r="V318" s="51" t="s">
        <v>61</v>
      </c>
      <c r="W318" s="133"/>
      <c r="X318" s="133"/>
      <c r="Y318" s="133"/>
      <c r="Z318" s="499">
        <v>45757</v>
      </c>
      <c r="AA318" s="624"/>
      <c r="AB318" s="57"/>
      <c r="AC318" s="59"/>
    </row>
    <row r="319" spans="2:29" ht="30" x14ac:dyDescent="0.25">
      <c r="B319" s="44"/>
      <c r="C319" s="48" t="s">
        <v>439</v>
      </c>
      <c r="D319" s="44" t="s">
        <v>65</v>
      </c>
      <c r="E319" s="44" t="s">
        <v>74</v>
      </c>
      <c r="F319" s="44" t="s">
        <v>279</v>
      </c>
      <c r="G319" s="44" t="s">
        <v>869</v>
      </c>
      <c r="H319" s="44" t="s">
        <v>890</v>
      </c>
      <c r="I319" s="44" t="s">
        <v>869</v>
      </c>
      <c r="J319" s="19">
        <v>221</v>
      </c>
      <c r="K319" s="19">
        <v>12</v>
      </c>
      <c r="L319" s="19">
        <v>233</v>
      </c>
      <c r="M319" s="19">
        <v>27.61</v>
      </c>
      <c r="N319" s="19">
        <v>2.61</v>
      </c>
      <c r="O319" s="19">
        <v>146.96</v>
      </c>
      <c r="P319" s="19">
        <v>1450</v>
      </c>
      <c r="Q319" s="19">
        <v>0.86627600000000005</v>
      </c>
      <c r="R319" s="484">
        <v>650458.11210799997</v>
      </c>
      <c r="S319" s="484"/>
      <c r="T319" s="487" t="s">
        <v>414</v>
      </c>
      <c r="U319" s="485" t="s">
        <v>534</v>
      </c>
      <c r="V319" s="51" t="s">
        <v>61</v>
      </c>
      <c r="W319" s="133"/>
      <c r="X319" s="133"/>
      <c r="Y319" s="133"/>
      <c r="Z319" s="499">
        <v>45765</v>
      </c>
    </row>
    <row r="320" spans="2:29" ht="30" x14ac:dyDescent="0.25">
      <c r="B320" s="44"/>
      <c r="C320" s="48" t="s">
        <v>417</v>
      </c>
      <c r="D320" s="44" t="s">
        <v>65</v>
      </c>
      <c r="E320" s="44" t="s">
        <v>74</v>
      </c>
      <c r="F320" s="44" t="s">
        <v>279</v>
      </c>
      <c r="G320" s="44" t="s">
        <v>869</v>
      </c>
      <c r="H320" s="44" t="s">
        <v>890</v>
      </c>
      <c r="I320" s="44"/>
      <c r="J320" s="19">
        <v>221</v>
      </c>
      <c r="K320" s="19">
        <v>12</v>
      </c>
      <c r="L320" s="19">
        <v>233</v>
      </c>
      <c r="M320" s="19">
        <v>27.61</v>
      </c>
      <c r="N320" s="19">
        <v>2.61</v>
      </c>
      <c r="O320" s="19">
        <v>146.96</v>
      </c>
      <c r="P320" s="19">
        <v>1450</v>
      </c>
      <c r="Q320" s="19">
        <v>0.86627600000000005</v>
      </c>
      <c r="R320" s="484">
        <v>650458.11210799997</v>
      </c>
      <c r="S320" s="484"/>
      <c r="T320" s="49">
        <v>45789</v>
      </c>
      <c r="U320" s="485" t="s">
        <v>534</v>
      </c>
      <c r="V320" s="51" t="s">
        <v>61</v>
      </c>
      <c r="W320" s="133"/>
      <c r="X320" s="133"/>
      <c r="Y320" s="133"/>
      <c r="Z320" s="499">
        <v>45798</v>
      </c>
    </row>
    <row r="321" spans="2:26" ht="30" x14ac:dyDescent="0.25">
      <c r="B321" s="44"/>
      <c r="C321" s="48" t="s">
        <v>501</v>
      </c>
      <c r="D321" s="44" t="s">
        <v>77</v>
      </c>
      <c r="E321" s="44" t="s">
        <v>74</v>
      </c>
      <c r="F321" s="44" t="s">
        <v>279</v>
      </c>
      <c r="G321" s="44" t="s">
        <v>869</v>
      </c>
      <c r="H321" s="44" t="s">
        <v>890</v>
      </c>
      <c r="I321" s="44"/>
      <c r="J321" s="19">
        <f>M321*8</f>
        <v>251.2</v>
      </c>
      <c r="K321" s="19">
        <f>N321*4.4</f>
        <v>12.716000000000001</v>
      </c>
      <c r="L321" s="19">
        <f>SUBTOTAL(9,J321:K321)</f>
        <v>263.916</v>
      </c>
      <c r="M321" s="19">
        <v>31.4</v>
      </c>
      <c r="N321" s="19">
        <v>2.89</v>
      </c>
      <c r="O321" s="19">
        <v>164.7</v>
      </c>
      <c r="P321" s="19">
        <v>1802</v>
      </c>
      <c r="Q321" s="19">
        <v>0.86627600000000005</v>
      </c>
      <c r="R321" s="484">
        <v>752440.09410799993</v>
      </c>
      <c r="S321" s="484"/>
      <c r="T321" s="49">
        <v>45791</v>
      </c>
      <c r="U321" s="485" t="s">
        <v>534</v>
      </c>
      <c r="V321" s="51" t="s">
        <v>61</v>
      </c>
      <c r="W321" s="133"/>
      <c r="X321" s="133"/>
      <c r="Y321" s="133"/>
      <c r="Z321" s="499">
        <v>45807</v>
      </c>
    </row>
    <row r="322" spans="2:26" ht="15.75" x14ac:dyDescent="0.25">
      <c r="B322" s="44"/>
      <c r="C322" s="48" t="s">
        <v>489</v>
      </c>
      <c r="D322" s="44" t="s">
        <v>65</v>
      </c>
      <c r="E322" s="44" t="s">
        <v>74</v>
      </c>
      <c r="F322" s="44" t="s">
        <v>279</v>
      </c>
      <c r="G322" s="44" t="s">
        <v>869</v>
      </c>
      <c r="H322" s="44" t="s">
        <v>890</v>
      </c>
      <c r="I322" s="44"/>
      <c r="J322" s="19">
        <v>221</v>
      </c>
      <c r="K322" s="19">
        <v>12</v>
      </c>
      <c r="L322" s="19">
        <v>233</v>
      </c>
      <c r="M322" s="19">
        <v>27.61</v>
      </c>
      <c r="N322" s="19">
        <v>2.61</v>
      </c>
      <c r="O322" s="19">
        <v>146.96</v>
      </c>
      <c r="P322" s="19">
        <v>1450</v>
      </c>
      <c r="Q322" s="19">
        <v>0.86627600000000005</v>
      </c>
      <c r="R322" s="484">
        <v>650458.11210799997</v>
      </c>
      <c r="S322" s="484"/>
      <c r="T322" s="49">
        <v>45789</v>
      </c>
      <c r="U322" s="50" t="s">
        <v>359</v>
      </c>
      <c r="V322" s="51" t="s">
        <v>61</v>
      </c>
      <c r="W322" s="138"/>
      <c r="X322" s="133"/>
      <c r="Y322" s="133"/>
      <c r="Z322" s="499">
        <v>45800</v>
      </c>
    </row>
    <row r="323" spans="2:26" ht="15.75" x14ac:dyDescent="0.25">
      <c r="B323" s="44"/>
      <c r="C323" s="48" t="s">
        <v>509</v>
      </c>
      <c r="D323" s="44" t="s">
        <v>126</v>
      </c>
      <c r="E323" s="44" t="s">
        <v>74</v>
      </c>
      <c r="F323" s="44" t="s">
        <v>279</v>
      </c>
      <c r="G323" s="44" t="s">
        <v>869</v>
      </c>
      <c r="H323" s="44" t="s">
        <v>890</v>
      </c>
      <c r="I323" s="44"/>
      <c r="J323" s="19">
        <v>562</v>
      </c>
      <c r="K323" s="19">
        <v>26</v>
      </c>
      <c r="L323" s="19">
        <v>588</v>
      </c>
      <c r="M323" s="19">
        <v>70.22</v>
      </c>
      <c r="N323" s="19">
        <v>5.81</v>
      </c>
      <c r="O323" s="19">
        <v>352.73</v>
      </c>
      <c r="P323" s="19">
        <v>3400</v>
      </c>
      <c r="Q323" s="19">
        <v>1.7680549999999999</v>
      </c>
      <c r="R323" s="484">
        <v>1595805.5120649999</v>
      </c>
      <c r="S323" s="484"/>
      <c r="T323" s="49">
        <v>45822</v>
      </c>
      <c r="U323" s="50" t="s">
        <v>359</v>
      </c>
      <c r="V323" s="51" t="s">
        <v>61</v>
      </c>
      <c r="W323" s="138"/>
      <c r="X323" s="133"/>
      <c r="Y323" s="133"/>
      <c r="Z323" s="499">
        <v>45813</v>
      </c>
    </row>
    <row r="324" spans="2:26" ht="31.5" x14ac:dyDescent="0.25">
      <c r="B324" s="44"/>
      <c r="C324" s="48" t="s">
        <v>427</v>
      </c>
      <c r="D324" s="44" t="s">
        <v>79</v>
      </c>
      <c r="E324" s="44" t="s">
        <v>74</v>
      </c>
      <c r="F324" s="488" t="s">
        <v>279</v>
      </c>
      <c r="G324" s="44" t="s">
        <v>869</v>
      </c>
      <c r="H324" s="44" t="s">
        <v>890</v>
      </c>
      <c r="I324" s="44" t="s">
        <v>869</v>
      </c>
      <c r="J324" s="19">
        <v>221</v>
      </c>
      <c r="K324" s="19">
        <v>12</v>
      </c>
      <c r="L324" s="19">
        <v>233</v>
      </c>
      <c r="M324" s="19">
        <v>27.61</v>
      </c>
      <c r="N324" s="19">
        <v>2.61</v>
      </c>
      <c r="O324" s="19">
        <v>146.96</v>
      </c>
      <c r="P324" s="19">
        <v>1450</v>
      </c>
      <c r="Q324" s="19">
        <v>0.86627600000000005</v>
      </c>
      <c r="R324" s="484">
        <v>650458.11210799997</v>
      </c>
      <c r="S324" s="484"/>
      <c r="T324" s="487" t="s">
        <v>414</v>
      </c>
      <c r="U324" s="50" t="s">
        <v>536</v>
      </c>
      <c r="V324" s="18" t="s">
        <v>61</v>
      </c>
      <c r="W324" s="58"/>
      <c r="X324" s="58"/>
      <c r="Y324" s="58"/>
      <c r="Z324" s="499">
        <v>45773</v>
      </c>
    </row>
    <row r="325" spans="2:26" ht="31.5" x14ac:dyDescent="0.25">
      <c r="B325" s="44"/>
      <c r="C325" s="48" t="s">
        <v>422</v>
      </c>
      <c r="D325" s="44" t="s">
        <v>77</v>
      </c>
      <c r="E325" s="44" t="s">
        <v>74</v>
      </c>
      <c r="F325" s="488" t="s">
        <v>279</v>
      </c>
      <c r="G325" s="44" t="s">
        <v>869</v>
      </c>
      <c r="H325" s="44" t="s">
        <v>890</v>
      </c>
      <c r="I325" s="44"/>
      <c r="J325" s="19">
        <f>M325*8</f>
        <v>251.2</v>
      </c>
      <c r="K325" s="19">
        <f>N325*4.4</f>
        <v>12.716000000000001</v>
      </c>
      <c r="L325" s="19">
        <f>SUBTOTAL(9,J325:K325)</f>
        <v>263.916</v>
      </c>
      <c r="M325" s="19">
        <v>31.4</v>
      </c>
      <c r="N325" s="19">
        <v>2.89</v>
      </c>
      <c r="O325" s="19">
        <v>164.7</v>
      </c>
      <c r="P325" s="19">
        <v>1802</v>
      </c>
      <c r="Q325" s="19">
        <v>0.86627600000000005</v>
      </c>
      <c r="R325" s="484">
        <v>752440.09410799993</v>
      </c>
      <c r="S325" s="484"/>
      <c r="T325" s="487" t="s">
        <v>414</v>
      </c>
      <c r="U325" s="50" t="s">
        <v>536</v>
      </c>
      <c r="V325" s="51" t="s">
        <v>61</v>
      </c>
      <c r="W325" s="58"/>
      <c r="X325" s="58"/>
      <c r="Y325" s="58"/>
      <c r="Z325" s="499">
        <v>45767</v>
      </c>
    </row>
    <row r="326" spans="2:26" ht="31.5" x14ac:dyDescent="0.25">
      <c r="B326" s="495"/>
      <c r="C326" s="496" t="s">
        <v>423</v>
      </c>
      <c r="D326" s="495" t="s">
        <v>77</v>
      </c>
      <c r="E326" s="495" t="s">
        <v>101</v>
      </c>
      <c r="F326" s="608" t="s">
        <v>279</v>
      </c>
      <c r="G326" s="44" t="s">
        <v>869</v>
      </c>
      <c r="H326" s="44" t="s">
        <v>883</v>
      </c>
      <c r="I326" s="44" t="s">
        <v>869</v>
      </c>
      <c r="J326" s="19">
        <v>214</v>
      </c>
      <c r="K326" s="19">
        <v>12</v>
      </c>
      <c r="L326" s="19">
        <v>226</v>
      </c>
      <c r="M326" s="19">
        <v>26.74</v>
      </c>
      <c r="N326" s="19">
        <v>2.68</v>
      </c>
      <c r="O326" s="19">
        <v>219.54</v>
      </c>
      <c r="P326" s="19">
        <v>2473.94</v>
      </c>
      <c r="Q326" s="19">
        <v>0.86627600000000005</v>
      </c>
      <c r="R326" s="484">
        <v>705045.34674800001</v>
      </c>
      <c r="S326" s="610"/>
      <c r="T326" s="613" t="s">
        <v>414</v>
      </c>
      <c r="U326" s="497" t="s">
        <v>536</v>
      </c>
      <c r="V326" s="498" t="s">
        <v>61</v>
      </c>
      <c r="W326" s="58"/>
      <c r="X326" s="58"/>
      <c r="Y326" s="58"/>
      <c r="Z326" s="500">
        <v>45759</v>
      </c>
    </row>
    <row r="327" spans="2:26" ht="31.5" x14ac:dyDescent="0.25">
      <c r="B327" s="44"/>
      <c r="C327" s="48" t="s">
        <v>424</v>
      </c>
      <c r="D327" s="44" t="s">
        <v>77</v>
      </c>
      <c r="E327" s="44" t="s">
        <v>101</v>
      </c>
      <c r="F327" s="488" t="s">
        <v>279</v>
      </c>
      <c r="G327" s="44" t="s">
        <v>869</v>
      </c>
      <c r="H327" s="44" t="s">
        <v>883</v>
      </c>
      <c r="I327" s="44" t="s">
        <v>869</v>
      </c>
      <c r="J327" s="19">
        <v>214</v>
      </c>
      <c r="K327" s="19">
        <v>12</v>
      </c>
      <c r="L327" s="19">
        <v>226</v>
      </c>
      <c r="M327" s="19">
        <v>26.74</v>
      </c>
      <c r="N327" s="19">
        <v>2.68</v>
      </c>
      <c r="O327" s="19">
        <v>219.54</v>
      </c>
      <c r="P327" s="19">
        <v>2473.94</v>
      </c>
      <c r="Q327" s="19">
        <v>0.86627600000000005</v>
      </c>
      <c r="R327" s="484">
        <v>705045.34674800001</v>
      </c>
      <c r="S327" s="484"/>
      <c r="T327" s="487" t="s">
        <v>414</v>
      </c>
      <c r="U327" s="50" t="s">
        <v>536</v>
      </c>
      <c r="V327" s="51" t="s">
        <v>61</v>
      </c>
      <c r="W327" s="133"/>
      <c r="X327" s="133"/>
      <c r="Y327" s="133"/>
      <c r="Z327" s="499">
        <v>45763</v>
      </c>
    </row>
    <row r="328" spans="2:26" ht="15.75" x14ac:dyDescent="0.25">
      <c r="B328" s="44">
        <v>19</v>
      </c>
      <c r="C328" s="48" t="s">
        <v>515</v>
      </c>
      <c r="D328" s="44" t="s">
        <v>474</v>
      </c>
      <c r="E328" s="44" t="s">
        <v>101</v>
      </c>
      <c r="F328" s="44" t="s">
        <v>279</v>
      </c>
      <c r="G328" s="44" t="s">
        <v>869</v>
      </c>
      <c r="H328" s="44" t="s">
        <v>883</v>
      </c>
      <c r="I328" s="44"/>
      <c r="J328" s="19">
        <f>M328*8</f>
        <v>605.28</v>
      </c>
      <c r="K328" s="19">
        <f>N328*4.4</f>
        <v>27.984000000000005</v>
      </c>
      <c r="L328" s="19">
        <f>SUBTOTAL(9,J328:K328)</f>
        <v>633.26400000000001</v>
      </c>
      <c r="M328" s="19">
        <v>75.66</v>
      </c>
      <c r="N328" s="19">
        <v>6.36</v>
      </c>
      <c r="O328" s="19">
        <v>493.97</v>
      </c>
      <c r="P328" s="19">
        <v>5327.42</v>
      </c>
      <c r="Q328" s="19">
        <v>2.348757</v>
      </c>
      <c r="R328" s="484">
        <v>1817219.908731</v>
      </c>
      <c r="S328" s="484"/>
      <c r="T328" s="49">
        <v>45822</v>
      </c>
      <c r="U328" s="50" t="s">
        <v>94</v>
      </c>
      <c r="V328" s="51" t="s">
        <v>61</v>
      </c>
      <c r="W328" s="133"/>
      <c r="X328" s="133"/>
      <c r="Y328" s="133"/>
      <c r="Z328" s="499">
        <v>45821</v>
      </c>
    </row>
    <row r="329" spans="2:26" ht="15.75" x14ac:dyDescent="0.25">
      <c r="B329" s="44">
        <v>18</v>
      </c>
      <c r="C329" s="48" t="s">
        <v>507</v>
      </c>
      <c r="D329" s="44" t="s">
        <v>79</v>
      </c>
      <c r="E329" s="44" t="s">
        <v>101</v>
      </c>
      <c r="F329" s="44" t="s">
        <v>279</v>
      </c>
      <c r="G329" s="44" t="s">
        <v>869</v>
      </c>
      <c r="H329" s="44" t="s">
        <v>883</v>
      </c>
      <c r="I329" s="44"/>
      <c r="J329" s="19">
        <v>193</v>
      </c>
      <c r="K329" s="19">
        <v>11</v>
      </c>
      <c r="L329" s="19">
        <v>204</v>
      </c>
      <c r="M329" s="19">
        <v>24.04</v>
      </c>
      <c r="N329" s="19">
        <v>2.4500000000000002</v>
      </c>
      <c r="O329" s="19">
        <v>194.78</v>
      </c>
      <c r="P329" s="19">
        <v>1979.14</v>
      </c>
      <c r="Q329" s="19">
        <v>0.86627600000000005</v>
      </c>
      <c r="R329" s="484">
        <v>608271.66794800002</v>
      </c>
      <c r="S329" s="484"/>
      <c r="T329" s="49">
        <v>45822</v>
      </c>
      <c r="U329" s="50" t="s">
        <v>94</v>
      </c>
      <c r="V329" s="51" t="s">
        <v>61</v>
      </c>
      <c r="W329" s="133"/>
      <c r="X329" s="133"/>
      <c r="Y329" s="133"/>
      <c r="Z329" s="499">
        <v>45812</v>
      </c>
    </row>
    <row r="330" spans="2:26" ht="15.75" x14ac:dyDescent="0.25">
      <c r="B330" s="44">
        <v>20</v>
      </c>
      <c r="C330" s="48" t="s">
        <v>517</v>
      </c>
      <c r="D330" s="44" t="s">
        <v>65</v>
      </c>
      <c r="E330" s="44" t="s">
        <v>74</v>
      </c>
      <c r="F330" s="44" t="s">
        <v>279</v>
      </c>
      <c r="G330" s="44" t="s">
        <v>869</v>
      </c>
      <c r="H330" s="44" t="s">
        <v>890</v>
      </c>
      <c r="I330" s="44"/>
      <c r="J330" s="19">
        <v>221</v>
      </c>
      <c r="K330" s="19">
        <v>12</v>
      </c>
      <c r="L330" s="19">
        <v>233</v>
      </c>
      <c r="M330" s="19">
        <v>27.61</v>
      </c>
      <c r="N330" s="19">
        <v>2.61</v>
      </c>
      <c r="O330" s="19">
        <v>146.96</v>
      </c>
      <c r="P330" s="19">
        <v>1450</v>
      </c>
      <c r="Q330" s="19">
        <v>0.86627600000000005</v>
      </c>
      <c r="R330" s="484">
        <v>650458.11210799997</v>
      </c>
      <c r="S330" s="484"/>
      <c r="T330" s="49">
        <v>45822</v>
      </c>
      <c r="U330" s="50" t="s">
        <v>94</v>
      </c>
      <c r="V330" s="51" t="s">
        <v>61</v>
      </c>
      <c r="W330" s="133"/>
      <c r="X330" s="133"/>
      <c r="Y330" s="133"/>
      <c r="Z330" s="499">
        <v>45836</v>
      </c>
    </row>
    <row r="331" spans="2:26" ht="31.5" x14ac:dyDescent="0.25">
      <c r="B331" s="44"/>
      <c r="C331" s="48" t="s">
        <v>475</v>
      </c>
      <c r="D331" s="44" t="s">
        <v>65</v>
      </c>
      <c r="E331" s="44" t="s">
        <v>74</v>
      </c>
      <c r="F331" s="44" t="s">
        <v>279</v>
      </c>
      <c r="G331" s="44" t="s">
        <v>869</v>
      </c>
      <c r="H331" s="44" t="s">
        <v>890</v>
      </c>
      <c r="I331" s="44" t="s">
        <v>869</v>
      </c>
      <c r="J331" s="19">
        <v>221</v>
      </c>
      <c r="K331" s="19">
        <v>12</v>
      </c>
      <c r="L331" s="19">
        <v>233</v>
      </c>
      <c r="M331" s="19">
        <v>27.61</v>
      </c>
      <c r="N331" s="19">
        <v>2.61</v>
      </c>
      <c r="O331" s="19">
        <v>146.96</v>
      </c>
      <c r="P331" s="19">
        <v>1450</v>
      </c>
      <c r="Q331" s="19">
        <v>0.86627600000000005</v>
      </c>
      <c r="R331" s="484">
        <v>650458.11210799997</v>
      </c>
      <c r="S331" s="484"/>
      <c r="T331" s="49">
        <v>45781</v>
      </c>
      <c r="U331" s="50" t="s">
        <v>536</v>
      </c>
      <c r="V331" s="18" t="s">
        <v>61</v>
      </c>
      <c r="W331" s="133"/>
      <c r="X331" s="133"/>
      <c r="Y331" s="133"/>
      <c r="Z331" s="499">
        <v>45787</v>
      </c>
    </row>
    <row r="332" spans="2:26" ht="15.75" x14ac:dyDescent="0.25">
      <c r="B332" s="44">
        <v>17</v>
      </c>
      <c r="C332" s="48" t="s">
        <v>490</v>
      </c>
      <c r="D332" s="44" t="s">
        <v>79</v>
      </c>
      <c r="E332" s="44" t="s">
        <v>74</v>
      </c>
      <c r="F332" s="44" t="s">
        <v>279</v>
      </c>
      <c r="G332" s="44" t="s">
        <v>869</v>
      </c>
      <c r="H332" s="44" t="s">
        <v>890</v>
      </c>
      <c r="I332" s="44"/>
      <c r="J332" s="19">
        <v>221</v>
      </c>
      <c r="K332" s="19">
        <v>12</v>
      </c>
      <c r="L332" s="19">
        <v>233</v>
      </c>
      <c r="M332" s="19">
        <v>27.61</v>
      </c>
      <c r="N332" s="19">
        <v>2.61</v>
      </c>
      <c r="O332" s="19">
        <v>146.96</v>
      </c>
      <c r="P332" s="19">
        <v>1450</v>
      </c>
      <c r="Q332" s="19">
        <v>0.86627600000000005</v>
      </c>
      <c r="R332" s="484">
        <v>650458.11210799997</v>
      </c>
      <c r="S332" s="484"/>
      <c r="T332" s="49">
        <v>45789</v>
      </c>
      <c r="U332" s="50" t="s">
        <v>94</v>
      </c>
      <c r="V332" s="51" t="s">
        <v>61</v>
      </c>
      <c r="W332" s="133"/>
      <c r="X332" s="133"/>
      <c r="Y332" s="133"/>
      <c r="Z332" s="499">
        <v>45800</v>
      </c>
    </row>
    <row r="333" spans="2:26" ht="15.75" x14ac:dyDescent="0.25">
      <c r="B333" s="44">
        <v>16</v>
      </c>
      <c r="C333" s="48" t="s">
        <v>498</v>
      </c>
      <c r="D333" s="44" t="s">
        <v>79</v>
      </c>
      <c r="E333" s="44" t="s">
        <v>101</v>
      </c>
      <c r="F333" s="44" t="s">
        <v>279</v>
      </c>
      <c r="G333" s="44" t="s">
        <v>869</v>
      </c>
      <c r="H333" s="44" t="s">
        <v>883</v>
      </c>
      <c r="I333" s="44"/>
      <c r="J333" s="19">
        <v>193</v>
      </c>
      <c r="K333" s="19">
        <v>11</v>
      </c>
      <c r="L333" s="19">
        <v>204</v>
      </c>
      <c r="M333" s="19">
        <v>24.04</v>
      </c>
      <c r="N333" s="19">
        <v>2.4500000000000002</v>
      </c>
      <c r="O333" s="19">
        <v>194.78</v>
      </c>
      <c r="P333" s="19">
        <v>1979.14</v>
      </c>
      <c r="Q333" s="19">
        <v>0.86627600000000005</v>
      </c>
      <c r="R333" s="484">
        <v>608271.66794800002</v>
      </c>
      <c r="S333" s="484"/>
      <c r="T333" s="49">
        <v>45790</v>
      </c>
      <c r="U333" s="50" t="s">
        <v>94</v>
      </c>
      <c r="V333" s="51" t="s">
        <v>61</v>
      </c>
      <c r="W333" s="133"/>
      <c r="X333" s="133"/>
      <c r="Y333" s="133"/>
      <c r="Z333" s="499">
        <v>45806</v>
      </c>
    </row>
    <row r="334" spans="2:26" ht="24.95" customHeight="1" x14ac:dyDescent="0.25">
      <c r="B334" s="43"/>
      <c r="C334" s="539" t="s">
        <v>721</v>
      </c>
      <c r="D334" s="43" t="s">
        <v>126</v>
      </c>
      <c r="E334" s="43" t="s">
        <v>91</v>
      </c>
      <c r="F334" s="44" t="s">
        <v>279</v>
      </c>
      <c r="G334" s="43" t="s">
        <v>869</v>
      </c>
      <c r="H334" s="43" t="s">
        <v>883</v>
      </c>
      <c r="I334" s="43"/>
      <c r="J334" s="45"/>
      <c r="K334" s="45"/>
      <c r="L334" s="45"/>
      <c r="M334" s="45"/>
      <c r="N334" s="45"/>
      <c r="O334" s="45"/>
      <c r="P334" s="45"/>
      <c r="Q334" s="45"/>
      <c r="R334" s="503"/>
      <c r="S334" s="503"/>
      <c r="T334" s="49">
        <v>46036</v>
      </c>
      <c r="U334" s="50" t="s">
        <v>94</v>
      </c>
      <c r="V334" s="51" t="s">
        <v>61</v>
      </c>
      <c r="W334" s="58"/>
      <c r="X334" s="58"/>
      <c r="Y334" s="58"/>
      <c r="Z334" s="133">
        <v>46044</v>
      </c>
    </row>
    <row r="335" spans="2:26" ht="24.95" customHeight="1" x14ac:dyDescent="0.25">
      <c r="B335" s="43"/>
      <c r="C335" s="539" t="s">
        <v>722</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03"/>
      <c r="S335" s="503"/>
      <c r="T335" s="49">
        <v>46005</v>
      </c>
      <c r="U335" s="50" t="s">
        <v>94</v>
      </c>
      <c r="V335" s="51" t="s">
        <v>61</v>
      </c>
      <c r="W335" s="58"/>
      <c r="X335" s="58"/>
      <c r="Y335" s="58"/>
      <c r="Z335" s="133">
        <v>46021</v>
      </c>
    </row>
    <row r="336" spans="2:26" ht="24.95" customHeight="1" x14ac:dyDescent="0.25">
      <c r="B336" s="43"/>
      <c r="C336" s="48" t="s">
        <v>723</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03"/>
      <c r="S336" s="503"/>
      <c r="T336" s="49">
        <v>46005</v>
      </c>
      <c r="U336" s="50" t="s">
        <v>94</v>
      </c>
      <c r="V336" s="51" t="s">
        <v>61</v>
      </c>
      <c r="W336" s="58"/>
      <c r="X336" s="58"/>
      <c r="Y336" s="58"/>
      <c r="Z336" s="133">
        <v>46006</v>
      </c>
    </row>
    <row r="337" spans="2:26" ht="24.95" customHeight="1" x14ac:dyDescent="0.25">
      <c r="B337" s="43">
        <v>24</v>
      </c>
      <c r="C337" s="48" t="s">
        <v>724</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3">
        <v>45987</v>
      </c>
    </row>
    <row r="338" spans="2:26" ht="24.95" customHeight="1" x14ac:dyDescent="0.25">
      <c r="B338" s="44"/>
      <c r="C338" s="48" t="s">
        <v>446</v>
      </c>
      <c r="D338" s="44" t="s">
        <v>65</v>
      </c>
      <c r="E338" s="44" t="s">
        <v>74</v>
      </c>
      <c r="F338" s="44" t="s">
        <v>279</v>
      </c>
      <c r="G338" s="44" t="s">
        <v>869</v>
      </c>
      <c r="H338" s="44" t="s">
        <v>890</v>
      </c>
      <c r="I338" s="44" t="s">
        <v>869</v>
      </c>
      <c r="J338" s="19">
        <v>221</v>
      </c>
      <c r="K338" s="19">
        <v>12</v>
      </c>
      <c r="L338" s="19">
        <v>233</v>
      </c>
      <c r="M338" s="19">
        <v>27.61</v>
      </c>
      <c r="N338" s="19">
        <v>2.61</v>
      </c>
      <c r="O338" s="19">
        <v>146.96</v>
      </c>
      <c r="P338" s="19">
        <v>1450</v>
      </c>
      <c r="Q338" s="19">
        <v>0.86627600000000005</v>
      </c>
      <c r="R338" s="484">
        <v>650458.11210799997</v>
      </c>
      <c r="S338" s="484"/>
      <c r="T338" s="487" t="s">
        <v>414</v>
      </c>
      <c r="U338" s="50" t="s">
        <v>448</v>
      </c>
      <c r="V338" s="51" t="s">
        <v>61</v>
      </c>
      <c r="W338" s="58"/>
      <c r="X338" s="58"/>
      <c r="Y338" s="58"/>
      <c r="Z338" s="499">
        <v>45773</v>
      </c>
    </row>
    <row r="339" spans="2:26" ht="24.95" customHeight="1" x14ac:dyDescent="0.25">
      <c r="B339" s="44"/>
      <c r="C339" s="48" t="s">
        <v>447</v>
      </c>
      <c r="D339" s="44" t="s">
        <v>79</v>
      </c>
      <c r="E339" s="44" t="s">
        <v>74</v>
      </c>
      <c r="F339" s="44" t="s">
        <v>279</v>
      </c>
      <c r="G339" s="44" t="s">
        <v>869</v>
      </c>
      <c r="H339" s="44" t="s">
        <v>890</v>
      </c>
      <c r="I339" s="44" t="s">
        <v>869</v>
      </c>
      <c r="J339" s="19">
        <v>221</v>
      </c>
      <c r="K339" s="19">
        <v>12</v>
      </c>
      <c r="L339" s="19">
        <v>233</v>
      </c>
      <c r="M339" s="19">
        <v>27.61</v>
      </c>
      <c r="N339" s="19">
        <v>2.61</v>
      </c>
      <c r="O339" s="19">
        <v>146.96</v>
      </c>
      <c r="P339" s="19">
        <v>1450</v>
      </c>
      <c r="Q339" s="19">
        <v>0.86627600000000005</v>
      </c>
      <c r="R339" s="484">
        <v>650458.11210799997</v>
      </c>
      <c r="S339" s="484"/>
      <c r="T339" s="487" t="s">
        <v>414</v>
      </c>
      <c r="U339" s="50" t="s">
        <v>448</v>
      </c>
      <c r="V339" s="51" t="s">
        <v>61</v>
      </c>
      <c r="W339" s="58"/>
      <c r="X339" s="58"/>
      <c r="Y339" s="58"/>
      <c r="Z339" s="499">
        <v>45771</v>
      </c>
    </row>
    <row r="340" spans="2:26" ht="24.95" customHeight="1" x14ac:dyDescent="0.25">
      <c r="B340" s="44"/>
      <c r="C340" s="48" t="s">
        <v>465</v>
      </c>
      <c r="D340" s="44" t="s">
        <v>474</v>
      </c>
      <c r="E340" s="44" t="s">
        <v>74</v>
      </c>
      <c r="F340" s="44" t="s">
        <v>279</v>
      </c>
      <c r="G340" s="44" t="s">
        <v>869</v>
      </c>
      <c r="H340" s="44" t="s">
        <v>890</v>
      </c>
      <c r="I340" s="44" t="s">
        <v>869</v>
      </c>
      <c r="J340" s="19">
        <f>M340*8</f>
        <v>614.16</v>
      </c>
      <c r="K340" s="19">
        <f>N340*4.4</f>
        <v>27.984000000000005</v>
      </c>
      <c r="L340" s="19">
        <f>SUM(J340:K340)</f>
        <v>642.14400000000001</v>
      </c>
      <c r="M340" s="19">
        <v>76.77</v>
      </c>
      <c r="N340" s="19">
        <v>6.36</v>
      </c>
      <c r="O340" s="19">
        <v>388.74</v>
      </c>
      <c r="P340" s="19">
        <v>3855</v>
      </c>
      <c r="Q340" s="19">
        <v>2.348757</v>
      </c>
      <c r="R340" s="484">
        <v>1765261</v>
      </c>
      <c r="S340" s="484"/>
      <c r="T340" s="49">
        <v>45778</v>
      </c>
      <c r="U340" s="50" t="s">
        <v>448</v>
      </c>
      <c r="V340" s="18" t="s">
        <v>61</v>
      </c>
      <c r="W340" s="58"/>
      <c r="X340" s="58"/>
      <c r="Y340" s="58"/>
      <c r="Z340" s="499">
        <v>45781</v>
      </c>
    </row>
    <row r="341" spans="2:26" ht="24.95" customHeight="1" x14ac:dyDescent="0.25">
      <c r="B341" s="44"/>
      <c r="C341" s="48" t="s">
        <v>458</v>
      </c>
      <c r="D341" s="44" t="s">
        <v>77</v>
      </c>
      <c r="E341" s="44" t="s">
        <v>74</v>
      </c>
      <c r="F341" s="44" t="s">
        <v>279</v>
      </c>
      <c r="G341" s="44" t="s">
        <v>869</v>
      </c>
      <c r="H341" s="44" t="s">
        <v>890</v>
      </c>
      <c r="I341" s="44" t="s">
        <v>869</v>
      </c>
      <c r="J341" s="19">
        <f>M341*8</f>
        <v>251.2</v>
      </c>
      <c r="K341" s="19">
        <f>N341*4.4</f>
        <v>12.716000000000001</v>
      </c>
      <c r="L341" s="19">
        <f>SUBTOTAL(9,J341:K341)</f>
        <v>263.916</v>
      </c>
      <c r="M341" s="19">
        <v>31.4</v>
      </c>
      <c r="N341" s="19">
        <v>2.89</v>
      </c>
      <c r="O341" s="19">
        <v>164.7</v>
      </c>
      <c r="P341" s="19">
        <v>1802</v>
      </c>
      <c r="Q341" s="19">
        <v>0.86627600000000005</v>
      </c>
      <c r="R341" s="484">
        <v>752440.09410799993</v>
      </c>
      <c r="S341" s="484"/>
      <c r="T341" s="487" t="s">
        <v>414</v>
      </c>
      <c r="U341" s="50" t="s">
        <v>448</v>
      </c>
      <c r="V341" s="51" t="s">
        <v>61</v>
      </c>
      <c r="W341" s="58"/>
      <c r="X341" s="58"/>
      <c r="Y341" s="58"/>
      <c r="Z341" s="499">
        <v>45777</v>
      </c>
    </row>
    <row r="342" spans="2:26" ht="24.95" customHeight="1" x14ac:dyDescent="0.25">
      <c r="B342" s="44"/>
      <c r="C342" s="48" t="s">
        <v>459</v>
      </c>
      <c r="D342" s="44" t="s">
        <v>77</v>
      </c>
      <c r="E342" s="44" t="s">
        <v>74</v>
      </c>
      <c r="F342" s="44" t="s">
        <v>279</v>
      </c>
      <c r="G342" s="44" t="s">
        <v>869</v>
      </c>
      <c r="H342" s="44" t="s">
        <v>890</v>
      </c>
      <c r="I342" s="44" t="s">
        <v>869</v>
      </c>
      <c r="J342" s="19">
        <f>M342*8</f>
        <v>251.2</v>
      </c>
      <c r="K342" s="19">
        <f>N342*4.4</f>
        <v>12.716000000000001</v>
      </c>
      <c r="L342" s="19">
        <f>SUBTOTAL(9,J342:K342)</f>
        <v>263.916</v>
      </c>
      <c r="M342" s="19">
        <v>31.4</v>
      </c>
      <c r="N342" s="19">
        <v>2.89</v>
      </c>
      <c r="O342" s="19">
        <v>164.7</v>
      </c>
      <c r="P342" s="19">
        <v>1802</v>
      </c>
      <c r="Q342" s="19">
        <v>0.86627600000000005</v>
      </c>
      <c r="R342" s="484">
        <v>752440.09410799993</v>
      </c>
      <c r="S342" s="484"/>
      <c r="T342" s="49">
        <v>45780</v>
      </c>
      <c r="U342" s="50" t="s">
        <v>448</v>
      </c>
      <c r="V342" s="51" t="s">
        <v>61</v>
      </c>
      <c r="W342" s="58"/>
      <c r="X342" s="58"/>
      <c r="Y342" s="58"/>
      <c r="Z342" s="499">
        <v>45783</v>
      </c>
    </row>
    <row r="343" spans="2:26" ht="24.95" customHeight="1" x14ac:dyDescent="0.25">
      <c r="B343" s="44"/>
      <c r="C343" s="48" t="s">
        <v>476</v>
      </c>
      <c r="D343" s="44" t="s">
        <v>65</v>
      </c>
      <c r="E343" s="44" t="s">
        <v>101</v>
      </c>
      <c r="F343" s="44" t="s">
        <v>279</v>
      </c>
      <c r="G343" s="44" t="s">
        <v>869</v>
      </c>
      <c r="H343" s="44" t="s">
        <v>883</v>
      </c>
      <c r="I343" s="44"/>
      <c r="J343" s="19">
        <v>193</v>
      </c>
      <c r="K343" s="19">
        <v>11</v>
      </c>
      <c r="L343" s="19">
        <v>204</v>
      </c>
      <c r="M343" s="19">
        <v>24.04</v>
      </c>
      <c r="N343" s="19">
        <v>2.4500000000000002</v>
      </c>
      <c r="O343" s="19">
        <v>194.78</v>
      </c>
      <c r="P343" s="19">
        <v>1979.14</v>
      </c>
      <c r="Q343" s="19">
        <v>0.86627600000000005</v>
      </c>
      <c r="R343" s="484">
        <v>608271.66794800002</v>
      </c>
      <c r="S343" s="484"/>
      <c r="T343" s="49">
        <v>45781</v>
      </c>
      <c r="U343" s="50" t="s">
        <v>448</v>
      </c>
      <c r="V343" s="18" t="s">
        <v>61</v>
      </c>
      <c r="W343" s="58"/>
      <c r="X343" s="58"/>
      <c r="Y343" s="58"/>
      <c r="Z343" s="499">
        <v>45787</v>
      </c>
    </row>
    <row r="344" spans="2:26" ht="24.95" customHeight="1" x14ac:dyDescent="0.25">
      <c r="B344" s="44"/>
      <c r="C344" s="48" t="s">
        <v>480</v>
      </c>
      <c r="D344" s="44" t="s">
        <v>126</v>
      </c>
      <c r="E344" s="44" t="s">
        <v>74</v>
      </c>
      <c r="F344" s="44" t="s">
        <v>279</v>
      </c>
      <c r="G344" s="44" t="s">
        <v>869</v>
      </c>
      <c r="H344" s="44" t="s">
        <v>890</v>
      </c>
      <c r="I344" s="44" t="s">
        <v>869</v>
      </c>
      <c r="J344" s="19">
        <v>562</v>
      </c>
      <c r="K344" s="19">
        <v>26</v>
      </c>
      <c r="L344" s="19">
        <v>588</v>
      </c>
      <c r="M344" s="19">
        <v>70.22</v>
      </c>
      <c r="N344" s="19">
        <v>5.81</v>
      </c>
      <c r="O344" s="19">
        <v>352.73</v>
      </c>
      <c r="P344" s="19">
        <v>3400</v>
      </c>
      <c r="Q344" s="19">
        <v>1.7680549999999999</v>
      </c>
      <c r="R344" s="484">
        <v>1595805.5120649999</v>
      </c>
      <c r="S344" s="484"/>
      <c r="T344" s="49">
        <v>45787</v>
      </c>
      <c r="U344" s="50" t="s">
        <v>448</v>
      </c>
      <c r="V344" s="51" t="s">
        <v>61</v>
      </c>
      <c r="W344" s="58"/>
      <c r="X344" s="58"/>
      <c r="Y344" s="58"/>
      <c r="Z344" s="499">
        <v>46157</v>
      </c>
    </row>
    <row r="345" spans="2:26" ht="24.95" customHeight="1" x14ac:dyDescent="0.25">
      <c r="B345" s="44"/>
      <c r="C345" s="48" t="s">
        <v>483</v>
      </c>
      <c r="D345" s="44" t="s">
        <v>77</v>
      </c>
      <c r="E345" s="44" t="s">
        <v>74</v>
      </c>
      <c r="F345" s="44" t="s">
        <v>279</v>
      </c>
      <c r="G345" s="44" t="s">
        <v>869</v>
      </c>
      <c r="H345" s="44" t="s">
        <v>890</v>
      </c>
      <c r="I345" s="44" t="s">
        <v>869</v>
      </c>
      <c r="J345" s="19">
        <f>M345*8</f>
        <v>251.2</v>
      </c>
      <c r="K345" s="19">
        <f>N345*4.4</f>
        <v>12.716000000000001</v>
      </c>
      <c r="L345" s="19">
        <f>SUBTOTAL(9,J345:K345)</f>
        <v>263.916</v>
      </c>
      <c r="M345" s="19">
        <v>31.4</v>
      </c>
      <c r="N345" s="19">
        <v>2.89</v>
      </c>
      <c r="O345" s="19">
        <v>164.7</v>
      </c>
      <c r="P345" s="19">
        <v>1802</v>
      </c>
      <c r="Q345" s="19">
        <v>0.86627600000000005</v>
      </c>
      <c r="R345" s="484">
        <v>752440.09410799993</v>
      </c>
      <c r="S345" s="484"/>
      <c r="T345" s="49">
        <v>45789</v>
      </c>
      <c r="U345" s="50" t="s">
        <v>448</v>
      </c>
      <c r="V345" s="51" t="s">
        <v>61</v>
      </c>
      <c r="W345" s="58"/>
      <c r="X345" s="58"/>
      <c r="Y345" s="58"/>
      <c r="Z345" s="499">
        <v>45794</v>
      </c>
    </row>
    <row r="346" spans="2:26" ht="24.95" customHeight="1" x14ac:dyDescent="0.25">
      <c r="B346" s="44"/>
      <c r="C346" s="48" t="s">
        <v>486</v>
      </c>
      <c r="D346" s="44" t="s">
        <v>65</v>
      </c>
      <c r="E346" s="44" t="s">
        <v>74</v>
      </c>
      <c r="F346" s="44" t="s">
        <v>279</v>
      </c>
      <c r="G346" s="44" t="s">
        <v>869</v>
      </c>
      <c r="H346" s="44" t="s">
        <v>890</v>
      </c>
      <c r="I346" s="44"/>
      <c r="J346" s="19">
        <v>221</v>
      </c>
      <c r="K346" s="19">
        <v>12</v>
      </c>
      <c r="L346" s="19">
        <v>233</v>
      </c>
      <c r="M346" s="19">
        <v>27.61</v>
      </c>
      <c r="N346" s="19">
        <v>2.61</v>
      </c>
      <c r="O346" s="19">
        <v>146.96</v>
      </c>
      <c r="P346" s="19">
        <v>1450</v>
      </c>
      <c r="Q346" s="19">
        <v>0.86627600000000005</v>
      </c>
      <c r="R346" s="484">
        <v>650458.11210799997</v>
      </c>
      <c r="S346" s="484"/>
      <c r="T346" s="49">
        <v>45789</v>
      </c>
      <c r="U346" s="50" t="s">
        <v>448</v>
      </c>
      <c r="V346" s="51" t="s">
        <v>61</v>
      </c>
      <c r="W346" s="58"/>
      <c r="X346" s="58"/>
      <c r="Y346" s="58"/>
      <c r="Z346" s="499">
        <v>45798</v>
      </c>
    </row>
    <row r="347" spans="2:26" ht="24.95" customHeight="1" x14ac:dyDescent="0.25">
      <c r="B347" s="495"/>
      <c r="C347" s="496" t="s">
        <v>491</v>
      </c>
      <c r="D347" s="495" t="s">
        <v>65</v>
      </c>
      <c r="E347" s="495" t="s">
        <v>101</v>
      </c>
      <c r="F347" s="495" t="s">
        <v>279</v>
      </c>
      <c r="G347" s="44" t="s">
        <v>869</v>
      </c>
      <c r="H347" s="44" t="s">
        <v>883</v>
      </c>
      <c r="I347" s="44"/>
      <c r="J347" s="19">
        <v>193</v>
      </c>
      <c r="K347" s="19">
        <v>11</v>
      </c>
      <c r="L347" s="19">
        <v>204</v>
      </c>
      <c r="M347" s="19">
        <v>24.04</v>
      </c>
      <c r="N347" s="19">
        <v>2.4500000000000002</v>
      </c>
      <c r="O347" s="19">
        <v>194.78</v>
      </c>
      <c r="P347" s="19">
        <v>1979.14</v>
      </c>
      <c r="Q347" s="19">
        <v>0.86627600000000005</v>
      </c>
      <c r="R347" s="484">
        <v>608271.66794800002</v>
      </c>
      <c r="S347" s="610"/>
      <c r="T347" s="201">
        <v>45789</v>
      </c>
      <c r="U347" s="497" t="s">
        <v>448</v>
      </c>
      <c r="V347" s="498" t="s">
        <v>61</v>
      </c>
      <c r="W347" s="58"/>
      <c r="X347" s="58"/>
      <c r="Y347" s="58"/>
      <c r="Z347" s="500">
        <v>45800</v>
      </c>
    </row>
    <row r="348" spans="2:26" ht="28.5" customHeight="1" x14ac:dyDescent="0.25">
      <c r="B348" s="44"/>
      <c r="C348" s="48" t="s">
        <v>496</v>
      </c>
      <c r="D348" s="44" t="s">
        <v>77</v>
      </c>
      <c r="E348" s="44" t="s">
        <v>101</v>
      </c>
      <c r="F348" s="44" t="s">
        <v>279</v>
      </c>
      <c r="G348" s="44" t="s">
        <v>869</v>
      </c>
      <c r="H348" s="44" t="s">
        <v>883</v>
      </c>
      <c r="I348" s="44"/>
      <c r="J348" s="19">
        <v>214</v>
      </c>
      <c r="K348" s="19">
        <v>12</v>
      </c>
      <c r="L348" s="19">
        <v>226</v>
      </c>
      <c r="M348" s="19">
        <v>26.74</v>
      </c>
      <c r="N348" s="19">
        <v>2.68</v>
      </c>
      <c r="O348" s="19">
        <v>219.54</v>
      </c>
      <c r="P348" s="19">
        <v>2473.94</v>
      </c>
      <c r="Q348" s="19">
        <v>0.86627600000000005</v>
      </c>
      <c r="R348" s="484">
        <v>705045.34674800001</v>
      </c>
      <c r="S348" s="484"/>
      <c r="T348" s="49">
        <v>45789</v>
      </c>
      <c r="U348" s="50" t="s">
        <v>448</v>
      </c>
      <c r="V348" s="51" t="s">
        <v>61</v>
      </c>
      <c r="W348" s="133"/>
      <c r="X348" s="133"/>
      <c r="Y348" s="133"/>
      <c r="Z348" s="499">
        <v>45804</v>
      </c>
    </row>
    <row r="349" spans="2:26" ht="15.75" x14ac:dyDescent="0.25">
      <c r="B349" s="44"/>
      <c r="C349" s="48" t="s">
        <v>499</v>
      </c>
      <c r="D349" s="44" t="s">
        <v>79</v>
      </c>
      <c r="E349" s="44" t="s">
        <v>101</v>
      </c>
      <c r="F349" s="44" t="s">
        <v>279</v>
      </c>
      <c r="G349" s="44" t="s">
        <v>869</v>
      </c>
      <c r="H349" s="44" t="s">
        <v>883</v>
      </c>
      <c r="I349" s="44"/>
      <c r="J349" s="19">
        <v>193</v>
      </c>
      <c r="K349" s="19">
        <v>11</v>
      </c>
      <c r="L349" s="19">
        <v>204</v>
      </c>
      <c r="M349" s="19">
        <v>24.04</v>
      </c>
      <c r="N349" s="19">
        <v>2.4500000000000002</v>
      </c>
      <c r="O349" s="19">
        <v>194.78</v>
      </c>
      <c r="P349" s="19">
        <v>1979.14</v>
      </c>
      <c r="Q349" s="19">
        <v>0.86627600000000005</v>
      </c>
      <c r="R349" s="484">
        <v>608271.66794800002</v>
      </c>
      <c r="S349" s="484"/>
      <c r="T349" s="49">
        <v>45789</v>
      </c>
      <c r="U349" s="50" t="s">
        <v>448</v>
      </c>
      <c r="V349" s="51" t="s">
        <v>61</v>
      </c>
      <c r="W349" s="133"/>
      <c r="X349" s="133"/>
      <c r="Y349" s="133"/>
      <c r="Z349" s="499">
        <v>45806</v>
      </c>
    </row>
    <row r="350" spans="2:26" ht="15.75" x14ac:dyDescent="0.25">
      <c r="B350" s="44"/>
      <c r="C350" s="48" t="s">
        <v>502</v>
      </c>
      <c r="D350" s="44" t="s">
        <v>79</v>
      </c>
      <c r="E350" s="44" t="s">
        <v>101</v>
      </c>
      <c r="F350" s="44" t="s">
        <v>279</v>
      </c>
      <c r="G350" s="44" t="s">
        <v>869</v>
      </c>
      <c r="H350" s="44" t="s">
        <v>883</v>
      </c>
      <c r="I350" s="44" t="s">
        <v>869</v>
      </c>
      <c r="J350" s="19">
        <v>193</v>
      </c>
      <c r="K350" s="19">
        <v>11</v>
      </c>
      <c r="L350" s="19">
        <v>204</v>
      </c>
      <c r="M350" s="19">
        <v>24.04</v>
      </c>
      <c r="N350" s="19">
        <v>2.4500000000000002</v>
      </c>
      <c r="O350" s="19">
        <v>194.78</v>
      </c>
      <c r="P350" s="19">
        <v>1979.14</v>
      </c>
      <c r="Q350" s="19">
        <v>0.86627600000000005</v>
      </c>
      <c r="R350" s="484">
        <v>608271.66794800002</v>
      </c>
      <c r="S350" s="484"/>
      <c r="T350" s="49">
        <v>45791</v>
      </c>
      <c r="U350" s="50" t="s">
        <v>448</v>
      </c>
      <c r="V350" s="51" t="s">
        <v>61</v>
      </c>
      <c r="W350" s="133"/>
      <c r="X350" s="133"/>
      <c r="Y350" s="133"/>
      <c r="Z350" s="499">
        <v>45808</v>
      </c>
    </row>
    <row r="351" spans="2:26" ht="15.75" x14ac:dyDescent="0.25">
      <c r="B351" s="44"/>
      <c r="C351" s="48" t="s">
        <v>506</v>
      </c>
      <c r="D351" s="44" t="s">
        <v>65</v>
      </c>
      <c r="E351" s="44" t="s">
        <v>101</v>
      </c>
      <c r="F351" s="44" t="s">
        <v>279</v>
      </c>
      <c r="G351" s="44" t="s">
        <v>869</v>
      </c>
      <c r="H351" s="44" t="s">
        <v>883</v>
      </c>
      <c r="I351" s="44" t="s">
        <v>869</v>
      </c>
      <c r="J351" s="19">
        <v>193</v>
      </c>
      <c r="K351" s="19">
        <v>11</v>
      </c>
      <c r="L351" s="19">
        <v>204</v>
      </c>
      <c r="M351" s="19">
        <v>24.04</v>
      </c>
      <c r="N351" s="19">
        <v>2.4500000000000002</v>
      </c>
      <c r="O351" s="19">
        <v>194.78</v>
      </c>
      <c r="P351" s="19">
        <v>1979.14</v>
      </c>
      <c r="Q351" s="19">
        <v>0.86627600000000005</v>
      </c>
      <c r="R351" s="484">
        <v>608271.66794800002</v>
      </c>
      <c r="S351" s="484"/>
      <c r="T351" s="49">
        <v>45822</v>
      </c>
      <c r="U351" s="50" t="s">
        <v>448</v>
      </c>
      <c r="V351" s="51" t="s">
        <v>61</v>
      </c>
      <c r="W351" s="133"/>
      <c r="X351" s="133"/>
      <c r="Y351" s="133"/>
      <c r="Z351" s="499">
        <v>45811</v>
      </c>
    </row>
    <row r="352" spans="2:26" ht="28.5" customHeight="1" x14ac:dyDescent="0.25">
      <c r="B352" s="44"/>
      <c r="C352" s="48" t="s">
        <v>494</v>
      </c>
      <c r="D352" s="44" t="s">
        <v>65</v>
      </c>
      <c r="E352" s="44" t="s">
        <v>101</v>
      </c>
      <c r="F352" s="44" t="s">
        <v>279</v>
      </c>
      <c r="G352" s="44" t="s">
        <v>869</v>
      </c>
      <c r="H352" s="44" t="s">
        <v>883</v>
      </c>
      <c r="I352" s="44"/>
      <c r="J352" s="19">
        <v>193</v>
      </c>
      <c r="K352" s="19">
        <v>11</v>
      </c>
      <c r="L352" s="19">
        <v>204</v>
      </c>
      <c r="M352" s="19">
        <v>24.04</v>
      </c>
      <c r="N352" s="19">
        <v>2.4500000000000002</v>
      </c>
      <c r="O352" s="19">
        <v>194.78</v>
      </c>
      <c r="P352" s="19">
        <v>1979.14</v>
      </c>
      <c r="Q352" s="19">
        <v>0.86627600000000005</v>
      </c>
      <c r="R352" s="484">
        <v>608271.66794800002</v>
      </c>
      <c r="S352" s="484"/>
      <c r="T352" s="49">
        <v>45789</v>
      </c>
      <c r="U352" s="50" t="s">
        <v>97</v>
      </c>
      <c r="V352" s="51" t="s">
        <v>61</v>
      </c>
      <c r="W352" s="133">
        <v>45802</v>
      </c>
      <c r="X352" s="133"/>
      <c r="Y352" s="133"/>
      <c r="Z352" s="499">
        <v>45802</v>
      </c>
    </row>
    <row r="353" spans="2:26" ht="15.75" x14ac:dyDescent="0.25">
      <c r="B353" s="44"/>
      <c r="C353" s="48" t="s">
        <v>481</v>
      </c>
      <c r="D353" s="44" t="s">
        <v>126</v>
      </c>
      <c r="E353" s="44" t="s">
        <v>101</v>
      </c>
      <c r="F353" s="44" t="s">
        <v>279</v>
      </c>
      <c r="G353" s="44" t="s">
        <v>869</v>
      </c>
      <c r="H353" s="44" t="s">
        <v>883</v>
      </c>
      <c r="I353" s="44" t="s">
        <v>869</v>
      </c>
      <c r="J353" s="19">
        <v>565</v>
      </c>
      <c r="K353" s="19">
        <v>26</v>
      </c>
      <c r="L353" s="19">
        <v>591</v>
      </c>
      <c r="M353" s="19">
        <v>70.56</v>
      </c>
      <c r="N353" s="19">
        <v>5.83</v>
      </c>
      <c r="O353" s="19">
        <v>454.86</v>
      </c>
      <c r="P353" s="19">
        <v>5149</v>
      </c>
      <c r="Q353" s="19">
        <v>1.7680549999999999</v>
      </c>
      <c r="R353" s="484">
        <v>1662016.3703449999</v>
      </c>
      <c r="S353" s="484"/>
      <c r="T353" s="49">
        <v>45788</v>
      </c>
      <c r="U353" s="50" t="s">
        <v>97</v>
      </c>
      <c r="V353" s="51" t="s">
        <v>61</v>
      </c>
      <c r="W353" s="133"/>
      <c r="X353" s="133"/>
      <c r="Y353" s="133"/>
      <c r="Z353" s="499">
        <v>45795</v>
      </c>
    </row>
    <row r="354" spans="2:26" ht="15.75" x14ac:dyDescent="0.25">
      <c r="B354" s="44"/>
      <c r="C354" s="48" t="s">
        <v>472</v>
      </c>
      <c r="D354" s="44" t="s">
        <v>65</v>
      </c>
      <c r="E354" s="44" t="s">
        <v>74</v>
      </c>
      <c r="F354" s="44" t="s">
        <v>279</v>
      </c>
      <c r="G354" s="44" t="s">
        <v>869</v>
      </c>
      <c r="H354" s="44" t="s">
        <v>890</v>
      </c>
      <c r="I354" s="44" t="s">
        <v>869</v>
      </c>
      <c r="J354" s="19">
        <v>221</v>
      </c>
      <c r="K354" s="19">
        <v>12</v>
      </c>
      <c r="L354" s="19">
        <v>233</v>
      </c>
      <c r="M354" s="19">
        <v>27.61</v>
      </c>
      <c r="N354" s="19">
        <v>2.61</v>
      </c>
      <c r="O354" s="19">
        <v>146.96</v>
      </c>
      <c r="P354" s="19">
        <v>1450</v>
      </c>
      <c r="Q354" s="19">
        <v>0.86627600000000005</v>
      </c>
      <c r="R354" s="484">
        <v>650458.11210799997</v>
      </c>
      <c r="S354" s="484"/>
      <c r="T354" s="49">
        <v>45780</v>
      </c>
      <c r="U354" s="50" t="s">
        <v>97</v>
      </c>
      <c r="V354" s="18" t="s">
        <v>61</v>
      </c>
      <c r="W354" s="133"/>
      <c r="X354" s="133"/>
      <c r="Y354" s="133"/>
      <c r="Z354" s="499">
        <v>45785</v>
      </c>
    </row>
    <row r="355" spans="2:26" ht="26.45" customHeight="1" x14ac:dyDescent="0.25">
      <c r="B355" s="43"/>
      <c r="C355" s="48" t="s">
        <v>727</v>
      </c>
      <c r="D355" s="44" t="s">
        <v>63</v>
      </c>
      <c r="E355" s="43" t="s">
        <v>74</v>
      </c>
      <c r="F355" s="44" t="s">
        <v>279</v>
      </c>
      <c r="G355" s="19" t="s">
        <v>869</v>
      </c>
      <c r="H355" s="44" t="s">
        <v>890</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3"/>
      <c r="X355" s="133"/>
      <c r="Y355" s="133"/>
      <c r="Z355" s="499">
        <v>45946</v>
      </c>
    </row>
    <row r="356" spans="2:26" ht="24.6" customHeight="1" x14ac:dyDescent="0.25">
      <c r="B356" s="44"/>
      <c r="C356" s="48" t="s">
        <v>500</v>
      </c>
      <c r="D356" s="44" t="s">
        <v>77</v>
      </c>
      <c r="E356" s="44" t="s">
        <v>74</v>
      </c>
      <c r="F356" s="44" t="s">
        <v>279</v>
      </c>
      <c r="G356" s="44" t="s">
        <v>869</v>
      </c>
      <c r="H356" s="44" t="s">
        <v>890</v>
      </c>
      <c r="I356" s="44"/>
      <c r="J356" s="19">
        <f>M356*8</f>
        <v>251.2</v>
      </c>
      <c r="K356" s="19">
        <f>N356*4.4</f>
        <v>12.716000000000001</v>
      </c>
      <c r="L356" s="19">
        <f>SUBTOTAL(9,J356:K356)</f>
        <v>263.916</v>
      </c>
      <c r="M356" s="19">
        <v>31.4</v>
      </c>
      <c r="N356" s="19">
        <v>2.89</v>
      </c>
      <c r="O356" s="19">
        <v>164.7</v>
      </c>
      <c r="P356" s="19">
        <v>1802</v>
      </c>
      <c r="Q356" s="19">
        <v>0.86627600000000005</v>
      </c>
      <c r="R356" s="610">
        <v>752440.09410799993</v>
      </c>
      <c r="S356" s="610"/>
      <c r="T356" s="49">
        <v>45790</v>
      </c>
      <c r="U356" s="50" t="s">
        <v>97</v>
      </c>
      <c r="V356" s="51" t="s">
        <v>61</v>
      </c>
      <c r="W356" s="133"/>
      <c r="X356" s="133"/>
      <c r="Y356" s="133"/>
      <c r="Z356" s="499">
        <v>45807</v>
      </c>
    </row>
    <row r="357" spans="2:26" ht="15.75" x14ac:dyDescent="0.25">
      <c r="B357" s="495"/>
      <c r="C357" s="496" t="s">
        <v>531</v>
      </c>
      <c r="D357" s="495" t="s">
        <v>79</v>
      </c>
      <c r="E357" s="495" t="s">
        <v>74</v>
      </c>
      <c r="F357" s="495" t="s">
        <v>279</v>
      </c>
      <c r="G357" s="495" t="s">
        <v>869</v>
      </c>
      <c r="H357" s="44" t="s">
        <v>890</v>
      </c>
      <c r="I357" s="44"/>
      <c r="J357" s="19">
        <v>221</v>
      </c>
      <c r="K357" s="19">
        <v>12</v>
      </c>
      <c r="L357" s="19">
        <v>233</v>
      </c>
      <c r="M357" s="203">
        <v>27.61</v>
      </c>
      <c r="N357" s="203">
        <v>2.61</v>
      </c>
      <c r="O357" s="203">
        <v>146.96</v>
      </c>
      <c r="P357" s="203">
        <v>1450</v>
      </c>
      <c r="Q357" s="203">
        <v>0.86627600000000005</v>
      </c>
      <c r="R357" s="484">
        <v>650458.11210799997</v>
      </c>
      <c r="S357" s="610"/>
      <c r="T357" s="201">
        <v>45914</v>
      </c>
      <c r="U357" s="497" t="s">
        <v>97</v>
      </c>
      <c r="V357" s="498" t="s">
        <v>61</v>
      </c>
      <c r="W357" s="58"/>
      <c r="X357" s="58"/>
      <c r="Y357" s="58"/>
      <c r="Z357" s="500">
        <v>45904</v>
      </c>
    </row>
    <row r="358" spans="2:26" ht="26.1" customHeight="1" x14ac:dyDescent="0.25">
      <c r="B358" s="44"/>
      <c r="C358" s="48" t="s">
        <v>540</v>
      </c>
      <c r="D358" s="44" t="s">
        <v>65</v>
      </c>
      <c r="E358" s="44" t="s">
        <v>74</v>
      </c>
      <c r="F358" s="44" t="s">
        <v>279</v>
      </c>
      <c r="G358" s="44" t="s">
        <v>869</v>
      </c>
      <c r="H358" s="44" t="s">
        <v>890</v>
      </c>
      <c r="I358" s="44"/>
      <c r="J358" s="19">
        <v>221</v>
      </c>
      <c r="K358" s="19">
        <v>12</v>
      </c>
      <c r="L358" s="19">
        <v>233</v>
      </c>
      <c r="M358" s="19">
        <v>27.61</v>
      </c>
      <c r="N358" s="19">
        <v>2.61</v>
      </c>
      <c r="O358" s="19">
        <v>146.96</v>
      </c>
      <c r="P358" s="19">
        <v>1450</v>
      </c>
      <c r="Q358" s="19">
        <v>0.86627600000000005</v>
      </c>
      <c r="R358" s="611">
        <v>650458.11210799997</v>
      </c>
      <c r="S358" s="611"/>
      <c r="T358" s="49">
        <v>45914</v>
      </c>
      <c r="U358" s="50" t="s">
        <v>97</v>
      </c>
      <c r="V358" s="51" t="s">
        <v>61</v>
      </c>
      <c r="W358" s="133"/>
      <c r="X358" s="133"/>
      <c r="Y358" s="133"/>
      <c r="Z358" s="499">
        <v>45912</v>
      </c>
    </row>
    <row r="359" spans="2:26" ht="27.95" customHeight="1" x14ac:dyDescent="0.25">
      <c r="B359" s="44"/>
      <c r="C359" s="48" t="s">
        <v>541</v>
      </c>
      <c r="D359" s="44" t="s">
        <v>77</v>
      </c>
      <c r="E359" s="44" t="s">
        <v>74</v>
      </c>
      <c r="F359" s="44" t="s">
        <v>279</v>
      </c>
      <c r="G359" s="44" t="s">
        <v>869</v>
      </c>
      <c r="H359" s="44" t="s">
        <v>890</v>
      </c>
      <c r="I359" s="44"/>
      <c r="J359" s="19">
        <f>M359*8</f>
        <v>251.2</v>
      </c>
      <c r="K359" s="19">
        <f>N359*4.4</f>
        <v>12.716000000000001</v>
      </c>
      <c r="L359" s="19">
        <f>SUBTOTAL(9,J359:K359)</f>
        <v>263.916</v>
      </c>
      <c r="M359" s="19">
        <v>31.4</v>
      </c>
      <c r="N359" s="19">
        <v>2.89</v>
      </c>
      <c r="O359" s="19">
        <v>164.7</v>
      </c>
      <c r="P359" s="19">
        <v>1802</v>
      </c>
      <c r="Q359" s="19">
        <v>0.86627600000000005</v>
      </c>
      <c r="R359" s="484">
        <v>752440.09410799993</v>
      </c>
      <c r="S359" s="484"/>
      <c r="T359" s="49">
        <v>45914</v>
      </c>
      <c r="U359" s="50" t="s">
        <v>97</v>
      </c>
      <c r="V359" s="51" t="s">
        <v>61</v>
      </c>
      <c r="W359" s="133"/>
      <c r="X359" s="133"/>
      <c r="Y359" s="133"/>
      <c r="Z359" s="499">
        <v>45923</v>
      </c>
    </row>
    <row r="360" spans="2:26" ht="29.45" customHeight="1" x14ac:dyDescent="0.25">
      <c r="B360" s="44"/>
      <c r="C360" s="48" t="s">
        <v>552</v>
      </c>
      <c r="D360" s="44" t="s">
        <v>77</v>
      </c>
      <c r="E360" s="44" t="s">
        <v>74</v>
      </c>
      <c r="F360" s="44" t="s">
        <v>279</v>
      </c>
      <c r="G360" s="44" t="s">
        <v>869</v>
      </c>
      <c r="H360" s="44" t="s">
        <v>890</v>
      </c>
      <c r="I360" s="44"/>
      <c r="J360" s="19">
        <f>M360*8</f>
        <v>251.2</v>
      </c>
      <c r="K360" s="19">
        <f>N360*4.4</f>
        <v>12.716000000000001</v>
      </c>
      <c r="L360" s="19">
        <f>SUBTOTAL(9,J360:K360)</f>
        <v>263.916</v>
      </c>
      <c r="M360" s="19">
        <v>31.4</v>
      </c>
      <c r="N360" s="19">
        <v>2.89</v>
      </c>
      <c r="O360" s="19">
        <v>164.7</v>
      </c>
      <c r="P360" s="19">
        <v>1802</v>
      </c>
      <c r="Q360" s="19">
        <v>0.86627600000000005</v>
      </c>
      <c r="R360" s="484">
        <v>752440.09410799993</v>
      </c>
      <c r="S360" s="484"/>
      <c r="T360" s="49">
        <v>45914</v>
      </c>
      <c r="U360" s="50" t="s">
        <v>97</v>
      </c>
      <c r="V360" s="51" t="s">
        <v>61</v>
      </c>
      <c r="W360" s="133"/>
      <c r="X360" s="133"/>
      <c r="Y360" s="133"/>
      <c r="Z360" s="499">
        <v>45929</v>
      </c>
    </row>
    <row r="361" spans="2:26" ht="27.6" customHeight="1" x14ac:dyDescent="0.25">
      <c r="B361" s="44"/>
      <c r="C361" s="48" t="s">
        <v>550</v>
      </c>
      <c r="D361" s="44" t="s">
        <v>79</v>
      </c>
      <c r="E361" s="44" t="s">
        <v>74</v>
      </c>
      <c r="F361" s="44" t="s">
        <v>279</v>
      </c>
      <c r="G361" s="44" t="s">
        <v>869</v>
      </c>
      <c r="H361" s="44" t="s">
        <v>890</v>
      </c>
      <c r="I361" s="44"/>
      <c r="J361" s="19">
        <v>221</v>
      </c>
      <c r="K361" s="19">
        <v>12</v>
      </c>
      <c r="L361" s="19">
        <v>233</v>
      </c>
      <c r="M361" s="19">
        <v>27.61</v>
      </c>
      <c r="N361" s="19">
        <v>2.61</v>
      </c>
      <c r="O361" s="19">
        <v>146.96</v>
      </c>
      <c r="P361" s="19">
        <v>1450</v>
      </c>
      <c r="Q361" s="19">
        <v>0.86627600000000005</v>
      </c>
      <c r="R361" s="484">
        <v>650458.11210799997</v>
      </c>
      <c r="S361" s="484"/>
      <c r="T361" s="49">
        <v>45914</v>
      </c>
      <c r="U361" s="50" t="s">
        <v>530</v>
      </c>
      <c r="V361" s="51" t="s">
        <v>61</v>
      </c>
      <c r="W361" s="58"/>
      <c r="X361" s="58"/>
      <c r="Y361" s="58"/>
      <c r="Z361" s="499">
        <v>45926</v>
      </c>
    </row>
    <row r="362" spans="2:26" ht="30" x14ac:dyDescent="0.25">
      <c r="B362" s="43"/>
      <c r="C362" s="48" t="s">
        <v>730</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835</v>
      </c>
      <c r="V362" s="51" t="s">
        <v>61</v>
      </c>
      <c r="W362" s="58"/>
      <c r="X362" s="58"/>
      <c r="Y362" s="58"/>
      <c r="Z362" s="133">
        <v>46001</v>
      </c>
    </row>
    <row r="363" spans="2:26" ht="15.75" x14ac:dyDescent="0.25">
      <c r="B363" s="495"/>
      <c r="C363" s="496" t="s">
        <v>542</v>
      </c>
      <c r="D363" s="495" t="s">
        <v>65</v>
      </c>
      <c r="E363" s="495" t="s">
        <v>74</v>
      </c>
      <c r="F363" s="495" t="s">
        <v>279</v>
      </c>
      <c r="G363" s="495" t="s">
        <v>869</v>
      </c>
      <c r="H363" s="44" t="s">
        <v>890</v>
      </c>
      <c r="I363" s="495"/>
      <c r="J363" s="203">
        <v>221</v>
      </c>
      <c r="K363" s="203">
        <v>12</v>
      </c>
      <c r="L363" s="203">
        <v>233</v>
      </c>
      <c r="M363" s="203">
        <v>27.61</v>
      </c>
      <c r="N363" s="203">
        <v>2.61</v>
      </c>
      <c r="O363" s="203">
        <v>146.96</v>
      </c>
      <c r="P363" s="203">
        <v>1450</v>
      </c>
      <c r="Q363" s="203">
        <v>0.86627600000000005</v>
      </c>
      <c r="R363" s="484">
        <v>650458.11210799997</v>
      </c>
      <c r="S363" s="610"/>
      <c r="T363" s="201">
        <v>45914</v>
      </c>
      <c r="U363" s="497" t="s">
        <v>530</v>
      </c>
      <c r="V363" s="498" t="s">
        <v>61</v>
      </c>
      <c r="W363" s="58"/>
      <c r="X363" s="58"/>
      <c r="Y363" s="58"/>
      <c r="Z363" s="500">
        <v>45912</v>
      </c>
    </row>
    <row r="364" spans="2:26" ht="26.1" customHeight="1" x14ac:dyDescent="0.25">
      <c r="B364" s="44"/>
      <c r="C364" s="48" t="s">
        <v>529</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11">
        <v>650458.11210799997</v>
      </c>
      <c r="S364" s="611"/>
      <c r="T364" s="49">
        <v>45883</v>
      </c>
      <c r="U364" s="50" t="s">
        <v>530</v>
      </c>
      <c r="V364" s="51" t="s">
        <v>61</v>
      </c>
      <c r="W364" s="133"/>
      <c r="X364" s="133"/>
      <c r="Y364" s="133"/>
      <c r="Z364" s="499">
        <v>45898</v>
      </c>
    </row>
    <row r="365" spans="2:26" ht="27.6" customHeight="1" x14ac:dyDescent="0.25">
      <c r="B365" s="43"/>
      <c r="C365" s="48" t="s">
        <v>819</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530</v>
      </c>
      <c r="V365" s="51" t="s">
        <v>61</v>
      </c>
      <c r="W365" s="133"/>
      <c r="X365" s="133"/>
      <c r="Y365" s="133"/>
      <c r="Z365" s="133">
        <v>46033</v>
      </c>
    </row>
    <row r="366" spans="2:26" ht="25.5" customHeight="1" x14ac:dyDescent="0.25">
      <c r="B366" s="43"/>
      <c r="C366" s="48" t="s">
        <v>733</v>
      </c>
      <c r="D366" s="44" t="s">
        <v>734</v>
      </c>
      <c r="E366" s="44" t="s">
        <v>101</v>
      </c>
      <c r="F366" s="44" t="s">
        <v>279</v>
      </c>
      <c r="G366" s="19" t="s">
        <v>869</v>
      </c>
      <c r="H366" s="19" t="s">
        <v>883</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3"/>
      <c r="X366" s="133"/>
      <c r="Y366" s="133"/>
      <c r="Z366" s="499">
        <v>45960</v>
      </c>
    </row>
    <row r="367" spans="2:26" ht="15.75" x14ac:dyDescent="0.25">
      <c r="B367" s="44"/>
      <c r="C367" s="48" t="s">
        <v>735</v>
      </c>
      <c r="D367" s="44" t="s">
        <v>634</v>
      </c>
      <c r="E367" s="44" t="s">
        <v>74</v>
      </c>
      <c r="F367" s="44" t="s">
        <v>279</v>
      </c>
      <c r="G367" s="44" t="s">
        <v>869</v>
      </c>
      <c r="H367" s="44" t="s">
        <v>890</v>
      </c>
      <c r="I367" s="44"/>
      <c r="J367" s="19">
        <f t="shared" si="3"/>
        <v>1008.24</v>
      </c>
      <c r="K367" s="19">
        <f t="shared" si="4"/>
        <v>49.764000000000003</v>
      </c>
      <c r="L367" s="19">
        <f t="shared" si="5"/>
        <v>1058.0039999999999</v>
      </c>
      <c r="M367" s="19">
        <v>126.03</v>
      </c>
      <c r="N367" s="19">
        <v>11.31</v>
      </c>
      <c r="O367" s="19">
        <v>716</v>
      </c>
      <c r="P367" s="19">
        <v>11510</v>
      </c>
      <c r="Q367" s="590">
        <v>3.1589999999999998</v>
      </c>
      <c r="R367" s="612"/>
      <c r="S367" s="612"/>
      <c r="T367" s="49">
        <v>46005</v>
      </c>
      <c r="U367" s="50" t="s">
        <v>97</v>
      </c>
      <c r="V367" s="51" t="s">
        <v>61</v>
      </c>
      <c r="W367" s="507"/>
      <c r="X367" s="499"/>
      <c r="Y367" s="499"/>
      <c r="Z367" s="133">
        <v>46015</v>
      </c>
    </row>
    <row r="368" spans="2:26" ht="28.5" customHeight="1" x14ac:dyDescent="0.25">
      <c r="B368" s="43"/>
      <c r="C368" s="48" t="s">
        <v>736</v>
      </c>
      <c r="D368" s="44" t="s">
        <v>65</v>
      </c>
      <c r="E368" s="44" t="s">
        <v>74</v>
      </c>
      <c r="F368" s="44" t="s">
        <v>279</v>
      </c>
      <c r="G368" s="19" t="s">
        <v>869</v>
      </c>
      <c r="H368" s="44" t="s">
        <v>890</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3">
        <v>45979</v>
      </c>
    </row>
    <row r="369" spans="2:26" ht="15.75" x14ac:dyDescent="0.25">
      <c r="B369" s="43"/>
      <c r="C369" s="48" t="s">
        <v>737</v>
      </c>
      <c r="D369" s="44" t="s">
        <v>79</v>
      </c>
      <c r="E369" s="43"/>
      <c r="F369" s="43"/>
      <c r="G369" s="19"/>
      <c r="H369" s="44" t="s">
        <v>890</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3"/>
    </row>
    <row r="370" spans="2:26" ht="15.75" x14ac:dyDescent="0.25">
      <c r="B370" s="43"/>
      <c r="C370" s="48" t="s">
        <v>739</v>
      </c>
      <c r="D370" s="44" t="s">
        <v>79</v>
      </c>
      <c r="E370" s="44" t="s">
        <v>74</v>
      </c>
      <c r="F370" s="44" t="s">
        <v>279</v>
      </c>
      <c r="G370" s="19" t="s">
        <v>869</v>
      </c>
      <c r="H370" s="44" t="s">
        <v>890</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3">
        <v>45988</v>
      </c>
    </row>
    <row r="371" spans="2:26" ht="27" customHeight="1" x14ac:dyDescent="0.25">
      <c r="B371" s="43"/>
      <c r="C371" s="48" t="s">
        <v>740</v>
      </c>
      <c r="D371" s="44" t="s">
        <v>79</v>
      </c>
      <c r="E371" s="44" t="s">
        <v>58</v>
      </c>
      <c r="F371" s="49" t="s">
        <v>279</v>
      </c>
      <c r="G371" s="19" t="s">
        <v>869</v>
      </c>
      <c r="H371" s="44" t="s">
        <v>890</v>
      </c>
      <c r="I371" s="44"/>
      <c r="J371" s="19">
        <f t="shared" si="3"/>
        <v>332.32</v>
      </c>
      <c r="K371" s="19">
        <f t="shared" si="4"/>
        <v>18.612000000000002</v>
      </c>
      <c r="L371" s="19">
        <f t="shared" si="5"/>
        <v>350.93200000000002</v>
      </c>
      <c r="M371" s="19">
        <v>41.54</v>
      </c>
      <c r="N371" s="19">
        <v>4.2300000000000004</v>
      </c>
      <c r="O371" s="19">
        <v>250.46</v>
      </c>
      <c r="P371" s="19">
        <v>1909</v>
      </c>
      <c r="Q371" s="590">
        <v>0.86599999999999999</v>
      </c>
      <c r="R371" s="19"/>
      <c r="S371" s="19"/>
      <c r="T371" s="49">
        <v>46005</v>
      </c>
      <c r="U371" s="50" t="s">
        <v>97</v>
      </c>
      <c r="V371" s="51" t="s">
        <v>61</v>
      </c>
      <c r="W371" s="58"/>
      <c r="X371" s="58"/>
      <c r="Y371" s="58"/>
      <c r="Z371" s="133">
        <v>45997</v>
      </c>
    </row>
    <row r="372" spans="2:26" ht="29.1" customHeight="1" x14ac:dyDescent="0.25">
      <c r="B372" s="43"/>
      <c r="C372" s="48" t="s">
        <v>741</v>
      </c>
      <c r="D372" s="44" t="s">
        <v>65</v>
      </c>
      <c r="E372" s="44" t="s">
        <v>74</v>
      </c>
      <c r="F372" s="44" t="s">
        <v>279</v>
      </c>
      <c r="G372" s="19" t="s">
        <v>869</v>
      </c>
      <c r="H372" s="44" t="s">
        <v>890</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3">
        <v>45971</v>
      </c>
    </row>
    <row r="373" spans="2:26" ht="29.1" customHeight="1" x14ac:dyDescent="0.25">
      <c r="B373" s="43"/>
      <c r="C373" s="539" t="s">
        <v>742</v>
      </c>
      <c r="D373" s="43" t="s">
        <v>197</v>
      </c>
      <c r="E373" s="43" t="s">
        <v>74</v>
      </c>
      <c r="F373" s="44" t="s">
        <v>279</v>
      </c>
      <c r="G373" s="43"/>
      <c r="H373" s="43"/>
      <c r="I373" s="43"/>
      <c r="J373" s="45"/>
      <c r="K373" s="45"/>
      <c r="L373" s="45"/>
      <c r="M373" s="45"/>
      <c r="N373" s="45"/>
      <c r="O373" s="45"/>
      <c r="P373" s="45"/>
      <c r="Q373" s="45"/>
      <c r="R373" s="503"/>
      <c r="S373" s="503"/>
      <c r="T373" s="49">
        <v>46023</v>
      </c>
      <c r="U373" s="52" t="s">
        <v>97</v>
      </c>
      <c r="V373" s="18" t="s">
        <v>61</v>
      </c>
      <c r="W373" s="58"/>
      <c r="X373" s="58"/>
      <c r="Y373" s="58"/>
      <c r="Z373" s="133">
        <v>46047</v>
      </c>
    </row>
    <row r="374" spans="2:26" ht="26.45" customHeight="1" x14ac:dyDescent="0.25">
      <c r="B374" s="43"/>
      <c r="C374" s="48" t="s">
        <v>614</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378</v>
      </c>
      <c r="V374" s="51" t="s">
        <v>61</v>
      </c>
      <c r="W374" s="58"/>
      <c r="X374" s="58"/>
      <c r="Y374" s="58"/>
      <c r="Z374" s="133">
        <v>45972</v>
      </c>
    </row>
    <row r="375" spans="2:26" ht="27" customHeight="1" x14ac:dyDescent="0.25">
      <c r="B375" s="43"/>
      <c r="C375" s="48" t="s">
        <v>615</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378</v>
      </c>
      <c r="V375" s="51" t="s">
        <v>61</v>
      </c>
      <c r="W375" s="58"/>
      <c r="X375" s="58"/>
      <c r="Y375" s="58"/>
      <c r="Z375" s="133">
        <v>45970</v>
      </c>
    </row>
    <row r="376" spans="2:26" ht="28.5" customHeight="1" x14ac:dyDescent="0.25">
      <c r="B376" s="43"/>
      <c r="C376" s="48" t="s">
        <v>616</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378</v>
      </c>
      <c r="V376" s="51" t="s">
        <v>61</v>
      </c>
      <c r="W376" s="133"/>
      <c r="X376" s="58"/>
      <c r="Y376" s="58"/>
      <c r="Z376" s="499">
        <v>45967</v>
      </c>
    </row>
    <row r="377" spans="2:26" ht="27" customHeight="1" x14ac:dyDescent="0.25">
      <c r="B377" s="43"/>
      <c r="C377" s="48" t="s">
        <v>617</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378</v>
      </c>
      <c r="V377" s="51" t="s">
        <v>61</v>
      </c>
      <c r="W377" s="138"/>
      <c r="X377" s="58"/>
      <c r="Y377" s="58"/>
      <c r="Z377" s="499">
        <v>45962</v>
      </c>
    </row>
    <row r="378" spans="2:26" ht="27" customHeight="1" x14ac:dyDescent="0.25">
      <c r="B378" s="634"/>
      <c r="C378" s="496" t="s">
        <v>620</v>
      </c>
      <c r="D378" s="495" t="s">
        <v>65</v>
      </c>
      <c r="E378" s="634" t="s">
        <v>91</v>
      </c>
      <c r="F378" s="495" t="s">
        <v>278</v>
      </c>
      <c r="G378" s="203"/>
      <c r="H378" s="203"/>
      <c r="I378" s="203"/>
      <c r="J378" s="203">
        <f t="shared" si="6"/>
        <v>382.96</v>
      </c>
      <c r="K378" s="203">
        <f t="shared" si="7"/>
        <v>22.616</v>
      </c>
      <c r="L378" s="203">
        <f t="shared" si="8"/>
        <v>405.57599999999996</v>
      </c>
      <c r="M378" s="203">
        <v>47.87</v>
      </c>
      <c r="N378" s="203">
        <v>5.14</v>
      </c>
      <c r="O378" s="203">
        <v>403.72</v>
      </c>
      <c r="P378" s="203">
        <v>2476</v>
      </c>
      <c r="Q378" s="203">
        <v>0.86627600000000005</v>
      </c>
      <c r="R378" s="203"/>
      <c r="S378" s="203"/>
      <c r="T378" s="201">
        <v>45975</v>
      </c>
      <c r="U378" s="635" t="s">
        <v>378</v>
      </c>
      <c r="V378" s="498" t="s">
        <v>61</v>
      </c>
      <c r="W378" s="636"/>
      <c r="X378" s="58"/>
      <c r="Y378" s="58"/>
      <c r="Z378" s="500">
        <v>45964</v>
      </c>
    </row>
    <row r="379" spans="2:26" ht="29.1" customHeight="1" x14ac:dyDescent="0.25">
      <c r="B379" s="43"/>
      <c r="C379" s="48" t="s">
        <v>621</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378</v>
      </c>
      <c r="V379" s="51" t="s">
        <v>61</v>
      </c>
      <c r="W379" s="133"/>
      <c r="X379" s="133"/>
      <c r="Y379" s="133"/>
      <c r="Z379" s="499">
        <v>45955</v>
      </c>
    </row>
    <row r="380" spans="2:26" ht="28.5" customHeight="1" x14ac:dyDescent="0.25">
      <c r="B380" s="43"/>
      <c r="C380" s="48" t="s">
        <v>622</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378</v>
      </c>
      <c r="V380" s="51" t="s">
        <v>61</v>
      </c>
      <c r="W380" s="133"/>
      <c r="X380" s="133"/>
      <c r="Y380" s="133"/>
      <c r="Z380" s="133">
        <v>45977</v>
      </c>
    </row>
    <row r="381" spans="2:26" ht="25.5" customHeight="1" x14ac:dyDescent="0.25">
      <c r="B381" s="43"/>
      <c r="C381" s="48" t="s">
        <v>623</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378</v>
      </c>
      <c r="V381" s="51" t="s">
        <v>61</v>
      </c>
      <c r="W381" s="499"/>
      <c r="X381" s="499"/>
      <c r="Y381" s="499"/>
      <c r="Z381" s="499">
        <v>45947</v>
      </c>
    </row>
    <row r="382" spans="2:26" ht="25.5" customHeight="1" x14ac:dyDescent="0.25">
      <c r="B382" s="43"/>
      <c r="C382" s="539" t="s">
        <v>673</v>
      </c>
      <c r="D382" s="43" t="s">
        <v>200</v>
      </c>
      <c r="E382" s="43"/>
      <c r="F382" s="43" t="s">
        <v>278</v>
      </c>
      <c r="G382" s="43"/>
      <c r="H382" s="43"/>
      <c r="I382" s="43"/>
      <c r="J382" s="45"/>
      <c r="K382" s="45"/>
      <c r="L382" s="45"/>
      <c r="M382" s="45"/>
      <c r="N382" s="45"/>
      <c r="O382" s="45"/>
      <c r="P382" s="45"/>
      <c r="Q382" s="45"/>
      <c r="R382" s="503"/>
      <c r="S382" s="503"/>
      <c r="T382" s="49">
        <v>46067</v>
      </c>
      <c r="U382" s="52" t="s">
        <v>60</v>
      </c>
      <c r="V382" s="51" t="s">
        <v>61</v>
      </c>
      <c r="W382" s="138"/>
      <c r="X382" s="133"/>
      <c r="Y382" s="133"/>
      <c r="Z382" s="133">
        <v>46072</v>
      </c>
    </row>
    <row r="383" spans="2:26" ht="24.6" customHeight="1" x14ac:dyDescent="0.25">
      <c r="B383" s="43"/>
      <c r="C383" s="539" t="s">
        <v>680</v>
      </c>
      <c r="D383" s="43" t="s">
        <v>653</v>
      </c>
      <c r="E383" s="43"/>
      <c r="F383" s="44" t="s">
        <v>873</v>
      </c>
      <c r="G383" s="43"/>
      <c r="H383" s="43"/>
      <c r="I383" s="43"/>
      <c r="J383" s="45"/>
      <c r="K383" s="45"/>
      <c r="L383" s="45"/>
      <c r="M383" s="45"/>
      <c r="N383" s="45"/>
      <c r="O383" s="45"/>
      <c r="P383" s="45"/>
      <c r="Q383" s="45"/>
      <c r="R383" s="503"/>
      <c r="S383" s="503"/>
      <c r="T383" s="49">
        <v>46067</v>
      </c>
      <c r="U383" s="52" t="s">
        <v>60</v>
      </c>
      <c r="V383" s="51" t="s">
        <v>61</v>
      </c>
      <c r="W383" s="133"/>
      <c r="X383" s="133"/>
      <c r="Y383" s="133"/>
      <c r="Z383" s="133">
        <v>46074</v>
      </c>
    </row>
    <row r="384" spans="2:26" ht="23.45" customHeight="1" x14ac:dyDescent="0.25">
      <c r="B384" s="43"/>
      <c r="C384" s="539" t="s">
        <v>670</v>
      </c>
      <c r="D384" s="43" t="s">
        <v>79</v>
      </c>
      <c r="E384" s="43"/>
      <c r="F384" s="44" t="s">
        <v>873</v>
      </c>
      <c r="G384" s="43"/>
      <c r="H384" s="43"/>
      <c r="I384" s="43"/>
      <c r="J384" s="45"/>
      <c r="K384" s="45"/>
      <c r="L384" s="45"/>
      <c r="M384" s="45"/>
      <c r="N384" s="45"/>
      <c r="O384" s="45"/>
      <c r="P384" s="45"/>
      <c r="Q384" s="45"/>
      <c r="R384" s="503"/>
      <c r="S384" s="503"/>
      <c r="T384" s="49">
        <v>46067</v>
      </c>
      <c r="U384" s="52" t="s">
        <v>60</v>
      </c>
      <c r="V384" s="51" t="s">
        <v>61</v>
      </c>
      <c r="W384" s="133"/>
      <c r="X384" s="133"/>
      <c r="Y384" s="133"/>
      <c r="Z384" s="133">
        <v>46077</v>
      </c>
    </row>
    <row r="385" spans="23:26" x14ac:dyDescent="0.25">
      <c r="W385" s="58"/>
      <c r="X385" s="58"/>
      <c r="Y385" s="58"/>
      <c r="Z385" s="58"/>
    </row>
    <row r="386" spans="23:26" x14ac:dyDescent="0.25">
      <c r="W386" s="58"/>
      <c r="X386" s="58"/>
      <c r="Y386" s="58"/>
      <c r="Z386" s="58"/>
    </row>
    <row r="387" spans="23:26" x14ac:dyDescent="0.25">
      <c r="W387" s="58"/>
      <c r="X387" s="58"/>
      <c r="Y387" s="58"/>
      <c r="Z387" s="58"/>
    </row>
    <row r="388" spans="23:26" x14ac:dyDescent="0.25">
      <c r="W388" s="58"/>
      <c r="X388" s="58"/>
      <c r="Y388" s="58"/>
      <c r="Z388" s="58"/>
    </row>
    <row r="389" spans="23:26" x14ac:dyDescent="0.25">
      <c r="W389" s="58"/>
      <c r="X389" s="58"/>
      <c r="Y389" s="58"/>
      <c r="Z389" s="58"/>
    </row>
    <row r="390" spans="23:26" x14ac:dyDescent="0.25">
      <c r="W390" s="58"/>
      <c r="X390" s="58"/>
      <c r="Y390" s="58"/>
      <c r="Z390" s="58"/>
    </row>
    <row r="391" spans="23:26" x14ac:dyDescent="0.25">
      <c r="W391" s="58"/>
      <c r="X391" s="58"/>
      <c r="Y391" s="58"/>
      <c r="Z391" s="58"/>
    </row>
    <row r="392" spans="23:26" x14ac:dyDescent="0.25">
      <c r="W392" s="58"/>
      <c r="X392" s="58"/>
      <c r="Y392" s="58"/>
      <c r="Z392" s="58"/>
    </row>
    <row r="393" spans="23:26" x14ac:dyDescent="0.25">
      <c r="W393" s="58"/>
      <c r="X393" s="58"/>
      <c r="Y393" s="58"/>
      <c r="Z393" s="58"/>
    </row>
    <row r="394" spans="23:26" x14ac:dyDescent="0.25">
      <c r="W394" s="58"/>
      <c r="X394" s="58"/>
      <c r="Y394" s="58"/>
      <c r="Z394" s="58"/>
    </row>
    <row r="395" spans="23:26" x14ac:dyDescent="0.25">
      <c r="W395" s="58"/>
      <c r="X395" s="58"/>
      <c r="Y395" s="58"/>
      <c r="Z395" s="58"/>
    </row>
    <row r="396" spans="23:26" x14ac:dyDescent="0.25">
      <c r="W396" s="58"/>
      <c r="X396" s="58"/>
      <c r="Y396" s="58"/>
      <c r="Z396" s="58"/>
    </row>
    <row r="397" spans="23:26" x14ac:dyDescent="0.25">
      <c r="W397" s="58"/>
      <c r="X397" s="58"/>
      <c r="Y397" s="58"/>
      <c r="Z397" s="58"/>
    </row>
    <row r="398" spans="23:26" x14ac:dyDescent="0.25">
      <c r="W398" s="58"/>
      <c r="X398" s="58"/>
      <c r="Y398" s="58"/>
      <c r="Z398" s="58"/>
    </row>
    <row r="399" spans="23:26" x14ac:dyDescent="0.25">
      <c r="W399" s="58"/>
      <c r="X399" s="58"/>
      <c r="Y399" s="58"/>
      <c r="Z399" s="58"/>
    </row>
    <row r="400" spans="23:26" x14ac:dyDescent="0.25">
      <c r="W400" s="58"/>
      <c r="X400" s="58"/>
      <c r="Y400" s="58"/>
      <c r="Z400" s="58"/>
    </row>
    <row r="401" spans="23:26" x14ac:dyDescent="0.25">
      <c r="W401" s="58"/>
      <c r="X401" s="58"/>
      <c r="Y401" s="58"/>
      <c r="Z401" s="58"/>
    </row>
    <row r="402" spans="23:26" x14ac:dyDescent="0.25">
      <c r="W402" s="58"/>
      <c r="X402" s="58"/>
      <c r="Y402" s="58"/>
      <c r="Z402" s="58"/>
    </row>
    <row r="403" spans="23:26" x14ac:dyDescent="0.25">
      <c r="W403" s="58"/>
      <c r="X403" s="58"/>
      <c r="Y403" s="58"/>
      <c r="Z403" s="58"/>
    </row>
    <row r="404" spans="23:26" x14ac:dyDescent="0.25">
      <c r="W404" s="58"/>
      <c r="X404" s="58"/>
      <c r="Y404" s="58"/>
      <c r="Z404" s="58"/>
    </row>
    <row r="405" spans="23:26" x14ac:dyDescent="0.25">
      <c r="W405" s="58"/>
      <c r="X405" s="58"/>
      <c r="Y405" s="58"/>
      <c r="Z405" s="58"/>
    </row>
    <row r="406" spans="23:26" x14ac:dyDescent="0.25">
      <c r="W406" s="58"/>
      <c r="X406" s="58"/>
      <c r="Y406" s="58"/>
      <c r="Z406" s="58"/>
    </row>
    <row r="407" spans="23:26" x14ac:dyDescent="0.25">
      <c r="W407" s="58"/>
      <c r="X407" s="58"/>
      <c r="Y407" s="58"/>
      <c r="Z407" s="58"/>
    </row>
    <row r="408" spans="23:26" x14ac:dyDescent="0.25">
      <c r="W408" s="58"/>
      <c r="X408" s="58"/>
      <c r="Y408" s="58"/>
      <c r="Z408" s="58"/>
    </row>
    <row r="409" spans="23:26" x14ac:dyDescent="0.25">
      <c r="W409" s="58"/>
      <c r="X409" s="58"/>
      <c r="Y409" s="58"/>
      <c r="Z409" s="58"/>
    </row>
    <row r="410" spans="23:26" x14ac:dyDescent="0.25">
      <c r="W410" s="58"/>
      <c r="X410" s="58"/>
      <c r="Y410" s="58"/>
      <c r="Z410" s="58"/>
    </row>
    <row r="411" spans="23:26" x14ac:dyDescent="0.25">
      <c r="W411" s="58"/>
      <c r="X411" s="58"/>
      <c r="Y411" s="58"/>
      <c r="Z411" s="58"/>
    </row>
    <row r="412" spans="23:26" x14ac:dyDescent="0.25">
      <c r="W412" s="58"/>
      <c r="X412" s="58"/>
      <c r="Y412" s="58"/>
      <c r="Z412" s="58"/>
    </row>
    <row r="413" spans="23:26" x14ac:dyDescent="0.25">
      <c r="W413" s="58"/>
      <c r="X413" s="58"/>
      <c r="Y413" s="58"/>
      <c r="Z413" s="58"/>
    </row>
    <row r="414" spans="23:26" x14ac:dyDescent="0.25">
      <c r="W414" s="58"/>
      <c r="X414" s="58"/>
      <c r="Y414" s="58"/>
      <c r="Z414" s="58"/>
    </row>
    <row r="415" spans="23:26" x14ac:dyDescent="0.25">
      <c r="W415" s="58"/>
      <c r="X415" s="58"/>
      <c r="Y415" s="58"/>
      <c r="Z415" s="58"/>
    </row>
    <row r="416" spans="23:26" x14ac:dyDescent="0.25">
      <c r="W416" s="58"/>
      <c r="X416" s="58"/>
      <c r="Y416" s="58"/>
      <c r="Z416" s="58"/>
    </row>
    <row r="417" spans="23:26" x14ac:dyDescent="0.25">
      <c r="W417" s="58"/>
      <c r="X417" s="58"/>
      <c r="Y417" s="58"/>
      <c r="Z417" s="58"/>
    </row>
    <row r="418" spans="23:26" x14ac:dyDescent="0.25">
      <c r="W418" s="58"/>
      <c r="X418" s="58"/>
      <c r="Y418" s="58"/>
      <c r="Z418" s="58"/>
    </row>
    <row r="419" spans="23:26" x14ac:dyDescent="0.25">
      <c r="W419" s="58"/>
      <c r="X419" s="58"/>
      <c r="Y419" s="58"/>
      <c r="Z419" s="58"/>
    </row>
    <row r="420" spans="23:26" x14ac:dyDescent="0.25">
      <c r="W420" s="58"/>
      <c r="X420" s="58"/>
      <c r="Y420" s="58"/>
      <c r="Z420" s="58"/>
    </row>
    <row r="421" spans="23:26" x14ac:dyDescent="0.25">
      <c r="W421" s="58"/>
      <c r="X421" s="58"/>
      <c r="Y421" s="58"/>
      <c r="Z421" s="58"/>
    </row>
    <row r="422" spans="23:26" x14ac:dyDescent="0.25">
      <c r="W422" s="58"/>
      <c r="X422" s="58"/>
      <c r="Y422" s="58"/>
      <c r="Z422" s="58"/>
    </row>
    <row r="423" spans="23:26" x14ac:dyDescent="0.25">
      <c r="W423" s="58"/>
      <c r="X423" s="58"/>
      <c r="Y423" s="58"/>
      <c r="Z423" s="58"/>
    </row>
    <row r="424" spans="23:26" x14ac:dyDescent="0.25">
      <c r="W424" s="58"/>
      <c r="X424" s="58"/>
      <c r="Y424" s="58"/>
      <c r="Z424" s="58"/>
    </row>
    <row r="425" spans="23:26" x14ac:dyDescent="0.25">
      <c r="W425" s="58"/>
      <c r="X425" s="58"/>
      <c r="Y425" s="58"/>
      <c r="Z425" s="58"/>
    </row>
  </sheetData>
  <mergeCells count="80">
    <mergeCell ref="B27:G27"/>
    <mergeCell ref="H25:H26"/>
    <mergeCell ref="I25:I26"/>
    <mergeCell ref="Z25:Z26"/>
    <mergeCell ref="S25:S26"/>
    <mergeCell ref="O25:O26"/>
    <mergeCell ref="P25:P26"/>
    <mergeCell ref="Q25:Q26"/>
    <mergeCell ref="R25:R26"/>
    <mergeCell ref="T25:T26"/>
    <mergeCell ref="U25:U26"/>
    <mergeCell ref="B23:Z23"/>
    <mergeCell ref="B24:AA24"/>
    <mergeCell ref="B25:B26"/>
    <mergeCell ref="C25:C26"/>
    <mergeCell ref="D25:D26"/>
    <mergeCell ref="E25:E26"/>
    <mergeCell ref="F25:F26"/>
    <mergeCell ref="G25:G26"/>
    <mergeCell ref="J25:L25"/>
    <mergeCell ref="M25:N25"/>
    <mergeCell ref="V25:V26"/>
    <mergeCell ref="W25:X25"/>
    <mergeCell ref="AA25:AA26"/>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C12:D12"/>
    <mergeCell ref="E12:F12"/>
    <mergeCell ref="O12:T12"/>
    <mergeCell ref="B13:B15"/>
    <mergeCell ref="C13:D13"/>
    <mergeCell ref="E13:F13"/>
    <mergeCell ref="O13:T13"/>
    <mergeCell ref="C14:D14"/>
    <mergeCell ref="E14:F14"/>
    <mergeCell ref="O14:T14"/>
    <mergeCell ref="B9:B11"/>
    <mergeCell ref="C9:D9"/>
    <mergeCell ref="E9:F9"/>
    <mergeCell ref="O9:T9"/>
    <mergeCell ref="C10:D10"/>
    <mergeCell ref="E10:F10"/>
    <mergeCell ref="O10:T10"/>
    <mergeCell ref="C11:D11"/>
    <mergeCell ref="E11:F11"/>
    <mergeCell ref="O11:T11"/>
    <mergeCell ref="C7:D7"/>
    <mergeCell ref="E7:F7"/>
    <mergeCell ref="O7:T7"/>
    <mergeCell ref="C8:D8"/>
    <mergeCell ref="E8:F8"/>
    <mergeCell ref="O8:T8"/>
    <mergeCell ref="C5:D5"/>
    <mergeCell ref="E5:F5"/>
    <mergeCell ref="O5:T5"/>
    <mergeCell ref="C6:D6"/>
    <mergeCell ref="E6:F6"/>
    <mergeCell ref="O6:T6"/>
    <mergeCell ref="B4:J4"/>
    <mergeCell ref="K4:N4"/>
    <mergeCell ref="O4:T4"/>
    <mergeCell ref="B1:T1"/>
    <mergeCell ref="B2:T2"/>
    <mergeCell ref="B3:J3"/>
    <mergeCell ref="K3:N3"/>
    <mergeCell ref="O3:T3"/>
  </mergeCells>
  <conditionalFormatting sqref="C1:C21 C172 C175:C202 C23:C163 C204:C1048576">
    <cfRule type="duplicateValues" dxfId="4984" priority="364"/>
  </conditionalFormatting>
  <conditionalFormatting sqref="C28:C29">
    <cfRule type="duplicateValues" dxfId="4983" priority="362"/>
  </conditionalFormatting>
  <conditionalFormatting sqref="C30">
    <cfRule type="duplicateValues" dxfId="4982" priority="363"/>
  </conditionalFormatting>
  <conditionalFormatting sqref="C31">
    <cfRule type="duplicateValues" dxfId="4981" priority="357"/>
    <cfRule type="duplicateValues" dxfId="4980" priority="358"/>
  </conditionalFormatting>
  <conditionalFormatting sqref="C32">
    <cfRule type="duplicateValues" dxfId="4979" priority="360"/>
    <cfRule type="duplicateValues" dxfId="4978" priority="361"/>
  </conditionalFormatting>
  <conditionalFormatting sqref="C35">
    <cfRule type="duplicateValues" dxfId="4977" priority="359"/>
  </conditionalFormatting>
  <conditionalFormatting sqref="C36:C39">
    <cfRule type="duplicateValues" dxfId="4976" priority="354"/>
    <cfRule type="duplicateValues" dxfId="4975" priority="355"/>
    <cfRule type="duplicateValues" dxfId="4974" priority="356"/>
  </conditionalFormatting>
  <conditionalFormatting sqref="C40">
    <cfRule type="duplicateValues" dxfId="4973" priority="351"/>
    <cfRule type="duplicateValues" dxfId="4972" priority="352"/>
    <cfRule type="duplicateValues" dxfId="4971" priority="353"/>
  </conditionalFormatting>
  <conditionalFormatting sqref="C41:C42">
    <cfRule type="duplicateValues" dxfId="4970" priority="348"/>
    <cfRule type="duplicateValues" dxfId="4969" priority="349"/>
    <cfRule type="duplicateValues" dxfId="4968" priority="350"/>
  </conditionalFormatting>
  <conditionalFormatting sqref="C43 C45">
    <cfRule type="duplicateValues" dxfId="4967" priority="346"/>
  </conditionalFormatting>
  <conditionalFormatting sqref="C43">
    <cfRule type="duplicateValues" dxfId="4966" priority="345"/>
    <cfRule type="duplicateValues" dxfId="4965" priority="347"/>
  </conditionalFormatting>
  <conditionalFormatting sqref="C44">
    <cfRule type="duplicateValues" dxfId="4964" priority="342"/>
    <cfRule type="duplicateValues" dxfId="4963" priority="343"/>
    <cfRule type="duplicateValues" dxfId="4962" priority="344"/>
  </conditionalFormatting>
  <conditionalFormatting sqref="C46">
    <cfRule type="duplicateValues" dxfId="4961" priority="339"/>
    <cfRule type="duplicateValues" dxfId="4960" priority="340"/>
    <cfRule type="duplicateValues" dxfId="4959" priority="341"/>
  </conditionalFormatting>
  <conditionalFormatting sqref="C47">
    <cfRule type="duplicateValues" dxfId="4958" priority="336"/>
    <cfRule type="duplicateValues" dxfId="4957" priority="337"/>
    <cfRule type="duplicateValues" dxfId="4956" priority="338"/>
  </conditionalFormatting>
  <conditionalFormatting sqref="C48">
    <cfRule type="duplicateValues" dxfId="4955" priority="333"/>
    <cfRule type="duplicateValues" dxfId="4954" priority="334"/>
    <cfRule type="duplicateValues" dxfId="4953" priority="335"/>
  </conditionalFormatting>
  <conditionalFormatting sqref="C49">
    <cfRule type="duplicateValues" dxfId="4952" priority="330"/>
    <cfRule type="duplicateValues" dxfId="4951" priority="331"/>
    <cfRule type="duplicateValues" dxfId="4950" priority="332"/>
  </conditionalFormatting>
  <conditionalFormatting sqref="C50">
    <cfRule type="duplicateValues" dxfId="4949" priority="327"/>
    <cfRule type="duplicateValues" dxfId="4948" priority="328"/>
    <cfRule type="duplicateValues" dxfId="4947" priority="329"/>
  </conditionalFormatting>
  <conditionalFormatting sqref="C51">
    <cfRule type="duplicateValues" dxfId="4946" priority="324"/>
    <cfRule type="duplicateValues" dxfId="4945" priority="325"/>
    <cfRule type="duplicateValues" dxfId="4944" priority="326"/>
  </conditionalFormatting>
  <conditionalFormatting sqref="C52">
    <cfRule type="duplicateValues" dxfId="4943" priority="321"/>
    <cfRule type="duplicateValues" dxfId="4942" priority="322"/>
    <cfRule type="duplicateValues" dxfId="4941" priority="323"/>
  </conditionalFormatting>
  <conditionalFormatting sqref="C53:C54">
    <cfRule type="duplicateValues" dxfId="4940" priority="318"/>
    <cfRule type="duplicateValues" dxfId="4939" priority="319"/>
    <cfRule type="duplicateValues" dxfId="4938" priority="320"/>
  </conditionalFormatting>
  <conditionalFormatting sqref="C57">
    <cfRule type="duplicateValues" dxfId="4937" priority="315"/>
    <cfRule type="duplicateValues" dxfId="4936" priority="316"/>
    <cfRule type="duplicateValues" dxfId="4935" priority="317"/>
  </conditionalFormatting>
  <conditionalFormatting sqref="C58">
    <cfRule type="duplicateValues" dxfId="4934" priority="312"/>
    <cfRule type="duplicateValues" dxfId="4933" priority="313"/>
    <cfRule type="duplicateValues" dxfId="4932" priority="314"/>
  </conditionalFormatting>
  <conditionalFormatting sqref="C59">
    <cfRule type="duplicateValues" dxfId="4931" priority="309"/>
    <cfRule type="duplicateValues" dxfId="4930" priority="310"/>
    <cfRule type="duplicateValues" dxfId="4929" priority="311"/>
  </conditionalFormatting>
  <conditionalFormatting sqref="C60">
    <cfRule type="duplicateValues" dxfId="4928" priority="306"/>
    <cfRule type="duplicateValues" dxfId="4927" priority="307"/>
    <cfRule type="duplicateValues" dxfId="4926" priority="308"/>
  </conditionalFormatting>
  <conditionalFormatting sqref="C62">
    <cfRule type="duplicateValues" dxfId="4925" priority="303"/>
    <cfRule type="duplicateValues" dxfId="4924" priority="304"/>
    <cfRule type="duplicateValues" dxfId="4923" priority="305"/>
  </conditionalFormatting>
  <conditionalFormatting sqref="C63">
    <cfRule type="duplicateValues" dxfId="4922" priority="300"/>
    <cfRule type="duplicateValues" dxfId="4921" priority="301"/>
    <cfRule type="duplicateValues" dxfId="4920" priority="302"/>
  </conditionalFormatting>
  <conditionalFormatting sqref="C64">
    <cfRule type="duplicateValues" dxfId="4919" priority="297"/>
    <cfRule type="duplicateValues" dxfId="4918" priority="298"/>
    <cfRule type="duplicateValues" dxfId="4917" priority="299"/>
  </conditionalFormatting>
  <conditionalFormatting sqref="C65:C66">
    <cfRule type="duplicateValues" dxfId="4916" priority="294"/>
    <cfRule type="duplicateValues" dxfId="4915" priority="295"/>
    <cfRule type="duplicateValues" dxfId="4914" priority="296"/>
  </conditionalFormatting>
  <conditionalFormatting sqref="C67">
    <cfRule type="duplicateValues" dxfId="4913" priority="291"/>
    <cfRule type="duplicateValues" dxfId="4912" priority="292"/>
    <cfRule type="duplicateValues" dxfId="4911" priority="293"/>
  </conditionalFormatting>
  <conditionalFormatting sqref="C68">
    <cfRule type="duplicateValues" dxfId="4910" priority="287"/>
    <cfRule type="duplicateValues" dxfId="4909" priority="288"/>
    <cfRule type="duplicateValues" dxfId="4908" priority="289"/>
    <cfRule type="duplicateValues" dxfId="4907" priority="290"/>
  </conditionalFormatting>
  <conditionalFormatting sqref="C69">
    <cfRule type="duplicateValues" dxfId="4906" priority="283"/>
    <cfRule type="duplicateValues" dxfId="4905" priority="284"/>
    <cfRule type="duplicateValues" dxfId="4904" priority="285"/>
    <cfRule type="duplicateValues" dxfId="4903" priority="286"/>
  </conditionalFormatting>
  <conditionalFormatting sqref="C70">
    <cfRule type="duplicateValues" dxfId="4902" priority="279"/>
    <cfRule type="duplicateValues" dxfId="4901" priority="280"/>
    <cfRule type="duplicateValues" dxfId="4900" priority="281"/>
    <cfRule type="duplicateValues" dxfId="4899" priority="282"/>
  </conditionalFormatting>
  <conditionalFormatting sqref="C71:C73">
    <cfRule type="duplicateValues" dxfId="4898" priority="275"/>
    <cfRule type="duplicateValues" dxfId="4897" priority="276"/>
    <cfRule type="duplicateValues" dxfId="4896" priority="277"/>
    <cfRule type="duplicateValues" dxfId="4895" priority="278"/>
  </conditionalFormatting>
  <conditionalFormatting sqref="C74:C77">
    <cfRule type="duplicateValues" dxfId="4894" priority="271"/>
    <cfRule type="duplicateValues" dxfId="4893" priority="272"/>
    <cfRule type="duplicateValues" dxfId="4892" priority="273"/>
    <cfRule type="duplicateValues" dxfId="4891" priority="274"/>
  </conditionalFormatting>
  <conditionalFormatting sqref="C78">
    <cfRule type="duplicateValues" dxfId="4890" priority="267"/>
    <cfRule type="duplicateValues" dxfId="4889" priority="268"/>
    <cfRule type="duplicateValues" dxfId="4888" priority="269"/>
    <cfRule type="duplicateValues" dxfId="4887" priority="270"/>
  </conditionalFormatting>
  <conditionalFormatting sqref="C79">
    <cfRule type="duplicateValues" dxfId="4886" priority="263"/>
    <cfRule type="duplicateValues" dxfId="4885" priority="264"/>
    <cfRule type="duplicateValues" dxfId="4884" priority="265"/>
    <cfRule type="duplicateValues" dxfId="4883" priority="266"/>
  </conditionalFormatting>
  <conditionalFormatting sqref="C80:C82">
    <cfRule type="duplicateValues" dxfId="4882" priority="259"/>
    <cfRule type="duplicateValues" dxfId="4881" priority="260"/>
    <cfRule type="duplicateValues" dxfId="4880" priority="261"/>
    <cfRule type="duplicateValues" dxfId="4879" priority="262"/>
  </conditionalFormatting>
  <conditionalFormatting sqref="C83">
    <cfRule type="duplicateValues" dxfId="4878" priority="255"/>
    <cfRule type="duplicateValues" dxfId="4877" priority="256"/>
    <cfRule type="duplicateValues" dxfId="4876" priority="257"/>
    <cfRule type="duplicateValues" dxfId="4875" priority="258"/>
  </conditionalFormatting>
  <conditionalFormatting sqref="C87">
    <cfRule type="duplicateValues" dxfId="4874" priority="251"/>
    <cfRule type="duplicateValues" dxfId="4873" priority="252"/>
    <cfRule type="duplicateValues" dxfId="4872" priority="253"/>
    <cfRule type="duplicateValues" dxfId="4871" priority="254"/>
  </conditionalFormatting>
  <conditionalFormatting sqref="C92">
    <cfRule type="duplicateValues" dxfId="4870" priority="247"/>
    <cfRule type="duplicateValues" dxfId="4869" priority="248"/>
    <cfRule type="duplicateValues" dxfId="4868" priority="249"/>
    <cfRule type="duplicateValues" dxfId="4867" priority="250"/>
  </conditionalFormatting>
  <conditionalFormatting sqref="C96:C98">
    <cfRule type="duplicateValues" dxfId="4866" priority="243"/>
    <cfRule type="duplicateValues" dxfId="4865" priority="244"/>
    <cfRule type="duplicateValues" dxfId="4864" priority="245"/>
    <cfRule type="duplicateValues" dxfId="4863" priority="246"/>
  </conditionalFormatting>
  <conditionalFormatting sqref="C99">
    <cfRule type="duplicateValues" dxfId="4862" priority="239"/>
    <cfRule type="duplicateValues" dxfId="4861" priority="240"/>
    <cfRule type="duplicateValues" dxfId="4860" priority="241"/>
    <cfRule type="duplicateValues" dxfId="4859" priority="242"/>
  </conditionalFormatting>
  <conditionalFormatting sqref="C101:C102">
    <cfRule type="duplicateValues" dxfId="4858" priority="235"/>
    <cfRule type="duplicateValues" dxfId="4857" priority="236"/>
    <cfRule type="duplicateValues" dxfId="4856" priority="237"/>
    <cfRule type="duplicateValues" dxfId="4855" priority="238"/>
  </conditionalFormatting>
  <conditionalFormatting sqref="C103:C104">
    <cfRule type="duplicateValues" dxfId="4854" priority="231"/>
    <cfRule type="duplicateValues" dxfId="4853" priority="232"/>
    <cfRule type="duplicateValues" dxfId="4852" priority="233"/>
    <cfRule type="duplicateValues" dxfId="4851" priority="234"/>
  </conditionalFormatting>
  <conditionalFormatting sqref="C105">
    <cfRule type="duplicateValues" dxfId="4850" priority="227"/>
    <cfRule type="duplicateValues" dxfId="4849" priority="228"/>
    <cfRule type="duplicateValues" dxfId="4848" priority="229"/>
    <cfRule type="duplicateValues" dxfId="4847" priority="230"/>
  </conditionalFormatting>
  <conditionalFormatting sqref="C106">
    <cfRule type="duplicateValues" dxfId="4846" priority="223"/>
    <cfRule type="duplicateValues" dxfId="4845" priority="224"/>
    <cfRule type="duplicateValues" dxfId="4844" priority="225"/>
    <cfRule type="duplicateValues" dxfId="4843" priority="226"/>
  </conditionalFormatting>
  <conditionalFormatting sqref="C110">
    <cfRule type="duplicateValues" dxfId="4842" priority="219"/>
    <cfRule type="duplicateValues" dxfId="4841" priority="220"/>
    <cfRule type="duplicateValues" dxfId="4840" priority="221"/>
    <cfRule type="duplicateValues" dxfId="4839" priority="222"/>
  </conditionalFormatting>
  <conditionalFormatting sqref="C114:C117 C120 C122:C123 C125">
    <cfRule type="duplicateValues" dxfId="4838" priority="216"/>
    <cfRule type="duplicateValues" dxfId="4837" priority="217"/>
    <cfRule type="duplicateValues" dxfId="4836" priority="218"/>
  </conditionalFormatting>
  <conditionalFormatting sqref="C114:C117 C120 C122:C125">
    <cfRule type="expression" dxfId="4835" priority="365" stopIfTrue="1">
      <formula>AND(COUNTIF($C$2:$C$65326, C114)+COUNTIF(#REF!, C114)&gt;1,NOT(ISBLANK(C114)))</formula>
    </cfRule>
    <cfRule type="expression" dxfId="4834"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833" priority="367" stopIfTrue="1">
      <formula>AND(COUNTIF($E$2:$E$65330, C116)+COUNTIF(#REF!, C116)&gt;1,NOT(ISBLANK(C116)))</formula>
    </cfRule>
    <cfRule type="expression" dxfId="4832"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831" priority="369" stopIfTrue="1">
      <formula>AND(COUNTIF($E$2:$E$65320, C116)+COUNTIF(#REF!, C116)&gt;1,NOT(ISBLANK(C116)))</formula>
    </cfRule>
    <cfRule type="expression" dxfId="4830"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829" priority="212"/>
    <cfRule type="duplicateValues" dxfId="4828" priority="213"/>
    <cfRule type="duplicateValues" dxfId="4827" priority="214"/>
    <cfRule type="duplicateValues" dxfId="4826" priority="215"/>
  </conditionalFormatting>
  <conditionalFormatting sqref="C119">
    <cfRule type="duplicateValues" dxfId="4825" priority="208"/>
    <cfRule type="duplicateValues" dxfId="4824" priority="209"/>
    <cfRule type="duplicateValues" dxfId="4823" priority="210"/>
    <cfRule type="duplicateValues" dxfId="4822" priority="211"/>
  </conditionalFormatting>
  <conditionalFormatting sqref="C120 C122:C124">
    <cfRule type="expression" dxfId="4821"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820" priority="372" stopIfTrue="1">
      <formula>AND(COUNTIF($C$2:$C$65345, C120)+COUNTIF(#REF!, C120)&gt;1,NOT(ISBLANK(C120)))</formula>
    </cfRule>
  </conditionalFormatting>
  <conditionalFormatting sqref="C121">
    <cfRule type="duplicateValues" dxfId="4819" priority="204"/>
    <cfRule type="duplicateValues" dxfId="4818" priority="205"/>
    <cfRule type="duplicateValues" dxfId="4817" priority="206"/>
    <cfRule type="duplicateValues" dxfId="4816" priority="207"/>
  </conditionalFormatting>
  <conditionalFormatting sqref="C124">
    <cfRule type="duplicateValues" dxfId="4815" priority="200"/>
    <cfRule type="duplicateValues" dxfId="4814" priority="201"/>
    <cfRule type="duplicateValues" dxfId="4813" priority="202"/>
    <cfRule type="duplicateValues" dxfId="4812" priority="203"/>
  </conditionalFormatting>
  <conditionalFormatting sqref="C125">
    <cfRule type="expression" dxfId="4811"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810" priority="374" stopIfTrue="1">
      <formula>AND(COUNTIF($C$1:$C$65349, C125)+COUNTIF(#REF!, C125)&gt;1,NOT(ISBLANK(C125)))</formula>
    </cfRule>
  </conditionalFormatting>
  <conditionalFormatting sqref="C126:C127">
    <cfRule type="duplicateValues" dxfId="4809" priority="196"/>
    <cfRule type="duplicateValues" dxfId="4808" priority="197"/>
    <cfRule type="duplicateValues" dxfId="4807" priority="198"/>
    <cfRule type="duplicateValues" dxfId="4806" priority="199"/>
  </conditionalFormatting>
  <conditionalFormatting sqref="C128">
    <cfRule type="duplicateValues" dxfId="4805" priority="192"/>
    <cfRule type="duplicateValues" dxfId="4804" priority="193"/>
    <cfRule type="duplicateValues" dxfId="4803" priority="194"/>
    <cfRule type="duplicateValues" dxfId="4802" priority="195"/>
  </conditionalFormatting>
  <conditionalFormatting sqref="C129:C130">
    <cfRule type="duplicateValues" dxfId="4801" priority="188"/>
    <cfRule type="duplicateValues" dxfId="4800" priority="189"/>
    <cfRule type="duplicateValues" dxfId="4799" priority="190"/>
    <cfRule type="duplicateValues" dxfId="4798" priority="191"/>
  </conditionalFormatting>
  <conditionalFormatting sqref="C131">
    <cfRule type="duplicateValues" dxfId="4797" priority="184"/>
    <cfRule type="duplicateValues" dxfId="4796" priority="185"/>
    <cfRule type="duplicateValues" dxfId="4795" priority="186"/>
    <cfRule type="duplicateValues" dxfId="4794" priority="187"/>
  </conditionalFormatting>
  <conditionalFormatting sqref="C133">
    <cfRule type="duplicateValues" dxfId="4793" priority="176"/>
    <cfRule type="duplicateValues" dxfId="4792" priority="177"/>
    <cfRule type="duplicateValues" dxfId="4791" priority="178"/>
    <cfRule type="duplicateValues" dxfId="4790" priority="179"/>
  </conditionalFormatting>
  <conditionalFormatting sqref="C134">
    <cfRule type="duplicateValues" dxfId="4789" priority="172"/>
    <cfRule type="duplicateValues" dxfId="4788" priority="173"/>
    <cfRule type="duplicateValues" dxfId="4787" priority="174"/>
    <cfRule type="duplicateValues" dxfId="4786" priority="175"/>
  </conditionalFormatting>
  <conditionalFormatting sqref="C135">
    <cfRule type="duplicateValues" dxfId="4785" priority="167"/>
    <cfRule type="duplicateValues" dxfId="4784" priority="168"/>
    <cfRule type="duplicateValues" dxfId="4783" priority="169"/>
    <cfRule type="duplicateValues" dxfId="4782" priority="170"/>
    <cfRule type="duplicateValues" dxfId="4781" priority="171"/>
  </conditionalFormatting>
  <conditionalFormatting sqref="C136">
    <cfRule type="duplicateValues" dxfId="4780" priority="162"/>
    <cfRule type="duplicateValues" dxfId="4779" priority="163"/>
    <cfRule type="duplicateValues" dxfId="4778" priority="164"/>
    <cfRule type="duplicateValues" dxfId="4777" priority="165"/>
    <cfRule type="duplicateValues" dxfId="4776" priority="166"/>
  </conditionalFormatting>
  <conditionalFormatting sqref="C137">
    <cfRule type="duplicateValues" dxfId="4775" priority="157"/>
    <cfRule type="duplicateValues" dxfId="4774" priority="158"/>
    <cfRule type="duplicateValues" dxfId="4773" priority="159"/>
    <cfRule type="duplicateValues" dxfId="4772" priority="160"/>
    <cfRule type="duplicateValues" dxfId="4771" priority="161"/>
  </conditionalFormatting>
  <conditionalFormatting sqref="C138">
    <cfRule type="duplicateValues" dxfId="4770" priority="152"/>
    <cfRule type="duplicateValues" dxfId="4769" priority="153"/>
    <cfRule type="duplicateValues" dxfId="4768" priority="154"/>
    <cfRule type="duplicateValues" dxfId="4767" priority="155"/>
    <cfRule type="duplicateValues" dxfId="4766" priority="156"/>
  </conditionalFormatting>
  <conditionalFormatting sqref="C139">
    <cfRule type="duplicateValues" dxfId="4765" priority="147"/>
    <cfRule type="duplicateValues" dxfId="4764" priority="148"/>
    <cfRule type="duplicateValues" dxfId="4763" priority="149"/>
    <cfRule type="duplicateValues" dxfId="4762" priority="150"/>
    <cfRule type="duplicateValues" dxfId="4761" priority="151"/>
  </conditionalFormatting>
  <conditionalFormatting sqref="C140">
    <cfRule type="duplicateValues" dxfId="4760" priority="142"/>
    <cfRule type="duplicateValues" dxfId="4759" priority="143"/>
    <cfRule type="duplicateValues" dxfId="4758" priority="144"/>
    <cfRule type="duplicateValues" dxfId="4757" priority="145"/>
    <cfRule type="duplicateValues" dxfId="4756" priority="146"/>
  </conditionalFormatting>
  <conditionalFormatting sqref="C141">
    <cfRule type="duplicateValues" dxfId="4755" priority="132"/>
    <cfRule type="duplicateValues" dxfId="4754" priority="133"/>
    <cfRule type="duplicateValues" dxfId="4753" priority="134"/>
    <cfRule type="duplicateValues" dxfId="4752" priority="135"/>
    <cfRule type="duplicateValues" dxfId="4751" priority="136"/>
  </conditionalFormatting>
  <conditionalFormatting sqref="C142">
    <cfRule type="duplicateValues" dxfId="4750" priority="127"/>
    <cfRule type="duplicateValues" dxfId="4749" priority="128"/>
    <cfRule type="duplicateValues" dxfId="4748" priority="129"/>
    <cfRule type="duplicateValues" dxfId="4747" priority="130"/>
    <cfRule type="duplicateValues" dxfId="4746" priority="131"/>
  </conditionalFormatting>
  <conditionalFormatting sqref="C143">
    <cfRule type="duplicateValues" dxfId="4745" priority="122"/>
    <cfRule type="duplicateValues" dxfId="4744" priority="123"/>
    <cfRule type="duplicateValues" dxfId="4743" priority="124"/>
    <cfRule type="duplicateValues" dxfId="4742" priority="125"/>
    <cfRule type="duplicateValues" dxfId="4741" priority="126"/>
  </conditionalFormatting>
  <conditionalFormatting sqref="C144">
    <cfRule type="duplicateValues" dxfId="4740" priority="117"/>
    <cfRule type="duplicateValues" dxfId="4739" priority="118"/>
    <cfRule type="duplicateValues" dxfId="4738" priority="119"/>
    <cfRule type="duplicateValues" dxfId="4737" priority="120"/>
    <cfRule type="duplicateValues" dxfId="4736" priority="121"/>
  </conditionalFormatting>
  <conditionalFormatting sqref="C145">
    <cfRule type="duplicateValues" dxfId="4735" priority="112"/>
    <cfRule type="duplicateValues" dxfId="4734" priority="113"/>
    <cfRule type="duplicateValues" dxfId="4733" priority="114"/>
    <cfRule type="duplicateValues" dxfId="4732" priority="115"/>
    <cfRule type="duplicateValues" dxfId="4731" priority="116"/>
  </conditionalFormatting>
  <conditionalFormatting sqref="C146">
    <cfRule type="duplicateValues" dxfId="4730" priority="107"/>
    <cfRule type="duplicateValues" dxfId="4729" priority="108"/>
    <cfRule type="duplicateValues" dxfId="4728" priority="109"/>
    <cfRule type="duplicateValues" dxfId="4727" priority="110"/>
    <cfRule type="duplicateValues" dxfId="4726" priority="111"/>
  </conditionalFormatting>
  <conditionalFormatting sqref="C147">
    <cfRule type="duplicateValues" dxfId="4725" priority="102"/>
    <cfRule type="duplicateValues" dxfId="4724" priority="103"/>
    <cfRule type="duplicateValues" dxfId="4723" priority="104"/>
    <cfRule type="duplicateValues" dxfId="4722" priority="105"/>
    <cfRule type="duplicateValues" dxfId="4721" priority="106"/>
  </conditionalFormatting>
  <conditionalFormatting sqref="C148">
    <cfRule type="duplicateValues" dxfId="4720" priority="97"/>
    <cfRule type="duplicateValues" dxfId="4719" priority="98"/>
    <cfRule type="duplicateValues" dxfId="4718" priority="99"/>
    <cfRule type="duplicateValues" dxfId="4717" priority="100"/>
    <cfRule type="duplicateValues" dxfId="4716" priority="101"/>
  </conditionalFormatting>
  <conditionalFormatting sqref="C149:C151">
    <cfRule type="duplicateValues" dxfId="4715" priority="92"/>
    <cfRule type="duplicateValues" dxfId="4714" priority="93"/>
    <cfRule type="duplicateValues" dxfId="4713" priority="94"/>
    <cfRule type="duplicateValues" dxfId="4712" priority="95"/>
    <cfRule type="duplicateValues" dxfId="4711" priority="96"/>
  </conditionalFormatting>
  <conditionalFormatting sqref="C152 C1:C21 C122:C123 C125 C172 C175:C202 C23:C120 C204:C1048576">
    <cfRule type="duplicateValues" dxfId="4710" priority="375"/>
  </conditionalFormatting>
  <conditionalFormatting sqref="C152 C1:C21 C172 C175:C202 C23:C134 C204:C1048576">
    <cfRule type="duplicateValues" dxfId="4709" priority="376"/>
  </conditionalFormatting>
  <conditionalFormatting sqref="C152 C55:C56 C33:C35 C24:C26 C28:C29 C61 C84:C86 C88:C91 C93:C95 C100 C107:C109 C111:C113 C172 C175:C202 C204:C1048576">
    <cfRule type="duplicateValues" dxfId="4708" priority="377"/>
  </conditionalFormatting>
  <conditionalFormatting sqref="C152 C55:C56 C33:C35 C24:C26 C28:C30 C61 C84:C86 C88:C91 C93:C95 C100 C107:C109 C111:C113 C172 C175:C202 C204:C1048576">
    <cfRule type="duplicateValues" dxfId="4707" priority="378"/>
  </conditionalFormatting>
  <conditionalFormatting sqref="C152 C55:C56 C33:C35 C61 C84:C86 C88:C91 C93:C95 C100 C107:C109 C111:C113 C172 C175:C202 C204:C1048576">
    <cfRule type="duplicateValues" dxfId="4706" priority="379"/>
  </conditionalFormatting>
  <conditionalFormatting sqref="C153">
    <cfRule type="duplicateValues" dxfId="4705" priority="87"/>
    <cfRule type="duplicateValues" dxfId="4704" priority="88"/>
    <cfRule type="duplicateValues" dxfId="4703" priority="89"/>
    <cfRule type="duplicateValues" dxfId="4702" priority="90"/>
    <cfRule type="duplicateValues" dxfId="4701" priority="91"/>
  </conditionalFormatting>
  <conditionalFormatting sqref="C154">
    <cfRule type="duplicateValues" dxfId="4700" priority="82"/>
    <cfRule type="duplicateValues" dxfId="4699" priority="83"/>
    <cfRule type="duplicateValues" dxfId="4698" priority="84"/>
    <cfRule type="duplicateValues" dxfId="4697" priority="85"/>
    <cfRule type="duplicateValues" dxfId="4696" priority="86"/>
  </conditionalFormatting>
  <conditionalFormatting sqref="C155">
    <cfRule type="duplicateValues" dxfId="4695" priority="77"/>
    <cfRule type="duplicateValues" dxfId="4694" priority="78"/>
    <cfRule type="duplicateValues" dxfId="4693" priority="79"/>
    <cfRule type="duplicateValues" dxfId="4692" priority="80"/>
    <cfRule type="duplicateValues" dxfId="4691" priority="81"/>
  </conditionalFormatting>
  <conditionalFormatting sqref="C156">
    <cfRule type="duplicateValues" dxfId="4690" priority="72"/>
    <cfRule type="duplicateValues" dxfId="4689" priority="73"/>
    <cfRule type="duplicateValues" dxfId="4688" priority="74"/>
    <cfRule type="duplicateValues" dxfId="4687" priority="75"/>
    <cfRule type="duplicateValues" dxfId="4686" priority="76"/>
  </conditionalFormatting>
  <conditionalFormatting sqref="C157:C158">
    <cfRule type="duplicateValues" dxfId="4685" priority="67"/>
    <cfRule type="duplicateValues" dxfId="4684" priority="68"/>
    <cfRule type="duplicateValues" dxfId="4683" priority="69"/>
    <cfRule type="duplicateValues" dxfId="4682" priority="70"/>
    <cfRule type="duplicateValues" dxfId="4681" priority="71"/>
  </conditionalFormatting>
  <conditionalFormatting sqref="C159">
    <cfRule type="duplicateValues" dxfId="4680" priority="62"/>
    <cfRule type="duplicateValues" dxfId="4679" priority="63"/>
    <cfRule type="duplicateValues" dxfId="4678" priority="64"/>
    <cfRule type="duplicateValues" dxfId="4677" priority="65"/>
    <cfRule type="duplicateValues" dxfId="4676" priority="66"/>
  </conditionalFormatting>
  <conditionalFormatting sqref="C160">
    <cfRule type="duplicateValues" dxfId="4675" priority="57"/>
    <cfRule type="duplicateValues" dxfId="4674" priority="58"/>
    <cfRule type="duplicateValues" dxfId="4673" priority="59"/>
    <cfRule type="duplicateValues" dxfId="4672" priority="60"/>
    <cfRule type="duplicateValues" dxfId="4671" priority="61"/>
  </conditionalFormatting>
  <conditionalFormatting sqref="C161">
    <cfRule type="duplicateValues" dxfId="4670" priority="52"/>
    <cfRule type="duplicateValues" dxfId="4669" priority="53"/>
    <cfRule type="duplicateValues" dxfId="4668" priority="54"/>
    <cfRule type="duplicateValues" dxfId="4667" priority="55"/>
    <cfRule type="duplicateValues" dxfId="4666" priority="56"/>
  </conditionalFormatting>
  <conditionalFormatting sqref="C162">
    <cfRule type="duplicateValues" dxfId="4665" priority="47"/>
    <cfRule type="duplicateValues" dxfId="4664" priority="48"/>
    <cfRule type="duplicateValues" dxfId="4663" priority="49"/>
    <cfRule type="duplicateValues" dxfId="4662" priority="50"/>
    <cfRule type="duplicateValues" dxfId="4661" priority="51"/>
  </conditionalFormatting>
  <conditionalFormatting sqref="C163">
    <cfRule type="duplicateValues" dxfId="4660" priority="42"/>
    <cfRule type="duplicateValues" dxfId="4659" priority="43"/>
    <cfRule type="duplicateValues" dxfId="4658" priority="44"/>
    <cfRule type="duplicateValues" dxfId="4657" priority="45"/>
    <cfRule type="duplicateValues" dxfId="4656" priority="46"/>
  </conditionalFormatting>
  <conditionalFormatting sqref="C164:C165">
    <cfRule type="duplicateValues" dxfId="4655" priority="37"/>
    <cfRule type="duplicateValues" dxfId="4654" priority="38"/>
    <cfRule type="duplicateValues" dxfId="4653" priority="39"/>
    <cfRule type="duplicateValues" dxfId="4652" priority="40"/>
    <cfRule type="duplicateValues" dxfId="4651" priority="41"/>
  </conditionalFormatting>
  <conditionalFormatting sqref="C166">
    <cfRule type="duplicateValues" dxfId="4650" priority="32"/>
    <cfRule type="duplicateValues" dxfId="4649" priority="33"/>
    <cfRule type="duplicateValues" dxfId="4648" priority="34"/>
    <cfRule type="duplicateValues" dxfId="4647" priority="35"/>
    <cfRule type="duplicateValues" dxfId="4646" priority="36"/>
  </conditionalFormatting>
  <conditionalFormatting sqref="C167">
    <cfRule type="duplicateValues" dxfId="4645" priority="27"/>
    <cfRule type="duplicateValues" dxfId="4644" priority="28"/>
    <cfRule type="duplicateValues" dxfId="4643" priority="29"/>
    <cfRule type="duplicateValues" dxfId="4642" priority="30"/>
    <cfRule type="duplicateValues" dxfId="4641" priority="31"/>
  </conditionalFormatting>
  <conditionalFormatting sqref="C168">
    <cfRule type="duplicateValues" dxfId="4640" priority="22"/>
    <cfRule type="duplicateValues" dxfId="4639" priority="23"/>
    <cfRule type="duplicateValues" dxfId="4638" priority="24"/>
    <cfRule type="duplicateValues" dxfId="4637" priority="25"/>
    <cfRule type="duplicateValues" dxfId="4636" priority="26"/>
  </conditionalFormatting>
  <conditionalFormatting sqref="C169:C170">
    <cfRule type="duplicateValues" dxfId="4635" priority="17"/>
    <cfRule type="duplicateValues" dxfId="4634" priority="18"/>
    <cfRule type="duplicateValues" dxfId="4633" priority="19"/>
    <cfRule type="duplicateValues" dxfId="4632" priority="20"/>
    <cfRule type="duplicateValues" dxfId="4631" priority="21"/>
  </conditionalFormatting>
  <conditionalFormatting sqref="C171">
    <cfRule type="duplicateValues" dxfId="4630" priority="12"/>
    <cfRule type="duplicateValues" dxfId="4629" priority="13"/>
    <cfRule type="duplicateValues" dxfId="4628" priority="14"/>
    <cfRule type="duplicateValues" dxfId="4627" priority="15"/>
    <cfRule type="duplicateValues" dxfId="4626" priority="16"/>
  </conditionalFormatting>
  <conditionalFormatting sqref="C173:C174">
    <cfRule type="duplicateValues" dxfId="4625" priority="7"/>
    <cfRule type="duplicateValues" dxfId="4624" priority="8"/>
    <cfRule type="duplicateValues" dxfId="4623" priority="9"/>
    <cfRule type="duplicateValues" dxfId="4622" priority="10"/>
    <cfRule type="duplicateValues" dxfId="4621" priority="11"/>
  </conditionalFormatting>
  <conditionalFormatting sqref="C203">
    <cfRule type="duplicateValues" dxfId="4620" priority="1"/>
    <cfRule type="duplicateValues" dxfId="4619" priority="2"/>
    <cfRule type="duplicateValues" dxfId="4618" priority="3"/>
    <cfRule type="duplicateValues" dxfId="4617" priority="4"/>
    <cfRule type="duplicateValues" dxfId="4616" priority="5"/>
  </conditionalFormatting>
  <conditionalFormatting sqref="C132:D132">
    <cfRule type="duplicateValues" dxfId="4615" priority="180"/>
    <cfRule type="duplicateValues" dxfId="4614" priority="181"/>
    <cfRule type="duplicateValues" dxfId="4613" priority="182"/>
    <cfRule type="duplicateValues" dxfId="4612" priority="183"/>
  </conditionalFormatting>
  <conditionalFormatting sqref="V1:V20 Z21 V23:V1048576">
    <cfRule type="containsText" dxfId="4611" priority="6" operator="containsText" text="Complete">
      <formula>NOT(ISERROR(SEARCH("Complete",V1)))</formula>
    </cfRule>
  </conditionalFormatting>
  <conditionalFormatting sqref="W21">
    <cfRule type="duplicateValues" dxfId="4610" priority="137"/>
    <cfRule type="duplicateValues" dxfId="4609" priority="138"/>
    <cfRule type="duplicateValues" dxfId="4608" priority="139"/>
    <cfRule type="duplicateValues" dxfId="4607" priority="140"/>
    <cfRule type="duplicateValues" dxfId="4606"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5" width="6.5703125" style="236" customWidth="1"/>
    <col min="36" max="36" width="5.7109375" style="236" customWidth="1"/>
    <col min="37" max="37" width="6.7109375" style="236" hidden="1" customWidth="1"/>
    <col min="38" max="38" width="9.140625" style="236" hidden="1" customWidth="1"/>
    <col min="39" max="16384" width="9.140625" style="236"/>
  </cols>
  <sheetData>
    <row r="1" spans="1:37"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5"/>
    </row>
    <row r="2" spans="1:37" s="216" customFormat="1" ht="18" customHeight="1" x14ac:dyDescent="0.25">
      <c r="A2" s="213"/>
      <c r="B2" s="217"/>
      <c r="C2" s="218"/>
      <c r="D2" s="218"/>
      <c r="E2" s="219"/>
      <c r="F2" s="218"/>
      <c r="G2" s="218"/>
      <c r="H2" s="218"/>
      <c r="I2" s="218"/>
      <c r="J2" s="218"/>
      <c r="K2" s="218"/>
      <c r="L2" s="218"/>
      <c r="M2" s="987" t="s">
        <v>600</v>
      </c>
      <c r="N2" s="987"/>
      <c r="O2" s="987"/>
      <c r="P2" s="987"/>
      <c r="Q2" s="987"/>
      <c r="R2" s="987"/>
      <c r="S2" s="218"/>
      <c r="T2" s="218"/>
      <c r="U2" s="834"/>
      <c r="V2" s="836"/>
      <c r="W2" s="834"/>
      <c r="X2" s="834"/>
      <c r="Y2" s="834"/>
      <c r="Z2" s="834"/>
      <c r="AA2" s="834"/>
      <c r="AB2" s="834"/>
      <c r="AC2" s="834"/>
      <c r="AD2" s="834"/>
      <c r="AE2" s="834"/>
      <c r="AF2" s="834"/>
      <c r="AG2" s="834"/>
      <c r="AH2" s="834"/>
      <c r="AI2" s="834"/>
      <c r="AJ2" s="838"/>
      <c r="AK2" s="215"/>
    </row>
    <row r="3" spans="1:37" s="216" customFormat="1" ht="18.75" x14ac:dyDescent="0.25">
      <c r="A3" s="213"/>
      <c r="B3" s="220"/>
      <c r="C3" s="392"/>
      <c r="D3" s="392"/>
      <c r="E3" s="392"/>
      <c r="F3" s="392"/>
      <c r="G3" s="392"/>
      <c r="H3" s="392"/>
      <c r="I3" s="392"/>
      <c r="J3" s="392"/>
      <c r="K3" s="392"/>
      <c r="L3" s="392"/>
      <c r="M3" s="392"/>
      <c r="N3" s="392"/>
      <c r="O3" s="392"/>
      <c r="P3" s="392"/>
      <c r="Q3" s="393"/>
      <c r="R3" s="392"/>
      <c r="S3" s="392"/>
      <c r="T3" s="392"/>
      <c r="U3" s="835"/>
      <c r="V3" s="837"/>
      <c r="W3" s="835"/>
      <c r="X3" s="835"/>
      <c r="Y3" s="835"/>
      <c r="Z3" s="835"/>
      <c r="AA3" s="835"/>
      <c r="AB3" s="835"/>
      <c r="AC3" s="835"/>
      <c r="AD3" s="835"/>
      <c r="AE3" s="835"/>
      <c r="AF3" s="835"/>
      <c r="AG3" s="835"/>
      <c r="AH3" s="835"/>
      <c r="AI3" s="835"/>
      <c r="AJ3" s="839"/>
      <c r="AK3" s="215"/>
    </row>
    <row r="4" spans="1:37" s="216" customFormat="1" ht="18.75" x14ac:dyDescent="0.25">
      <c r="A4" s="213"/>
      <c r="B4" s="220"/>
      <c r="C4" s="392"/>
      <c r="D4" s="392"/>
      <c r="E4" s="392"/>
      <c r="F4" s="392"/>
      <c r="G4" s="392"/>
      <c r="H4" s="392"/>
      <c r="I4" s="392"/>
      <c r="J4" s="392"/>
      <c r="K4" s="392"/>
      <c r="L4" s="392"/>
      <c r="M4" s="394"/>
      <c r="N4" s="392"/>
      <c r="O4" s="392"/>
      <c r="P4" s="392"/>
      <c r="Q4" s="393"/>
      <c r="R4" s="392"/>
      <c r="S4" s="392"/>
      <c r="T4" s="392"/>
      <c r="U4" s="835"/>
      <c r="V4" s="395"/>
      <c r="W4" s="392"/>
      <c r="X4" s="392"/>
      <c r="Y4" s="392"/>
      <c r="Z4" s="392"/>
      <c r="AA4" s="392"/>
      <c r="AB4" s="392"/>
      <c r="AC4" s="392"/>
      <c r="AD4" s="392"/>
      <c r="AE4" s="392"/>
      <c r="AF4" s="392"/>
      <c r="AG4" s="392"/>
      <c r="AH4" s="392"/>
      <c r="AI4" s="392"/>
      <c r="AJ4" s="221"/>
      <c r="AK4" s="215"/>
    </row>
    <row r="5" spans="1:37" s="216" customFormat="1" ht="18.75" x14ac:dyDescent="0.25">
      <c r="A5" s="213"/>
      <c r="B5" s="222" t="s">
        <v>601</v>
      </c>
      <c r="C5" s="396"/>
      <c r="D5" s="988">
        <v>45981</v>
      </c>
      <c r="E5" s="988"/>
      <c r="F5" s="988"/>
      <c r="G5" s="988"/>
      <c r="H5" s="988"/>
      <c r="I5" s="988"/>
      <c r="J5" s="397"/>
      <c r="K5" s="397"/>
      <c r="L5" s="397"/>
      <c r="M5" s="397"/>
      <c r="N5" s="397"/>
      <c r="O5" s="397"/>
      <c r="P5" s="397"/>
      <c r="Q5" s="398"/>
      <c r="R5" s="397"/>
      <c r="S5" s="397"/>
      <c r="T5" s="397"/>
      <c r="U5" s="841"/>
      <c r="V5" s="841"/>
      <c r="W5" s="392"/>
      <c r="X5" s="392"/>
      <c r="Y5" s="392"/>
      <c r="Z5" s="392"/>
      <c r="AA5" s="392"/>
      <c r="AB5" s="392"/>
      <c r="AC5" s="392"/>
      <c r="AD5" s="392"/>
      <c r="AE5" s="392"/>
      <c r="AF5" s="392"/>
      <c r="AG5" s="392"/>
      <c r="AH5" s="392"/>
      <c r="AI5" s="392"/>
      <c r="AJ5" s="223"/>
      <c r="AK5" s="215"/>
    </row>
    <row r="6" spans="1:37" s="216" customFormat="1" ht="18.75" x14ac:dyDescent="0.25">
      <c r="A6" s="213"/>
      <c r="B6" s="222" t="s">
        <v>602</v>
      </c>
      <c r="C6" s="396"/>
      <c r="D6" s="213"/>
      <c r="E6" s="396" t="s">
        <v>603</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224"/>
      <c r="AK6" s="215"/>
    </row>
    <row r="7" spans="1:37" s="216" customFormat="1" ht="15.75" x14ac:dyDescent="0.25">
      <c r="A7" s="213"/>
      <c r="B7" s="222" t="s">
        <v>604</v>
      </c>
      <c r="C7" s="396"/>
      <c r="D7" s="396"/>
      <c r="E7" s="213"/>
      <c r="F7" s="817" t="s">
        <v>605</v>
      </c>
      <c r="G7" s="817"/>
      <c r="H7" s="817"/>
      <c r="I7" s="817"/>
      <c r="J7" s="817"/>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224"/>
      <c r="AK7" s="215"/>
    </row>
    <row r="8" spans="1:37" s="216" customFormat="1" ht="15.75" thickBot="1" x14ac:dyDescent="0.3">
      <c r="A8" s="213"/>
      <c r="B8" s="225" t="s">
        <v>606</v>
      </c>
      <c r="C8" s="226"/>
      <c r="D8" s="226"/>
      <c r="E8" s="227"/>
      <c r="F8" s="226" t="s">
        <v>607</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229"/>
      <c r="AK8" s="215"/>
    </row>
    <row r="9" spans="1:37"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818" t="s">
        <v>608</v>
      </c>
      <c r="AH9" s="820" t="s">
        <v>609</v>
      </c>
      <c r="AI9" s="820" t="s">
        <v>610</v>
      </c>
      <c r="AJ9" s="822" t="s">
        <v>611</v>
      </c>
      <c r="AK9" s="215"/>
    </row>
    <row r="10" spans="1:37"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612</v>
      </c>
      <c r="W10" s="396"/>
      <c r="X10" s="396"/>
      <c r="Y10" s="396"/>
      <c r="Z10" s="396"/>
      <c r="AA10" s="396"/>
      <c r="AB10" s="393"/>
      <c r="AC10" s="396"/>
      <c r="AD10" s="396"/>
      <c r="AE10" s="396"/>
      <c r="AF10" s="396"/>
      <c r="AG10" s="819"/>
      <c r="AH10" s="821"/>
      <c r="AI10" s="821"/>
      <c r="AJ10" s="823"/>
      <c r="AK10" s="215"/>
    </row>
    <row r="11" spans="1:37"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613</v>
      </c>
      <c r="W11" s="400"/>
      <c r="X11" s="400" t="s">
        <v>614</v>
      </c>
      <c r="Y11" s="400"/>
      <c r="Z11" s="400" t="s">
        <v>615</v>
      </c>
      <c r="AA11" s="400"/>
      <c r="AB11" s="400" t="s">
        <v>616</v>
      </c>
      <c r="AC11" s="400"/>
      <c r="AD11" s="400" t="s">
        <v>617</v>
      </c>
      <c r="AE11" s="396"/>
      <c r="AF11" s="396"/>
      <c r="AG11" s="230">
        <v>4</v>
      </c>
      <c r="AH11" s="231">
        <v>0</v>
      </c>
      <c r="AI11" s="231">
        <v>0</v>
      </c>
      <c r="AJ11" s="232"/>
      <c r="AK11" s="215"/>
    </row>
    <row r="12" spans="1:37"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229"/>
      <c r="AK12" s="215"/>
    </row>
    <row r="13" spans="1:37"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229"/>
      <c r="AK13" s="215"/>
    </row>
    <row r="14" spans="1:37" s="216" customFormat="1" x14ac:dyDescent="0.25">
      <c r="A14" s="213"/>
      <c r="B14" s="222"/>
      <c r="C14" s="396"/>
      <c r="D14" s="396"/>
      <c r="E14" s="213"/>
      <c r="F14" s="396"/>
      <c r="G14" s="396"/>
      <c r="H14" s="396"/>
      <c r="I14" s="213"/>
      <c r="J14" s="213"/>
      <c r="K14" s="213"/>
      <c r="L14" s="213"/>
      <c r="M14" s="213"/>
      <c r="N14" s="213"/>
      <c r="O14" s="213"/>
      <c r="P14" s="213"/>
      <c r="Q14" s="213"/>
      <c r="R14" s="213"/>
      <c r="S14" s="396" t="s">
        <v>618</v>
      </c>
      <c r="U14" s="401">
        <v>0</v>
      </c>
      <c r="V14" s="824" t="s">
        <v>804</v>
      </c>
      <c r="W14" s="402">
        <v>360</v>
      </c>
      <c r="X14" s="989"/>
      <c r="Y14" s="403">
        <v>420</v>
      </c>
      <c r="Z14" s="828"/>
      <c r="AA14" s="403">
        <v>410</v>
      </c>
      <c r="AB14" s="989"/>
      <c r="AC14" s="403">
        <v>382</v>
      </c>
      <c r="AD14" s="828"/>
      <c r="AE14" s="396"/>
      <c r="AF14" s="396"/>
      <c r="AG14" s="222"/>
      <c r="AH14" s="396"/>
      <c r="AI14" s="396"/>
      <c r="AJ14" s="229"/>
      <c r="AK14" s="215"/>
    </row>
    <row r="15" spans="1:37"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825"/>
      <c r="W15" s="390"/>
      <c r="X15" s="990"/>
      <c r="Y15" s="390"/>
      <c r="Z15" s="829"/>
      <c r="AA15" s="390"/>
      <c r="AB15" s="990"/>
      <c r="AC15" s="390"/>
      <c r="AD15" s="829"/>
      <c r="AE15" s="396"/>
      <c r="AF15" s="396"/>
      <c r="AG15" s="222"/>
      <c r="AH15" s="396"/>
      <c r="AI15" s="396"/>
      <c r="AJ15" s="229"/>
      <c r="AK15" s="215"/>
    </row>
    <row r="16" spans="1:37" s="216" customFormat="1" ht="6.95" customHeight="1" x14ac:dyDescent="0.25">
      <c r="A16" s="213"/>
      <c r="B16" s="222"/>
      <c r="C16" s="396"/>
      <c r="D16" s="396"/>
      <c r="E16" s="213"/>
      <c r="F16" s="396"/>
      <c r="G16" s="396"/>
      <c r="H16" s="396"/>
      <c r="I16" s="213"/>
      <c r="J16" s="213"/>
      <c r="K16" s="213"/>
      <c r="L16" s="213"/>
      <c r="M16" s="213"/>
      <c r="N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229"/>
      <c r="AK16" s="215"/>
    </row>
    <row r="17" spans="1:37"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229"/>
      <c r="AK17" s="215"/>
    </row>
    <row r="18" spans="1:37"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229"/>
      <c r="AK18" s="215"/>
    </row>
    <row r="19" spans="1:37"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830" t="s">
        <v>619</v>
      </c>
      <c r="V19" s="831"/>
      <c r="W19" s="831"/>
      <c r="X19" s="831"/>
      <c r="Y19" s="831"/>
      <c r="Z19" s="831"/>
      <c r="AA19" s="831"/>
      <c r="AB19" s="831"/>
      <c r="AC19" s="831"/>
      <c r="AD19" s="831"/>
      <c r="AE19" s="832"/>
      <c r="AF19" s="396"/>
      <c r="AG19" s="222"/>
      <c r="AH19" s="396"/>
      <c r="AI19" s="396"/>
      <c r="AJ19" s="229"/>
      <c r="AK19" s="215"/>
    </row>
    <row r="20" spans="1:37"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35"/>
      <c r="AK20" s="215"/>
    </row>
    <row r="21" spans="1:37"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9"/>
      <c r="AK21" s="4"/>
    </row>
    <row r="22" spans="1:37" x14ac:dyDescent="0.25">
      <c r="A22" s="390"/>
      <c r="B22" s="304"/>
      <c r="C22" s="400" t="s">
        <v>620</v>
      </c>
      <c r="D22" s="400"/>
      <c r="E22" s="400" t="s">
        <v>621</v>
      </c>
      <c r="F22" s="400"/>
      <c r="G22" s="400" t="s">
        <v>622</v>
      </c>
      <c r="H22" s="400"/>
      <c r="I22" s="400" t="s">
        <v>623</v>
      </c>
      <c r="J22" s="400"/>
      <c r="K22" s="400" t="s">
        <v>624</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410"/>
      <c r="AK22" s="4"/>
    </row>
    <row r="23" spans="1:37"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0"/>
      <c r="AK23" s="4"/>
    </row>
    <row r="24" spans="1:37"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306"/>
      <c r="AK24" s="4"/>
    </row>
    <row r="25" spans="1:37" ht="15.75" thickBot="1" x14ac:dyDescent="0.3">
      <c r="A25" s="389"/>
      <c r="B25" s="348">
        <v>338</v>
      </c>
      <c r="C25" s="828"/>
      <c r="D25" s="403">
        <v>370</v>
      </c>
      <c r="E25" s="828"/>
      <c r="F25" s="403">
        <v>380</v>
      </c>
      <c r="G25" s="888"/>
      <c r="H25" s="403">
        <v>400</v>
      </c>
      <c r="I25" s="826"/>
      <c r="J25" s="403">
        <v>418</v>
      </c>
      <c r="K25" s="826"/>
      <c r="L25" s="403">
        <v>418.57900000000001</v>
      </c>
      <c r="M25" s="828"/>
      <c r="N25" s="403">
        <v>425</v>
      </c>
      <c r="O25" s="869" t="s">
        <v>12</v>
      </c>
      <c r="P25" s="403">
        <v>312</v>
      </c>
      <c r="Q25" s="869" t="s">
        <v>12</v>
      </c>
      <c r="R25" s="403">
        <v>381</v>
      </c>
      <c r="S25" s="869" t="s">
        <v>12</v>
      </c>
      <c r="T25" s="403">
        <v>455</v>
      </c>
      <c r="U25" s="869" t="s">
        <v>12</v>
      </c>
      <c r="V25" s="403">
        <v>376</v>
      </c>
      <c r="W25" s="869" t="s">
        <v>12</v>
      </c>
      <c r="X25" s="403">
        <v>401</v>
      </c>
      <c r="Y25" s="991" t="s">
        <v>12</v>
      </c>
      <c r="Z25" s="403">
        <v>428</v>
      </c>
      <c r="AA25" s="869" t="s">
        <v>12</v>
      </c>
      <c r="AB25" s="403">
        <v>357</v>
      </c>
      <c r="AC25" s="869" t="s">
        <v>12</v>
      </c>
      <c r="AD25" s="403">
        <v>335.15800000000002</v>
      </c>
      <c r="AE25" s="869" t="s">
        <v>12</v>
      </c>
      <c r="AF25" s="390"/>
      <c r="AG25" s="244">
        <v>15</v>
      </c>
      <c r="AH25" s="231">
        <v>5</v>
      </c>
      <c r="AI25" s="231">
        <v>10</v>
      </c>
      <c r="AJ25" s="232"/>
      <c r="AK25" s="4"/>
    </row>
    <row r="26" spans="1:37" x14ac:dyDescent="0.25">
      <c r="A26" s="389"/>
      <c r="B26" s="253"/>
      <c r="C26" s="829"/>
      <c r="D26" s="390"/>
      <c r="E26" s="829"/>
      <c r="F26" s="390"/>
      <c r="G26" s="889"/>
      <c r="H26" s="390"/>
      <c r="I26" s="827"/>
      <c r="J26" s="390"/>
      <c r="K26" s="827"/>
      <c r="L26" s="390"/>
      <c r="M26" s="829"/>
      <c r="N26" s="390"/>
      <c r="O26" s="848"/>
      <c r="P26" s="390"/>
      <c r="Q26" s="848"/>
      <c r="R26" s="415"/>
      <c r="S26" s="848"/>
      <c r="T26" s="390"/>
      <c r="U26" s="848"/>
      <c r="V26" s="390"/>
      <c r="W26" s="848"/>
      <c r="X26" s="390"/>
      <c r="Y26" s="992"/>
      <c r="Z26" s="390"/>
      <c r="AA26" s="848"/>
      <c r="AB26" s="390"/>
      <c r="AC26" s="848"/>
      <c r="AD26" s="390"/>
      <c r="AE26" s="848"/>
      <c r="AF26" s="390"/>
      <c r="AG26" s="245"/>
      <c r="AH26" s="416"/>
      <c r="AI26" s="416"/>
      <c r="AJ26" s="255"/>
      <c r="AK26" s="4"/>
    </row>
    <row r="27" spans="1:37" ht="6" customHeight="1" x14ac:dyDescent="0.25">
      <c r="A27" s="389"/>
      <c r="B27" s="258"/>
      <c r="C27" s="233">
        <v>0</v>
      </c>
      <c r="D27" s="389"/>
      <c r="E27" s="233">
        <v>0</v>
      </c>
      <c r="F27" s="389"/>
      <c r="G27" s="233">
        <v>0</v>
      </c>
      <c r="H27" s="389"/>
      <c r="I27" s="233">
        <v>0</v>
      </c>
      <c r="J27" s="389"/>
      <c r="K27" s="233">
        <v>0</v>
      </c>
      <c r="L27" s="389"/>
      <c r="M27" s="233">
        <v>0</v>
      </c>
      <c r="N27" s="389"/>
      <c r="O27" s="233">
        <v>0</v>
      </c>
      <c r="P27" s="389"/>
      <c r="Q27" s="233">
        <v>0</v>
      </c>
      <c r="R27" s="415"/>
      <c r="S27" s="233">
        <v>0</v>
      </c>
      <c r="T27" s="389"/>
      <c r="U27" s="233">
        <v>0</v>
      </c>
      <c r="V27" s="389"/>
      <c r="W27" s="233" t="s">
        <v>12</v>
      </c>
      <c r="X27" s="389"/>
      <c r="Y27" s="233" t="s">
        <v>12</v>
      </c>
      <c r="Z27" s="389"/>
      <c r="AA27" s="233" t="s">
        <v>12</v>
      </c>
      <c r="AB27" s="389"/>
      <c r="AC27" s="233" t="s">
        <v>12</v>
      </c>
      <c r="AD27" s="407"/>
      <c r="AE27" s="233" t="s">
        <v>12</v>
      </c>
      <c r="AF27" s="390"/>
      <c r="AG27" s="245"/>
      <c r="AH27" s="416"/>
      <c r="AI27" s="416"/>
      <c r="AJ27" s="255"/>
      <c r="AK27" s="4"/>
    </row>
    <row r="28" spans="1:37" x14ac:dyDescent="0.25">
      <c r="A28" s="389"/>
      <c r="B28" s="253"/>
      <c r="C28" s="400" t="s">
        <v>65</v>
      </c>
      <c r="D28" s="390"/>
      <c r="E28" s="400" t="s">
        <v>65</v>
      </c>
      <c r="F28" s="390"/>
      <c r="G28" s="400" t="s">
        <v>65</v>
      </c>
      <c r="H28" s="390"/>
      <c r="I28" s="400" t="s">
        <v>63</v>
      </c>
      <c r="J28" s="390"/>
      <c r="K28" s="400" t="s">
        <v>181</v>
      </c>
      <c r="L28" s="390"/>
      <c r="M28" s="400" t="s">
        <v>474</v>
      </c>
      <c r="N28" s="390"/>
      <c r="O28" s="400" t="s">
        <v>77</v>
      </c>
      <c r="P28" s="390"/>
      <c r="Q28" s="400" t="s">
        <v>57</v>
      </c>
      <c r="R28" s="400"/>
      <c r="S28" s="409" t="s">
        <v>77</v>
      </c>
      <c r="T28" s="390"/>
      <c r="U28" s="400" t="s">
        <v>63</v>
      </c>
      <c r="V28" s="390"/>
      <c r="W28" s="400" t="s">
        <v>65</v>
      </c>
      <c r="X28" s="390"/>
      <c r="Y28" s="400" t="s">
        <v>77</v>
      </c>
      <c r="Z28" s="390"/>
      <c r="AA28" s="400" t="s">
        <v>77</v>
      </c>
      <c r="AB28" s="390"/>
      <c r="AC28" s="400" t="s">
        <v>79</v>
      </c>
      <c r="AD28" s="390"/>
      <c r="AE28" s="400" t="s">
        <v>123</v>
      </c>
      <c r="AF28" s="390"/>
      <c r="AG28" s="245"/>
      <c r="AH28" s="416"/>
      <c r="AI28" s="416"/>
      <c r="AJ28" s="255"/>
      <c r="AK28" s="4"/>
    </row>
    <row r="29" spans="1:37"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259"/>
      <c r="AK29" s="10"/>
    </row>
    <row r="30" spans="1:37"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259"/>
      <c r="AK30" s="10"/>
    </row>
    <row r="31" spans="1:37" s="246" customFormat="1" ht="15.75" thickBot="1" x14ac:dyDescent="0.3">
      <c r="A31" s="391"/>
      <c r="B31" s="843" t="s">
        <v>619</v>
      </c>
      <c r="C31" s="844"/>
      <c r="D31" s="844"/>
      <c r="E31" s="844"/>
      <c r="F31" s="844"/>
      <c r="G31" s="844"/>
      <c r="H31" s="844"/>
      <c r="I31" s="844"/>
      <c r="J31" s="844"/>
      <c r="K31" s="844"/>
      <c r="L31" s="844"/>
      <c r="M31" s="844"/>
      <c r="N31" s="844"/>
      <c r="O31" s="844"/>
      <c r="P31" s="844"/>
      <c r="Q31" s="844"/>
      <c r="R31" s="844"/>
      <c r="S31" s="844"/>
      <c r="T31" s="844"/>
      <c r="U31" s="844"/>
      <c r="V31" s="844"/>
      <c r="W31" s="844"/>
      <c r="X31" s="844"/>
      <c r="Y31" s="844"/>
      <c r="Z31" s="844"/>
      <c r="AA31" s="844"/>
      <c r="AB31" s="844"/>
      <c r="AC31" s="844"/>
      <c r="AD31" s="844"/>
      <c r="AE31" s="845"/>
      <c r="AF31" s="391"/>
      <c r="AG31" s="245"/>
      <c r="AH31" s="416"/>
      <c r="AI31" s="416"/>
      <c r="AJ31" s="259"/>
      <c r="AK31" s="10"/>
    </row>
    <row r="32" spans="1:37" x14ac:dyDescent="0.25">
      <c r="B32" s="266"/>
      <c r="C32" s="248"/>
      <c r="D32" s="247"/>
      <c r="E32" s="248"/>
      <c r="F32" s="247"/>
      <c r="G32" s="248"/>
      <c r="H32" s="249"/>
      <c r="I32" s="389"/>
      <c r="J32" s="390"/>
      <c r="K32" s="407"/>
      <c r="L32" s="390"/>
      <c r="M32" s="421" t="s">
        <v>625</v>
      </c>
      <c r="N32" s="246"/>
      <c r="O32" s="421"/>
      <c r="P32" s="421"/>
      <c r="Q32" s="422"/>
      <c r="R32" s="391"/>
      <c r="S32" s="423"/>
      <c r="T32" s="391"/>
      <c r="U32" s="391"/>
      <c r="W32" s="389"/>
      <c r="X32" s="390"/>
      <c r="Y32" s="389"/>
      <c r="Z32" s="390"/>
      <c r="AA32" s="389"/>
      <c r="AB32" s="390"/>
      <c r="AC32" s="389"/>
      <c r="AD32" s="247"/>
      <c r="AE32" s="248"/>
      <c r="AF32" s="247"/>
      <c r="AG32" s="250"/>
      <c r="AH32" s="251"/>
      <c r="AI32" s="251"/>
      <c r="AJ32" s="252"/>
      <c r="AK32" s="4"/>
    </row>
    <row r="33" spans="1:37"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626</v>
      </c>
      <c r="Z33" s="400"/>
      <c r="AA33" s="400" t="s">
        <v>230</v>
      </c>
      <c r="AB33" s="400"/>
      <c r="AC33" s="400" t="s">
        <v>129</v>
      </c>
      <c r="AD33" s="400"/>
      <c r="AE33" s="400" t="s">
        <v>109</v>
      </c>
      <c r="AF33" s="390"/>
      <c r="AG33" s="254"/>
      <c r="AH33" s="424"/>
      <c r="AI33" s="424"/>
      <c r="AJ33" s="255"/>
      <c r="AK33" s="4"/>
    </row>
    <row r="34" spans="1:37"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255"/>
      <c r="AK34" s="4"/>
    </row>
    <row r="35" spans="1:37"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255"/>
      <c r="AK35" s="4"/>
    </row>
    <row r="36" spans="1:37" ht="15.75" thickBot="1" x14ac:dyDescent="0.3">
      <c r="A36" s="258"/>
      <c r="B36" s="348">
        <v>461.16399999999999</v>
      </c>
      <c r="C36" s="826"/>
      <c r="D36" s="403">
        <v>373</v>
      </c>
      <c r="E36" s="826"/>
      <c r="F36" s="403">
        <v>334.67</v>
      </c>
      <c r="G36" s="826"/>
      <c r="H36" s="403">
        <v>321.14999999999998</v>
      </c>
      <c r="I36" s="826"/>
      <c r="J36" s="403">
        <v>391</v>
      </c>
      <c r="K36" s="826"/>
      <c r="L36" s="403">
        <v>388</v>
      </c>
      <c r="M36" s="826"/>
      <c r="N36" s="403">
        <v>392</v>
      </c>
      <c r="O36" s="826"/>
      <c r="P36" s="428">
        <v>293</v>
      </c>
      <c r="Q36" s="826"/>
      <c r="R36" s="403">
        <v>274</v>
      </c>
      <c r="S36" s="826"/>
      <c r="T36" s="403">
        <v>218</v>
      </c>
      <c r="U36" s="851" t="s">
        <v>12</v>
      </c>
      <c r="V36" s="403">
        <v>422</v>
      </c>
      <c r="W36" s="826"/>
      <c r="X36" s="403">
        <v>339</v>
      </c>
      <c r="Y36" s="826"/>
      <c r="Z36" s="403">
        <v>423.63299999999998</v>
      </c>
      <c r="AA36" s="851" t="s">
        <v>12</v>
      </c>
      <c r="AB36" s="403">
        <v>335.19200000000001</v>
      </c>
      <c r="AC36" s="851" t="s">
        <v>12</v>
      </c>
      <c r="AD36" s="403">
        <v>326.577</v>
      </c>
      <c r="AE36" s="851" t="s">
        <v>12</v>
      </c>
      <c r="AF36" s="390"/>
      <c r="AG36" s="244">
        <v>15</v>
      </c>
      <c r="AH36" s="231">
        <v>3</v>
      </c>
      <c r="AI36" s="231">
        <v>13</v>
      </c>
      <c r="AJ36" s="232"/>
      <c r="AK36" s="4"/>
    </row>
    <row r="37" spans="1:37" x14ac:dyDescent="0.25">
      <c r="A37" s="258"/>
      <c r="B37" s="253"/>
      <c r="C37" s="827"/>
      <c r="D37" s="390"/>
      <c r="E37" s="827"/>
      <c r="F37" s="390"/>
      <c r="G37" s="827"/>
      <c r="H37" s="390"/>
      <c r="I37" s="827"/>
      <c r="J37" s="390"/>
      <c r="K37" s="827"/>
      <c r="L37" s="390"/>
      <c r="M37" s="827"/>
      <c r="N37" s="390"/>
      <c r="O37" s="827"/>
      <c r="P37" s="415"/>
      <c r="Q37" s="827"/>
      <c r="R37" s="390"/>
      <c r="S37" s="827"/>
      <c r="T37" s="390"/>
      <c r="U37" s="849"/>
      <c r="V37" s="390"/>
      <c r="W37" s="827"/>
      <c r="X37" s="390"/>
      <c r="Y37" s="827"/>
      <c r="Z37" s="390"/>
      <c r="AA37" s="849"/>
      <c r="AB37" s="390"/>
      <c r="AC37" s="849"/>
      <c r="AD37" s="390"/>
      <c r="AE37" s="849"/>
      <c r="AF37" s="390"/>
      <c r="AG37" s="245"/>
      <c r="AH37" s="416"/>
      <c r="AI37" s="416"/>
      <c r="AJ37" s="255"/>
      <c r="AK37" s="4"/>
    </row>
    <row r="38" spans="1:37" ht="6" customHeight="1" x14ac:dyDescent="0.25">
      <c r="A38" s="258"/>
      <c r="B38" s="253"/>
      <c r="C38" s="501"/>
      <c r="D38" s="389"/>
      <c r="E38" s="233">
        <v>0</v>
      </c>
      <c r="F38" s="389"/>
      <c r="G38" s="233">
        <v>0</v>
      </c>
      <c r="H38" s="389"/>
      <c r="I38" s="501"/>
      <c r="J38" s="389"/>
      <c r="K38" s="233">
        <v>0</v>
      </c>
      <c r="L38" s="389"/>
      <c r="M38" s="233" t="s">
        <v>627</v>
      </c>
      <c r="N38" s="389"/>
      <c r="O38" s="501"/>
      <c r="P38" s="415"/>
      <c r="Q38" s="501"/>
      <c r="R38" s="389"/>
      <c r="S38" s="501"/>
      <c r="T38" s="389"/>
      <c r="U38" s="233" t="s">
        <v>12</v>
      </c>
      <c r="V38" s="389"/>
      <c r="W38" s="233">
        <v>0</v>
      </c>
      <c r="X38" s="389"/>
      <c r="Y38" s="233">
        <v>0</v>
      </c>
      <c r="Z38" s="389"/>
      <c r="AA38" s="233" t="s">
        <v>12</v>
      </c>
      <c r="AB38" s="389"/>
      <c r="AC38" s="233">
        <v>0</v>
      </c>
      <c r="AD38" s="407"/>
      <c r="AE38" s="233" t="s">
        <v>12</v>
      </c>
      <c r="AF38" s="390"/>
      <c r="AG38" s="245"/>
      <c r="AH38" s="416"/>
      <c r="AI38" s="416"/>
      <c r="AJ38" s="255"/>
      <c r="AK38" s="4"/>
    </row>
    <row r="39" spans="1:37" x14ac:dyDescent="0.25">
      <c r="A39" s="258"/>
      <c r="B39" s="253"/>
      <c r="C39" s="400" t="s">
        <v>510</v>
      </c>
      <c r="D39" s="390"/>
      <c r="E39" s="400" t="s">
        <v>65</v>
      </c>
      <c r="F39" s="390"/>
      <c r="G39" s="400" t="s">
        <v>65</v>
      </c>
      <c r="H39" s="390"/>
      <c r="I39" s="400" t="s">
        <v>65</v>
      </c>
      <c r="J39" s="390"/>
      <c r="K39" s="400" t="s">
        <v>65</v>
      </c>
      <c r="L39" s="390"/>
      <c r="M39" s="400" t="s">
        <v>77</v>
      </c>
      <c r="N39" s="390"/>
      <c r="O39" s="400" t="s">
        <v>467</v>
      </c>
      <c r="P39" s="400"/>
      <c r="Q39" s="429" t="s">
        <v>79</v>
      </c>
      <c r="R39" s="390"/>
      <c r="S39" s="400" t="s">
        <v>181</v>
      </c>
      <c r="T39" s="390"/>
      <c r="U39" s="400" t="s">
        <v>63</v>
      </c>
      <c r="V39" s="390"/>
      <c r="W39" s="400" t="s">
        <v>77</v>
      </c>
      <c r="X39" s="390"/>
      <c r="Y39" s="400" t="s">
        <v>77</v>
      </c>
      <c r="Z39" s="390"/>
      <c r="AA39" s="400" t="s">
        <v>231</v>
      </c>
      <c r="AB39" s="390"/>
      <c r="AC39" s="400" t="s">
        <v>79</v>
      </c>
      <c r="AD39" s="390"/>
      <c r="AE39" s="400" t="s">
        <v>79</v>
      </c>
      <c r="AF39" s="390"/>
      <c r="AG39" s="245"/>
      <c r="AH39" s="416"/>
      <c r="AI39" s="416"/>
      <c r="AJ39" s="255"/>
      <c r="AK39" s="4"/>
    </row>
    <row r="40" spans="1:37" s="246" customFormat="1" x14ac:dyDescent="0.25">
      <c r="A40" s="256"/>
      <c r="B40" s="256"/>
      <c r="C40" s="423"/>
      <c r="D40" s="423"/>
      <c r="E40" s="423"/>
      <c r="F40" s="423"/>
      <c r="G40" s="423"/>
      <c r="H40" s="423"/>
      <c r="I40" s="423"/>
      <c r="J40" s="423"/>
      <c r="K40" s="423"/>
      <c r="L40" s="423"/>
      <c r="M40" s="423" t="s">
        <v>628</v>
      </c>
      <c r="N40" s="423"/>
      <c r="O40" s="423"/>
      <c r="P40" s="423"/>
      <c r="Q40" s="423"/>
      <c r="R40" s="423"/>
      <c r="S40" s="423" t="s">
        <v>628</v>
      </c>
      <c r="T40" s="417"/>
      <c r="U40" s="418" t="s">
        <v>74</v>
      </c>
      <c r="V40" s="418"/>
      <c r="W40" s="418"/>
      <c r="X40" s="418"/>
      <c r="Y40" s="418"/>
      <c r="Z40" s="391"/>
      <c r="AA40" s="418" t="s">
        <v>74</v>
      </c>
      <c r="AB40" s="418"/>
      <c r="AC40" s="418" t="s">
        <v>74</v>
      </c>
      <c r="AD40" s="418"/>
      <c r="AE40" s="418" t="s">
        <v>91</v>
      </c>
      <c r="AF40" s="391"/>
      <c r="AG40" s="245"/>
      <c r="AH40" s="416"/>
      <c r="AI40" s="416"/>
      <c r="AJ40" s="259"/>
      <c r="AK40" s="10"/>
    </row>
    <row r="41" spans="1:37"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259"/>
      <c r="AK41" s="10"/>
    </row>
    <row r="42" spans="1:37" s="246" customFormat="1" ht="15.75" thickBot="1" x14ac:dyDescent="0.3">
      <c r="A42" s="261"/>
      <c r="B42" s="843" t="s">
        <v>619</v>
      </c>
      <c r="C42" s="844"/>
      <c r="D42" s="844"/>
      <c r="E42" s="844"/>
      <c r="F42" s="844"/>
      <c r="G42" s="844"/>
      <c r="H42" s="844"/>
      <c r="I42" s="844"/>
      <c r="J42" s="844"/>
      <c r="K42" s="844"/>
      <c r="L42" s="844"/>
      <c r="M42" s="844"/>
      <c r="N42" s="844"/>
      <c r="O42" s="844"/>
      <c r="P42" s="844"/>
      <c r="Q42" s="844"/>
      <c r="R42" s="844"/>
      <c r="S42" s="844"/>
      <c r="T42" s="844"/>
      <c r="U42" s="844"/>
      <c r="V42" s="844"/>
      <c r="W42" s="844"/>
      <c r="X42" s="844"/>
      <c r="Y42" s="844"/>
      <c r="Z42" s="844"/>
      <c r="AA42" s="844"/>
      <c r="AB42" s="844"/>
      <c r="AC42" s="844"/>
      <c r="AD42" s="844"/>
      <c r="AE42" s="845"/>
      <c r="AF42" s="262"/>
      <c r="AG42" s="263"/>
      <c r="AH42" s="264"/>
      <c r="AI42" s="264"/>
      <c r="AJ42" s="265"/>
      <c r="AK42" s="10"/>
    </row>
    <row r="43" spans="1:37" x14ac:dyDescent="0.25">
      <c r="A43" s="266"/>
      <c r="B43" s="253"/>
      <c r="C43" s="389" t="s">
        <v>629</v>
      </c>
      <c r="D43" s="390"/>
      <c r="E43" s="389"/>
      <c r="F43" s="390"/>
      <c r="G43" s="389"/>
      <c r="H43" s="400" t="s">
        <v>630</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2"/>
      <c r="AK43" s="4"/>
    </row>
    <row r="44" spans="1:37" x14ac:dyDescent="0.25">
      <c r="A44" s="253"/>
      <c r="B44" s="253"/>
      <c r="C44" s="400" t="s">
        <v>131</v>
      </c>
      <c r="D44" s="400"/>
      <c r="E44" s="400" t="s">
        <v>85</v>
      </c>
      <c r="F44" s="400"/>
      <c r="G44" s="400" t="s">
        <v>444</v>
      </c>
      <c r="H44" s="400"/>
      <c r="I44" s="400" t="s">
        <v>631</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255"/>
      <c r="AK44" s="4"/>
    </row>
    <row r="45" spans="1:37"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255"/>
      <c r="AK45" s="4"/>
    </row>
    <row r="46" spans="1:37"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255"/>
      <c r="AK46" s="267"/>
    </row>
    <row r="47" spans="1:37" ht="15.75" thickBot="1" x14ac:dyDescent="0.3">
      <c r="A47" s="258"/>
      <c r="B47" s="348">
        <v>304.947</v>
      </c>
      <c r="C47" s="851" t="s">
        <v>12</v>
      </c>
      <c r="D47" s="403">
        <v>379.11</v>
      </c>
      <c r="E47" s="851" t="s">
        <v>12</v>
      </c>
      <c r="F47" s="403">
        <v>375.44200000000001</v>
      </c>
      <c r="G47" s="826"/>
      <c r="H47" s="403">
        <v>212.41800000000001</v>
      </c>
      <c r="I47" s="826"/>
      <c r="J47" s="403">
        <v>326.00099999999998</v>
      </c>
      <c r="K47" s="851" t="s">
        <v>12</v>
      </c>
      <c r="L47" s="403">
        <v>332</v>
      </c>
      <c r="M47" s="851" t="s">
        <v>12</v>
      </c>
      <c r="N47" s="403">
        <v>285</v>
      </c>
      <c r="O47" s="851" t="s">
        <v>12</v>
      </c>
      <c r="P47" s="403">
        <v>345</v>
      </c>
      <c r="Q47" s="851" t="s">
        <v>12</v>
      </c>
      <c r="R47" s="403">
        <v>380.28199999999998</v>
      </c>
      <c r="S47" s="851" t="s">
        <v>12</v>
      </c>
      <c r="T47" s="403">
        <v>384.99799999999999</v>
      </c>
      <c r="U47" s="851" t="s">
        <v>12</v>
      </c>
      <c r="V47" s="403">
        <v>360</v>
      </c>
      <c r="W47" s="851" t="s">
        <v>12</v>
      </c>
      <c r="X47" s="403">
        <v>378</v>
      </c>
      <c r="Y47" s="851" t="s">
        <v>12</v>
      </c>
      <c r="Z47" s="403">
        <v>387</v>
      </c>
      <c r="AA47" s="851" t="s">
        <v>12</v>
      </c>
      <c r="AB47" s="403">
        <v>439.322</v>
      </c>
      <c r="AC47" s="851" t="s">
        <v>12</v>
      </c>
      <c r="AD47" s="415"/>
      <c r="AE47" s="415"/>
      <c r="AF47" s="390"/>
      <c r="AG47" s="244">
        <v>14</v>
      </c>
      <c r="AH47" s="231">
        <v>11</v>
      </c>
      <c r="AI47" s="231">
        <v>13</v>
      </c>
      <c r="AJ47" s="232"/>
      <c r="AK47" s="4"/>
    </row>
    <row r="48" spans="1:37" x14ac:dyDescent="0.25">
      <c r="A48" s="258"/>
      <c r="B48" s="253"/>
      <c r="C48" s="849"/>
      <c r="D48" s="390"/>
      <c r="E48" s="849"/>
      <c r="F48" s="390"/>
      <c r="G48" s="827"/>
      <c r="H48" s="390"/>
      <c r="I48" s="827"/>
      <c r="J48" s="390"/>
      <c r="K48" s="849"/>
      <c r="L48" s="390"/>
      <c r="M48" s="849"/>
      <c r="N48" s="390"/>
      <c r="O48" s="849"/>
      <c r="P48" s="415"/>
      <c r="Q48" s="849"/>
      <c r="R48" s="390"/>
      <c r="S48" s="849"/>
      <c r="T48" s="390"/>
      <c r="U48" s="849"/>
      <c r="V48" s="390"/>
      <c r="W48" s="849"/>
      <c r="X48" s="390"/>
      <c r="Y48" s="849"/>
      <c r="Z48" s="390"/>
      <c r="AA48" s="849"/>
      <c r="AB48" s="390"/>
      <c r="AC48" s="849"/>
      <c r="AD48" s="415"/>
      <c r="AE48" s="415"/>
      <c r="AF48" s="390"/>
      <c r="AG48" s="245"/>
      <c r="AH48" s="416"/>
      <c r="AI48" s="416"/>
      <c r="AJ48" s="255"/>
      <c r="AK48" s="4"/>
    </row>
    <row r="49" spans="1:37" ht="6" customHeight="1" x14ac:dyDescent="0.25">
      <c r="A49" s="258"/>
      <c r="B49" s="253"/>
      <c r="C49" s="233">
        <v>0</v>
      </c>
      <c r="D49" s="389"/>
      <c r="E49" s="233" t="s">
        <v>12</v>
      </c>
      <c r="F49" s="389"/>
      <c r="G49" s="233">
        <v>0</v>
      </c>
      <c r="H49" s="389"/>
      <c r="I49" s="233">
        <v>0</v>
      </c>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255"/>
      <c r="AK49" s="4"/>
    </row>
    <row r="50" spans="1:37" x14ac:dyDescent="0.25">
      <c r="A50" s="258"/>
      <c r="B50" s="253"/>
      <c r="C50" s="400" t="s">
        <v>132</v>
      </c>
      <c r="D50" s="390"/>
      <c r="E50" s="400" t="s">
        <v>65</v>
      </c>
      <c r="F50" s="390"/>
      <c r="G50" s="400" t="s">
        <v>467</v>
      </c>
      <c r="H50" s="390"/>
      <c r="I50" s="400" t="s">
        <v>181</v>
      </c>
      <c r="J50" s="390"/>
      <c r="K50" s="400" t="s">
        <v>79</v>
      </c>
      <c r="L50" s="390"/>
      <c r="M50" s="400" t="s">
        <v>79</v>
      </c>
      <c r="N50" s="390"/>
      <c r="O50" s="400" t="s">
        <v>79</v>
      </c>
      <c r="P50" s="400"/>
      <c r="Q50" s="409" t="s">
        <v>65</v>
      </c>
      <c r="R50" s="390"/>
      <c r="S50" s="400" t="s">
        <v>132</v>
      </c>
      <c r="T50" s="390"/>
      <c r="U50" s="400" t="s">
        <v>68</v>
      </c>
      <c r="V50" s="390"/>
      <c r="W50" s="400" t="s">
        <v>68</v>
      </c>
      <c r="X50" s="390"/>
      <c r="Y50" s="400" t="s">
        <v>65</v>
      </c>
      <c r="Z50" s="390"/>
      <c r="AA50" s="400" t="s">
        <v>77</v>
      </c>
      <c r="AB50" s="390"/>
      <c r="AC50" s="400" t="s">
        <v>123</v>
      </c>
      <c r="AD50" s="400"/>
      <c r="AE50" s="400"/>
      <c r="AF50" s="390"/>
      <c r="AG50" s="245"/>
      <c r="AH50" s="416"/>
      <c r="AI50" s="416"/>
      <c r="AJ50" s="255"/>
      <c r="AK50" s="4"/>
    </row>
    <row r="51" spans="1:37"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270"/>
      <c r="AK51" s="10"/>
    </row>
    <row r="52" spans="1:37" ht="15.75" thickBot="1" x14ac:dyDescent="0.3">
      <c r="A52" s="253"/>
      <c r="B52" s="253"/>
      <c r="C52" s="389"/>
      <c r="D52" s="390"/>
      <c r="E52" s="389"/>
      <c r="F52" s="390"/>
      <c r="G52" s="389"/>
      <c r="H52" s="400"/>
      <c r="I52" s="389"/>
      <c r="J52" s="390"/>
      <c r="K52" s="407"/>
      <c r="L52" s="390"/>
      <c r="M52" s="389"/>
      <c r="N52" s="390"/>
      <c r="O52" s="389"/>
      <c r="P52" s="389"/>
      <c r="Q52" s="408"/>
      <c r="R52" s="390"/>
      <c r="S52" s="389"/>
      <c r="T52" s="390"/>
      <c r="U52" s="389"/>
      <c r="V52" s="390"/>
      <c r="W52" s="421"/>
      <c r="X52" s="390"/>
      <c r="Y52" s="389"/>
      <c r="Z52" s="390"/>
      <c r="AA52" s="430"/>
      <c r="AB52" s="390"/>
      <c r="AC52" s="389"/>
      <c r="AD52" s="389"/>
      <c r="AE52" s="389"/>
      <c r="AF52" s="390"/>
      <c r="AG52" s="245"/>
      <c r="AH52" s="416"/>
      <c r="AI52" s="416"/>
      <c r="AJ52" s="255"/>
      <c r="AK52" s="4"/>
    </row>
    <row r="53" spans="1:37" ht="15.75" thickBot="1" x14ac:dyDescent="0.3">
      <c r="A53" s="237"/>
      <c r="B53" s="830" t="s">
        <v>619</v>
      </c>
      <c r="C53" s="831"/>
      <c r="D53" s="831"/>
      <c r="E53" s="831"/>
      <c r="F53" s="831"/>
      <c r="G53" s="831"/>
      <c r="H53" s="831"/>
      <c r="I53" s="831"/>
      <c r="J53" s="831"/>
      <c r="K53" s="831"/>
      <c r="L53" s="831"/>
      <c r="M53" s="831"/>
      <c r="N53" s="831"/>
      <c r="O53" s="831"/>
      <c r="P53" s="831"/>
      <c r="Q53" s="831"/>
      <c r="R53" s="831"/>
      <c r="S53" s="831"/>
      <c r="T53" s="831"/>
      <c r="U53" s="831"/>
      <c r="V53" s="831"/>
      <c r="W53" s="831"/>
      <c r="X53" s="831"/>
      <c r="Y53" s="831"/>
      <c r="Z53" s="831"/>
      <c r="AA53" s="831"/>
      <c r="AB53" s="831"/>
      <c r="AC53" s="832"/>
      <c r="AD53" s="271"/>
      <c r="AE53" s="271"/>
      <c r="AF53" s="238"/>
      <c r="AG53" s="263"/>
      <c r="AH53" s="264"/>
      <c r="AI53" s="264"/>
      <c r="AJ53" s="272"/>
      <c r="AK53" s="4"/>
    </row>
    <row r="54" spans="1:37"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52"/>
      <c r="AK54" s="4"/>
    </row>
    <row r="55" spans="1:37"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255"/>
      <c r="AK55" s="4"/>
    </row>
    <row r="56" spans="1:37"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255"/>
      <c r="AK56" s="267"/>
    </row>
    <row r="57" spans="1:37" ht="15.75" thickBot="1" x14ac:dyDescent="0.3">
      <c r="A57" s="258"/>
      <c r="B57" s="348">
        <v>386.733</v>
      </c>
      <c r="C57" s="851" t="s">
        <v>12</v>
      </c>
      <c r="D57" s="403">
        <v>358.96199999999999</v>
      </c>
      <c r="E57" s="851" t="s">
        <v>12</v>
      </c>
      <c r="F57" s="403">
        <v>399.964</v>
      </c>
      <c r="G57" s="851" t="s">
        <v>12</v>
      </c>
      <c r="H57" s="403">
        <v>375.84500000000003</v>
      </c>
      <c r="I57" s="826"/>
      <c r="J57" s="403">
        <v>417.79599999999999</v>
      </c>
      <c r="K57" s="851" t="s">
        <v>12</v>
      </c>
      <c r="L57" s="403">
        <v>403.67700000000002</v>
      </c>
      <c r="M57" s="851" t="s">
        <v>12</v>
      </c>
      <c r="N57" s="403">
        <v>414.51900000000001</v>
      </c>
      <c r="O57" s="851" t="s">
        <v>12</v>
      </c>
      <c r="P57" s="403">
        <v>415.77100000000002</v>
      </c>
      <c r="Q57" s="851" t="s">
        <v>12</v>
      </c>
      <c r="R57" s="403">
        <v>339.11</v>
      </c>
      <c r="S57" s="851" t="s">
        <v>12</v>
      </c>
      <c r="T57" s="403">
        <v>398.31</v>
      </c>
      <c r="U57" s="851" t="s">
        <v>12</v>
      </c>
      <c r="V57" s="403">
        <v>390.62599999999998</v>
      </c>
      <c r="W57" s="851" t="s">
        <v>12</v>
      </c>
      <c r="X57" s="403">
        <v>441.23399999999998</v>
      </c>
      <c r="Y57" s="851" t="s">
        <v>12</v>
      </c>
      <c r="Z57" s="403">
        <v>415.00291377528868</v>
      </c>
      <c r="AA57" s="851" t="s">
        <v>12</v>
      </c>
      <c r="AB57" s="403">
        <v>416.99985762722139</v>
      </c>
      <c r="AC57" s="851" t="s">
        <v>12</v>
      </c>
      <c r="AD57" s="415"/>
      <c r="AE57" s="415"/>
      <c r="AF57" s="390"/>
      <c r="AG57" s="244">
        <v>14</v>
      </c>
      <c r="AH57" s="231">
        <v>11</v>
      </c>
      <c r="AI57" s="231">
        <v>14</v>
      </c>
      <c r="AJ57" s="232"/>
      <c r="AK57" s="4"/>
    </row>
    <row r="58" spans="1:37" x14ac:dyDescent="0.25">
      <c r="A58" s="258"/>
      <c r="B58" s="253"/>
      <c r="C58" s="849"/>
      <c r="D58" s="390"/>
      <c r="E58" s="849"/>
      <c r="F58" s="390"/>
      <c r="G58" s="849"/>
      <c r="H58" s="390"/>
      <c r="I58" s="827"/>
      <c r="J58" s="390"/>
      <c r="K58" s="849"/>
      <c r="L58" s="390"/>
      <c r="M58" s="849"/>
      <c r="N58" s="390"/>
      <c r="O58" s="849"/>
      <c r="P58" s="415"/>
      <c r="Q58" s="849"/>
      <c r="R58" s="390"/>
      <c r="S58" s="849"/>
      <c r="T58" s="390"/>
      <c r="U58" s="849"/>
      <c r="V58" s="390"/>
      <c r="W58" s="849"/>
      <c r="X58" s="390"/>
      <c r="Y58" s="849"/>
      <c r="Z58" s="390"/>
      <c r="AA58" s="849"/>
      <c r="AB58" s="390"/>
      <c r="AC58" s="849"/>
      <c r="AD58" s="415"/>
      <c r="AE58" s="415"/>
      <c r="AF58" s="390"/>
      <c r="AG58" s="245"/>
      <c r="AH58" s="416"/>
      <c r="AI58" s="416"/>
      <c r="AJ58" s="255"/>
      <c r="AK58" s="4"/>
    </row>
    <row r="59" spans="1:37" ht="6" customHeight="1" x14ac:dyDescent="0.25">
      <c r="A59" s="258"/>
      <c r="B59" s="253"/>
      <c r="C59" s="233" t="s">
        <v>12</v>
      </c>
      <c r="D59" s="389"/>
      <c r="E59" s="233" t="s">
        <v>12</v>
      </c>
      <c r="F59" s="389"/>
      <c r="G59" s="233" t="s">
        <v>12</v>
      </c>
      <c r="H59" s="389"/>
      <c r="I59" s="233">
        <v>0</v>
      </c>
      <c r="J59" s="389"/>
      <c r="K59" s="233">
        <v>0</v>
      </c>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255"/>
      <c r="AK59" s="4"/>
    </row>
    <row r="60" spans="1:37" x14ac:dyDescent="0.25">
      <c r="A60" s="258"/>
      <c r="B60" s="253"/>
      <c r="C60" s="400" t="s">
        <v>68</v>
      </c>
      <c r="D60" s="390"/>
      <c r="E60" s="400" t="s">
        <v>65</v>
      </c>
      <c r="F60" s="390"/>
      <c r="G60" s="400" t="s">
        <v>77</v>
      </c>
      <c r="H60" s="390"/>
      <c r="I60" s="400" t="s">
        <v>77</v>
      </c>
      <c r="J60" s="390"/>
      <c r="K60" s="400" t="s">
        <v>77</v>
      </c>
      <c r="L60" s="390"/>
      <c r="M60" s="400" t="s">
        <v>65</v>
      </c>
      <c r="N60" s="390"/>
      <c r="O60" s="400" t="s">
        <v>77</v>
      </c>
      <c r="P60" s="400"/>
      <c r="Q60" s="409" t="s">
        <v>65</v>
      </c>
      <c r="R60" s="390"/>
      <c r="S60" s="400" t="s">
        <v>126</v>
      </c>
      <c r="T60" s="390"/>
      <c r="U60" s="400" t="s">
        <v>77</v>
      </c>
      <c r="V60" s="390"/>
      <c r="W60" s="400" t="s">
        <v>68</v>
      </c>
      <c r="X60" s="390"/>
      <c r="Y60" s="400" t="s">
        <v>170</v>
      </c>
      <c r="Z60" s="390"/>
      <c r="AA60" s="400" t="s">
        <v>77</v>
      </c>
      <c r="AB60" s="390"/>
      <c r="AC60" s="400" t="s">
        <v>77</v>
      </c>
      <c r="AD60" s="400"/>
      <c r="AE60" s="400"/>
      <c r="AF60" s="390"/>
      <c r="AG60" s="245"/>
      <c r="AH60" s="416"/>
      <c r="AI60" s="416"/>
      <c r="AJ60" s="255"/>
      <c r="AK60" s="4"/>
    </row>
    <row r="61" spans="1:37"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259"/>
      <c r="AK61" s="10"/>
    </row>
    <row r="62" spans="1:37" s="246" customFormat="1" ht="15.75" thickBot="1" x14ac:dyDescent="0.3">
      <c r="A62" s="256"/>
      <c r="B62" s="256"/>
      <c r="C62" s="418"/>
      <c r="D62" s="418"/>
      <c r="E62" s="418"/>
      <c r="G62" s="418"/>
      <c r="I62" s="418"/>
      <c r="J62" s="418"/>
      <c r="K62" s="418"/>
      <c r="L62" s="418"/>
      <c r="M62" s="418"/>
      <c r="N62" s="418"/>
      <c r="O62" s="418"/>
      <c r="P62" s="418"/>
      <c r="Q62" s="419"/>
      <c r="S62" s="417"/>
      <c r="U62" s="418"/>
      <c r="W62" s="423" t="s">
        <v>628</v>
      </c>
      <c r="X62" s="418"/>
      <c r="Y62" s="418"/>
      <c r="Z62" s="418"/>
      <c r="AA62" s="418"/>
      <c r="AB62" s="418"/>
      <c r="AC62" s="418"/>
      <c r="AD62" s="418"/>
      <c r="AE62" s="418"/>
      <c r="AF62" s="391"/>
      <c r="AG62" s="245"/>
      <c r="AH62" s="416"/>
      <c r="AI62" s="416"/>
      <c r="AJ62" s="259"/>
      <c r="AK62" s="10"/>
    </row>
    <row r="63" spans="1:37" s="246" customFormat="1" ht="15.75" thickBot="1" x14ac:dyDescent="0.3">
      <c r="A63" s="276"/>
      <c r="B63" s="830" t="s">
        <v>619</v>
      </c>
      <c r="C63" s="831"/>
      <c r="D63" s="831"/>
      <c r="E63" s="831"/>
      <c r="F63" s="831"/>
      <c r="G63" s="831"/>
      <c r="H63" s="831"/>
      <c r="I63" s="831"/>
      <c r="J63" s="831"/>
      <c r="K63" s="831"/>
      <c r="L63" s="831"/>
      <c r="M63" s="831"/>
      <c r="N63" s="831"/>
      <c r="O63" s="831"/>
      <c r="P63" s="831"/>
      <c r="Q63" s="831"/>
      <c r="R63" s="831"/>
      <c r="S63" s="831"/>
      <c r="T63" s="831"/>
      <c r="U63" s="831"/>
      <c r="V63" s="831"/>
      <c r="W63" s="831"/>
      <c r="X63" s="831"/>
      <c r="Y63" s="831"/>
      <c r="Z63" s="831"/>
      <c r="AA63" s="831"/>
      <c r="AB63" s="831"/>
      <c r="AC63" s="832"/>
      <c r="AD63" s="271"/>
      <c r="AE63" s="271"/>
      <c r="AF63" s="262"/>
      <c r="AG63" s="263"/>
      <c r="AH63" s="264"/>
      <c r="AI63" s="264"/>
      <c r="AJ63" s="265"/>
      <c r="AK63" s="10"/>
    </row>
    <row r="64" spans="1:37" ht="26.25" customHeight="1" x14ac:dyDescent="0.25">
      <c r="A64" s="266"/>
      <c r="B64" s="266"/>
      <c r="C64" s="248"/>
      <c r="D64" s="247"/>
      <c r="E64" s="277"/>
      <c r="F64" s="277"/>
      <c r="G64" s="278"/>
      <c r="H64" s="249" t="s">
        <v>632</v>
      </c>
      <c r="I64" s="279" t="s">
        <v>625</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2"/>
      <c r="AK64" s="4"/>
    </row>
    <row r="65" spans="1:37" x14ac:dyDescent="0.25">
      <c r="A65" s="253"/>
      <c r="B65" s="253"/>
      <c r="C65" s="400" t="s">
        <v>110</v>
      </c>
      <c r="D65" s="400"/>
      <c r="E65" s="400" t="s">
        <v>144</v>
      </c>
      <c r="F65" s="400"/>
      <c r="G65" s="400" t="s">
        <v>199</v>
      </c>
      <c r="H65" s="400"/>
      <c r="I65" s="400" t="s">
        <v>633</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255"/>
      <c r="AK65" s="4"/>
    </row>
    <row r="66" spans="1:37"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255"/>
      <c r="AK66" s="4"/>
    </row>
    <row r="67" spans="1:37"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255"/>
      <c r="AK67" s="267"/>
    </row>
    <row r="68" spans="1:37" ht="15.75" thickBot="1" x14ac:dyDescent="0.3">
      <c r="A68" s="258"/>
      <c r="B68" s="348">
        <v>405.00084950040446</v>
      </c>
      <c r="C68" s="851" t="s">
        <v>12</v>
      </c>
      <c r="D68" s="403">
        <v>333.00004233177015</v>
      </c>
      <c r="E68" s="851" t="s">
        <v>12</v>
      </c>
      <c r="F68" s="403">
        <v>383.63685846119375</v>
      </c>
      <c r="G68" s="851" t="s">
        <v>12</v>
      </c>
      <c r="H68" s="403">
        <v>225.78200000000001</v>
      </c>
      <c r="I68" s="851"/>
      <c r="J68" s="403">
        <v>390</v>
      </c>
      <c r="K68" s="851" t="s">
        <v>12</v>
      </c>
      <c r="L68" s="403">
        <v>343</v>
      </c>
      <c r="M68" s="851" t="s">
        <v>12</v>
      </c>
      <c r="N68" s="403">
        <v>327</v>
      </c>
      <c r="O68" s="851" t="s">
        <v>12</v>
      </c>
      <c r="P68" s="403">
        <v>364</v>
      </c>
      <c r="Q68" s="851" t="s">
        <v>12</v>
      </c>
      <c r="R68" s="403">
        <v>308</v>
      </c>
      <c r="S68" s="851" t="s">
        <v>12</v>
      </c>
      <c r="T68" s="403">
        <v>465</v>
      </c>
      <c r="U68" s="851" t="s">
        <v>12</v>
      </c>
      <c r="V68" s="403">
        <v>367.66199999999998</v>
      </c>
      <c r="W68" s="851" t="s">
        <v>12</v>
      </c>
      <c r="X68" s="403">
        <v>399.99799999999999</v>
      </c>
      <c r="Y68" s="851" t="s">
        <v>12</v>
      </c>
      <c r="Z68" s="403">
        <v>426</v>
      </c>
      <c r="AA68" s="851" t="s">
        <v>12</v>
      </c>
      <c r="AB68" s="403">
        <v>362</v>
      </c>
      <c r="AC68" s="851" t="s">
        <v>12</v>
      </c>
      <c r="AD68" s="415"/>
      <c r="AE68" s="415"/>
      <c r="AF68" s="390"/>
      <c r="AG68" s="244">
        <v>13</v>
      </c>
      <c r="AH68" s="231">
        <v>13</v>
      </c>
      <c r="AI68" s="231">
        <v>13</v>
      </c>
      <c r="AJ68" s="232"/>
      <c r="AK68" s="4"/>
    </row>
    <row r="69" spans="1:37" x14ac:dyDescent="0.25">
      <c r="A69" s="258"/>
      <c r="B69" s="253"/>
      <c r="C69" s="849"/>
      <c r="D69" s="390"/>
      <c r="E69" s="849"/>
      <c r="F69" s="390"/>
      <c r="G69" s="849"/>
      <c r="H69" s="390"/>
      <c r="I69" s="849"/>
      <c r="J69" s="390"/>
      <c r="K69" s="849"/>
      <c r="L69" s="390"/>
      <c r="M69" s="849"/>
      <c r="N69" s="390"/>
      <c r="O69" s="849"/>
      <c r="P69" s="415"/>
      <c r="Q69" s="849"/>
      <c r="R69" s="390"/>
      <c r="S69" s="849"/>
      <c r="T69" s="390"/>
      <c r="U69" s="849"/>
      <c r="V69" s="390"/>
      <c r="W69" s="849"/>
      <c r="X69" s="390"/>
      <c r="Y69" s="849"/>
      <c r="Z69" s="390"/>
      <c r="AA69" s="849"/>
      <c r="AB69" s="390"/>
      <c r="AC69" s="849"/>
      <c r="AD69" s="415"/>
      <c r="AE69" s="415"/>
      <c r="AF69" s="390"/>
      <c r="AG69" s="245"/>
      <c r="AH69" s="416"/>
      <c r="AI69" s="416"/>
      <c r="AJ69" s="255"/>
      <c r="AK69" s="4"/>
    </row>
    <row r="70" spans="1:37"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255"/>
      <c r="AK70" s="4"/>
    </row>
    <row r="71" spans="1:37" x14ac:dyDescent="0.25">
      <c r="A71" s="258"/>
      <c r="B71" s="253"/>
      <c r="C71" s="400" t="s">
        <v>65</v>
      </c>
      <c r="D71" s="390"/>
      <c r="E71" s="400" t="s">
        <v>57</v>
      </c>
      <c r="F71" s="390"/>
      <c r="G71" s="400" t="s">
        <v>200</v>
      </c>
      <c r="H71" s="390"/>
      <c r="I71" s="400" t="s">
        <v>634</v>
      </c>
      <c r="J71" s="390"/>
      <c r="K71" s="400" t="s">
        <v>79</v>
      </c>
      <c r="L71" s="390"/>
      <c r="M71" s="400" t="s">
        <v>68</v>
      </c>
      <c r="N71" s="390"/>
      <c r="O71" s="400" t="s">
        <v>79</v>
      </c>
      <c r="P71" s="400"/>
      <c r="Q71" s="409" t="s">
        <v>65</v>
      </c>
      <c r="R71" s="390"/>
      <c r="S71" s="400" t="s">
        <v>63</v>
      </c>
      <c r="T71" s="390"/>
      <c r="U71" s="400" t="s">
        <v>63</v>
      </c>
      <c r="V71" s="390"/>
      <c r="W71" s="400" t="s">
        <v>150</v>
      </c>
      <c r="X71" s="390"/>
      <c r="Y71" s="400" t="s">
        <v>77</v>
      </c>
      <c r="Z71" s="390"/>
      <c r="AA71" s="400" t="s">
        <v>65</v>
      </c>
      <c r="AB71" s="390"/>
      <c r="AC71" s="400" t="s">
        <v>65</v>
      </c>
      <c r="AD71" s="400"/>
      <c r="AE71" s="400"/>
      <c r="AF71" s="390"/>
      <c r="AG71" s="245"/>
      <c r="AH71" s="416"/>
      <c r="AI71" s="416"/>
      <c r="AJ71" s="255"/>
      <c r="AK71" s="4"/>
    </row>
    <row r="72" spans="1:37"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259"/>
      <c r="AK72" s="10"/>
    </row>
    <row r="73" spans="1:37"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259"/>
      <c r="AK73" s="10"/>
    </row>
    <row r="74" spans="1:37" s="246" customFormat="1" ht="15.75" thickBot="1" x14ac:dyDescent="0.3">
      <c r="A74" s="276"/>
      <c r="B74" s="830" t="s">
        <v>619</v>
      </c>
      <c r="C74" s="831"/>
      <c r="D74" s="831"/>
      <c r="E74" s="831"/>
      <c r="F74" s="831"/>
      <c r="G74" s="831"/>
      <c r="H74" s="831"/>
      <c r="I74" s="831"/>
      <c r="J74" s="831"/>
      <c r="K74" s="831"/>
      <c r="L74" s="831"/>
      <c r="M74" s="831"/>
      <c r="N74" s="831"/>
      <c r="O74" s="831"/>
      <c r="P74" s="831"/>
      <c r="Q74" s="831"/>
      <c r="R74" s="831"/>
      <c r="S74" s="831"/>
      <c r="T74" s="831"/>
      <c r="U74" s="831"/>
      <c r="V74" s="831"/>
      <c r="W74" s="831"/>
      <c r="X74" s="831"/>
      <c r="Y74" s="831"/>
      <c r="Z74" s="831"/>
      <c r="AA74" s="831"/>
      <c r="AB74" s="831"/>
      <c r="AC74" s="832"/>
      <c r="AD74" s="271"/>
      <c r="AE74" s="271"/>
      <c r="AF74" s="262"/>
      <c r="AG74" s="263"/>
      <c r="AH74" s="264"/>
      <c r="AI74" s="264"/>
      <c r="AJ74" s="265"/>
      <c r="AK74" s="10"/>
    </row>
    <row r="75" spans="1:37" x14ac:dyDescent="0.25">
      <c r="A75" s="266"/>
      <c r="B75" s="266"/>
      <c r="C75" s="248"/>
      <c r="D75" s="247"/>
      <c r="E75" s="248"/>
      <c r="F75" s="247"/>
      <c r="G75" s="248"/>
      <c r="H75" s="249"/>
      <c r="I75" s="248"/>
      <c r="J75" s="247"/>
      <c r="K75" s="280"/>
      <c r="L75" s="247"/>
      <c r="M75" s="248"/>
      <c r="N75" s="247"/>
      <c r="O75" s="248"/>
      <c r="P75" s="248"/>
      <c r="Q75" s="282"/>
      <c r="R75" s="283" t="s">
        <v>635</v>
      </c>
      <c r="S75" s="248"/>
      <c r="T75" s="247"/>
      <c r="U75" s="248"/>
      <c r="V75" s="247"/>
      <c r="W75" s="248"/>
      <c r="X75" s="283"/>
      <c r="Y75" s="248"/>
      <c r="Z75" s="283" t="s">
        <v>636</v>
      </c>
      <c r="AA75" s="248"/>
      <c r="AB75" s="283"/>
      <c r="AC75" s="847"/>
      <c r="AD75" s="847"/>
      <c r="AE75" s="847"/>
      <c r="AF75" s="847"/>
      <c r="AG75" s="250"/>
      <c r="AH75" s="251"/>
      <c r="AI75" s="251"/>
      <c r="AJ75" s="252"/>
      <c r="AK75" s="4"/>
    </row>
    <row r="76" spans="1:37"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637</v>
      </c>
      <c r="Z76" s="400"/>
      <c r="AA76" s="400" t="s">
        <v>259</v>
      </c>
      <c r="AB76" s="400"/>
      <c r="AC76" s="400" t="s">
        <v>380</v>
      </c>
      <c r="AD76" s="400"/>
      <c r="AE76" s="400"/>
      <c r="AF76" s="390"/>
      <c r="AG76" s="254"/>
      <c r="AH76" s="424"/>
      <c r="AI76" s="424"/>
      <c r="AJ76" s="255"/>
      <c r="AK76" s="4"/>
    </row>
    <row r="77" spans="1:37"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255"/>
      <c r="AK77" s="4"/>
    </row>
    <row r="78" spans="1:37"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255"/>
      <c r="AK78" s="267"/>
    </row>
    <row r="79" spans="1:37" ht="15.75" thickBot="1" x14ac:dyDescent="0.3">
      <c r="A79" s="258"/>
      <c r="B79" s="348">
        <v>382</v>
      </c>
      <c r="C79" s="826"/>
      <c r="D79" s="403">
        <v>441</v>
      </c>
      <c r="E79" s="869" t="s">
        <v>12</v>
      </c>
      <c r="F79" s="403">
        <v>309</v>
      </c>
      <c r="G79" s="869" t="s">
        <v>12</v>
      </c>
      <c r="H79" s="403">
        <v>331</v>
      </c>
      <c r="I79" s="869" t="s">
        <v>12</v>
      </c>
      <c r="J79" s="403">
        <v>431</v>
      </c>
      <c r="K79" s="869" t="s">
        <v>12</v>
      </c>
      <c r="L79" s="403">
        <v>396</v>
      </c>
      <c r="M79" s="869" t="s">
        <v>12</v>
      </c>
      <c r="N79" s="403">
        <v>444</v>
      </c>
      <c r="O79" s="851" t="s">
        <v>12</v>
      </c>
      <c r="P79" s="403">
        <v>381.62200000000001</v>
      </c>
      <c r="Q79" s="826"/>
      <c r="R79" s="403">
        <v>200.19399999999999</v>
      </c>
      <c r="S79" s="826"/>
      <c r="T79" s="403">
        <v>323.899</v>
      </c>
      <c r="U79" s="869" t="s">
        <v>12</v>
      </c>
      <c r="V79" s="403">
        <v>403</v>
      </c>
      <c r="W79" s="851" t="s">
        <v>12</v>
      </c>
      <c r="X79" s="403">
        <v>419.71300000000002</v>
      </c>
      <c r="Y79" s="851" t="s">
        <v>235</v>
      </c>
      <c r="Z79" s="403">
        <v>239.88200000000001</v>
      </c>
      <c r="AA79" s="851" t="s">
        <v>12</v>
      </c>
      <c r="AB79" s="403">
        <v>421.01100000000002</v>
      </c>
      <c r="AC79" s="826"/>
      <c r="AD79" s="415"/>
      <c r="AE79" s="415"/>
      <c r="AF79" s="390"/>
      <c r="AG79" s="244">
        <v>13</v>
      </c>
      <c r="AH79" s="231">
        <v>8</v>
      </c>
      <c r="AI79" s="231">
        <v>11</v>
      </c>
      <c r="AJ79" s="232"/>
      <c r="AK79" s="4"/>
    </row>
    <row r="80" spans="1:37" x14ac:dyDescent="0.25">
      <c r="A80" s="258"/>
      <c r="B80" s="253"/>
      <c r="C80" s="827"/>
      <c r="D80" s="390"/>
      <c r="E80" s="848"/>
      <c r="F80" s="390"/>
      <c r="G80" s="848"/>
      <c r="H80" s="390"/>
      <c r="I80" s="848"/>
      <c r="J80" s="390"/>
      <c r="K80" s="848"/>
      <c r="L80" s="390"/>
      <c r="M80" s="848"/>
      <c r="N80" s="390"/>
      <c r="O80" s="849"/>
      <c r="P80" s="415"/>
      <c r="Q80" s="827"/>
      <c r="R80" s="390"/>
      <c r="S80" s="827"/>
      <c r="T80" s="390"/>
      <c r="U80" s="848"/>
      <c r="V80" s="390"/>
      <c r="W80" s="849"/>
      <c r="X80" s="390"/>
      <c r="Y80" s="849"/>
      <c r="Z80" s="390"/>
      <c r="AA80" s="849"/>
      <c r="AB80" s="390"/>
      <c r="AC80" s="827"/>
      <c r="AD80" s="415"/>
      <c r="AE80" s="415"/>
      <c r="AF80" s="390"/>
      <c r="AG80" s="245"/>
      <c r="AH80" s="416"/>
      <c r="AI80" s="416"/>
      <c r="AJ80" s="255"/>
      <c r="AK80" s="4"/>
    </row>
    <row r="81" spans="1:37"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255"/>
      <c r="AK81" s="4"/>
    </row>
    <row r="82" spans="1:37" x14ac:dyDescent="0.25">
      <c r="A82" s="258"/>
      <c r="B82" s="253"/>
      <c r="C82" s="400" t="s">
        <v>77</v>
      </c>
      <c r="D82" s="390"/>
      <c r="E82" s="400" t="s">
        <v>63</v>
      </c>
      <c r="F82" s="390"/>
      <c r="G82" s="400" t="s">
        <v>79</v>
      </c>
      <c r="H82" s="390"/>
      <c r="I82" s="400" t="s">
        <v>77</v>
      </c>
      <c r="J82" s="390"/>
      <c r="K82" s="400" t="s">
        <v>63</v>
      </c>
      <c r="L82" s="390"/>
      <c r="M82" s="400" t="s">
        <v>77</v>
      </c>
      <c r="N82" s="390"/>
      <c r="O82" s="400" t="s">
        <v>63</v>
      </c>
      <c r="P82" s="400"/>
      <c r="Q82" s="409" t="s">
        <v>390</v>
      </c>
      <c r="R82" s="390"/>
      <c r="S82" s="400" t="s">
        <v>231</v>
      </c>
      <c r="T82" s="390"/>
      <c r="U82" s="400" t="s">
        <v>77</v>
      </c>
      <c r="V82" s="390"/>
      <c r="W82" s="400" t="s">
        <v>77</v>
      </c>
      <c r="X82" s="390"/>
      <c r="Y82" s="400" t="s">
        <v>287</v>
      </c>
      <c r="Z82" s="390"/>
      <c r="AA82" s="400" t="s">
        <v>197</v>
      </c>
      <c r="AB82" s="390"/>
      <c r="AC82" s="400" t="s">
        <v>150</v>
      </c>
      <c r="AD82" s="400"/>
      <c r="AE82" s="400"/>
      <c r="AF82" s="390"/>
      <c r="AG82" s="245"/>
      <c r="AH82" s="416"/>
      <c r="AI82" s="416"/>
      <c r="AJ82" s="255"/>
      <c r="AK82" s="4"/>
    </row>
    <row r="83" spans="1:37"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259"/>
      <c r="AK83" s="10"/>
    </row>
    <row r="84" spans="1:37" s="246" customFormat="1" ht="15.75" thickBot="1" x14ac:dyDescent="0.3">
      <c r="A84" s="256"/>
      <c r="B84" s="256"/>
      <c r="C84" s="418"/>
      <c r="D84" s="418"/>
      <c r="E84" s="423" t="s">
        <v>628</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259"/>
      <c r="AK84" s="10"/>
    </row>
    <row r="85" spans="1:37" s="246" customFormat="1" ht="15.75" thickBot="1" x14ac:dyDescent="0.3">
      <c r="A85" s="276"/>
      <c r="B85" s="830" t="s">
        <v>619</v>
      </c>
      <c r="C85" s="831"/>
      <c r="D85" s="831"/>
      <c r="E85" s="831"/>
      <c r="F85" s="831"/>
      <c r="G85" s="831"/>
      <c r="H85" s="831"/>
      <c r="I85" s="831"/>
      <c r="J85" s="831"/>
      <c r="K85" s="831"/>
      <c r="L85" s="831"/>
      <c r="M85" s="831"/>
      <c r="N85" s="831"/>
      <c r="O85" s="831"/>
      <c r="P85" s="831"/>
      <c r="Q85" s="831"/>
      <c r="R85" s="831"/>
      <c r="S85" s="831"/>
      <c r="T85" s="831"/>
      <c r="U85" s="831"/>
      <c r="V85" s="831"/>
      <c r="W85" s="831"/>
      <c r="X85" s="831"/>
      <c r="Y85" s="831"/>
      <c r="Z85" s="831"/>
      <c r="AA85" s="831"/>
      <c r="AB85" s="831"/>
      <c r="AC85" s="832"/>
      <c r="AD85" s="271"/>
      <c r="AE85" s="271"/>
      <c r="AF85" s="262"/>
      <c r="AG85" s="263"/>
      <c r="AH85" s="264"/>
      <c r="AI85" s="264"/>
      <c r="AJ85" s="265"/>
      <c r="AK85" s="10"/>
    </row>
    <row r="86" spans="1:37" x14ac:dyDescent="0.25">
      <c r="A86" s="266"/>
      <c r="B86" s="293" t="s">
        <v>636</v>
      </c>
      <c r="C86" s="284"/>
      <c r="D86" s="284"/>
      <c r="E86" s="284"/>
      <c r="F86" s="247"/>
      <c r="G86" s="248"/>
      <c r="H86" s="249"/>
      <c r="I86" s="285"/>
      <c r="J86" s="285"/>
      <c r="K86" s="285"/>
      <c r="L86" s="247"/>
      <c r="M86" s="248"/>
      <c r="N86" s="247" t="s">
        <v>777</v>
      </c>
      <c r="O86" s="286"/>
      <c r="P86" s="286"/>
      <c r="Q86" s="287"/>
      <c r="R86" s="286"/>
      <c r="S86" s="286"/>
      <c r="T86" s="286"/>
      <c r="U86" s="286"/>
      <c r="V86" s="286"/>
      <c r="W86" s="286"/>
      <c r="X86" s="247" t="s">
        <v>638</v>
      </c>
      <c r="Y86" s="248"/>
      <c r="Z86" s="247"/>
      <c r="AA86" s="288"/>
      <c r="AB86" s="247"/>
      <c r="AC86" s="248"/>
      <c r="AD86" s="248"/>
      <c r="AE86" s="248"/>
      <c r="AF86" s="247"/>
      <c r="AG86" s="250"/>
      <c r="AH86" s="251"/>
      <c r="AI86" s="251"/>
      <c r="AJ86" s="252"/>
      <c r="AK86" s="4"/>
    </row>
    <row r="87" spans="1:37" x14ac:dyDescent="0.25">
      <c r="A87" s="253"/>
      <c r="B87" s="253"/>
      <c r="C87" s="400" t="s">
        <v>381</v>
      </c>
      <c r="D87" s="400"/>
      <c r="E87" s="400" t="s">
        <v>140</v>
      </c>
      <c r="F87" s="400"/>
      <c r="G87" s="400" t="s">
        <v>142</v>
      </c>
      <c r="H87" s="400"/>
      <c r="I87" s="400" t="s">
        <v>143</v>
      </c>
      <c r="J87" s="400"/>
      <c r="K87" s="400" t="s">
        <v>505</v>
      </c>
      <c r="L87" s="400"/>
      <c r="M87" s="400" t="s">
        <v>639</v>
      </c>
      <c r="N87" s="400"/>
      <c r="O87" s="400" t="s">
        <v>640</v>
      </c>
      <c r="P87" s="400"/>
      <c r="Q87" s="409" t="s">
        <v>641</v>
      </c>
      <c r="R87" s="400"/>
      <c r="S87" s="400" t="s">
        <v>642</v>
      </c>
      <c r="T87" s="400"/>
      <c r="U87" s="400" t="s">
        <v>643</v>
      </c>
      <c r="V87" s="400"/>
      <c r="W87" s="400" t="s">
        <v>644</v>
      </c>
      <c r="X87" s="400"/>
      <c r="Y87" s="400" t="s">
        <v>645</v>
      </c>
      <c r="Z87" s="400"/>
      <c r="AA87" s="400" t="s">
        <v>646</v>
      </c>
      <c r="AB87" s="400"/>
      <c r="AC87" s="400" t="s">
        <v>146</v>
      </c>
      <c r="AD87" s="400"/>
      <c r="AE87" s="400"/>
      <c r="AF87" s="390"/>
      <c r="AG87" s="254"/>
      <c r="AH87" s="424"/>
      <c r="AI87" s="424"/>
      <c r="AJ87" s="255"/>
      <c r="AK87" s="4"/>
    </row>
    <row r="88" spans="1:37"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255"/>
      <c r="AK88" s="4"/>
    </row>
    <row r="89" spans="1:37"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291"/>
      <c r="AK89" s="4"/>
    </row>
    <row r="90" spans="1:37" ht="15.75" thickBot="1" x14ac:dyDescent="0.3">
      <c r="A90" s="258"/>
      <c r="B90" s="348">
        <v>193.16800000000001</v>
      </c>
      <c r="C90" s="826"/>
      <c r="D90" s="403">
        <v>416.99700000000001</v>
      </c>
      <c r="E90" s="851" t="s">
        <v>12</v>
      </c>
      <c r="F90" s="403">
        <v>363</v>
      </c>
      <c r="G90" s="851" t="s">
        <v>12</v>
      </c>
      <c r="H90" s="403">
        <v>339</v>
      </c>
      <c r="I90" s="851" t="s">
        <v>12</v>
      </c>
      <c r="J90" s="403">
        <v>473.767</v>
      </c>
      <c r="K90" s="826"/>
      <c r="L90" s="403">
        <v>360.17</v>
      </c>
      <c r="M90" s="851"/>
      <c r="N90" s="403">
        <v>272</v>
      </c>
      <c r="O90" s="851" t="s">
        <v>15</v>
      </c>
      <c r="P90" s="403">
        <v>301.25</v>
      </c>
      <c r="Q90" s="851"/>
      <c r="R90" s="403">
        <v>349</v>
      </c>
      <c r="S90" s="851"/>
      <c r="T90" s="403">
        <v>299</v>
      </c>
      <c r="U90" s="851" t="s">
        <v>223</v>
      </c>
      <c r="V90" s="403">
        <v>318</v>
      </c>
      <c r="W90" s="851" t="s">
        <v>223</v>
      </c>
      <c r="X90" s="403">
        <v>244</v>
      </c>
      <c r="Y90" s="851" t="s">
        <v>223</v>
      </c>
      <c r="Z90" s="403">
        <v>343</v>
      </c>
      <c r="AA90" s="851" t="s">
        <v>223</v>
      </c>
      <c r="AB90" s="403">
        <v>399</v>
      </c>
      <c r="AC90" s="851" t="s">
        <v>12</v>
      </c>
      <c r="AD90" s="415"/>
      <c r="AE90" s="415"/>
      <c r="AF90" s="390"/>
      <c r="AG90" s="244">
        <v>6</v>
      </c>
      <c r="AH90" s="231">
        <v>4</v>
      </c>
      <c r="AI90" s="231">
        <v>6</v>
      </c>
      <c r="AJ90" s="232"/>
      <c r="AK90" s="4"/>
    </row>
    <row r="91" spans="1:37" x14ac:dyDescent="0.25">
      <c r="A91" s="258"/>
      <c r="B91" s="253"/>
      <c r="C91" s="827"/>
      <c r="D91" s="390"/>
      <c r="E91" s="849"/>
      <c r="F91" s="390"/>
      <c r="G91" s="849"/>
      <c r="H91" s="390"/>
      <c r="I91" s="849"/>
      <c r="J91" s="390"/>
      <c r="K91" s="827"/>
      <c r="L91" s="390"/>
      <c r="M91" s="849"/>
      <c r="N91" s="390"/>
      <c r="O91" s="849"/>
      <c r="P91" s="415"/>
      <c r="Q91" s="849"/>
      <c r="R91" s="390"/>
      <c r="S91" s="849"/>
      <c r="T91" s="390"/>
      <c r="U91" s="849"/>
      <c r="V91" s="390"/>
      <c r="W91" s="849"/>
      <c r="X91" s="390"/>
      <c r="Y91" s="849"/>
      <c r="Z91" s="390"/>
      <c r="AA91" s="849"/>
      <c r="AB91" s="390"/>
      <c r="AC91" s="849"/>
      <c r="AD91" s="415"/>
      <c r="AE91" s="415"/>
      <c r="AF91" s="390"/>
      <c r="AG91" s="245"/>
      <c r="AH91" s="416"/>
      <c r="AI91" s="416"/>
      <c r="AJ91" s="255"/>
      <c r="AK91" s="4"/>
    </row>
    <row r="92" spans="1:37" ht="6" customHeight="1" x14ac:dyDescent="0.25">
      <c r="A92" s="258"/>
      <c r="B92" s="253"/>
      <c r="C92" s="501">
        <v>0</v>
      </c>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255"/>
      <c r="AK92" s="4"/>
    </row>
    <row r="93" spans="1:37" x14ac:dyDescent="0.25">
      <c r="A93" s="258"/>
      <c r="B93" s="437"/>
      <c r="C93" s="400" t="s">
        <v>231</v>
      </c>
      <c r="D93" s="390"/>
      <c r="E93" s="400" t="s">
        <v>65</v>
      </c>
      <c r="F93" s="390"/>
      <c r="G93" s="400" t="s">
        <v>68</v>
      </c>
      <c r="H93" s="390"/>
      <c r="I93" s="400" t="s">
        <v>57</v>
      </c>
      <c r="J93" s="390"/>
      <c r="K93" s="400" t="s">
        <v>170</v>
      </c>
      <c r="L93" s="390"/>
      <c r="M93" s="400" t="s">
        <v>390</v>
      </c>
      <c r="N93" s="390"/>
      <c r="O93" s="400" t="s">
        <v>197</v>
      </c>
      <c r="P93" s="400"/>
      <c r="Q93" s="409" t="s">
        <v>65</v>
      </c>
      <c r="R93" s="390"/>
      <c r="S93" s="400" t="s">
        <v>65</v>
      </c>
      <c r="T93" s="390"/>
      <c r="U93" s="400" t="s">
        <v>79</v>
      </c>
      <c r="V93" s="390"/>
      <c r="W93" s="400" t="s">
        <v>231</v>
      </c>
      <c r="X93" s="390"/>
      <c r="Y93" s="400" t="s">
        <v>390</v>
      </c>
      <c r="Z93" s="390"/>
      <c r="AA93" s="400" t="s">
        <v>65</v>
      </c>
      <c r="AB93" s="390"/>
      <c r="AC93" s="400" t="s">
        <v>126</v>
      </c>
      <c r="AD93" s="400"/>
      <c r="AE93" s="400"/>
      <c r="AF93" s="390"/>
      <c r="AG93" s="245"/>
      <c r="AH93" s="416"/>
      <c r="AI93" s="416"/>
      <c r="AJ93" s="255"/>
      <c r="AK93" s="4"/>
    </row>
    <row r="94" spans="1:37"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846"/>
      <c r="T94" s="846"/>
      <c r="U94" s="440"/>
      <c r="V94" s="391"/>
      <c r="W94" s="391"/>
      <c r="X94" s="440"/>
      <c r="Y94" s="441"/>
      <c r="Z94" s="440"/>
      <c r="AA94" s="391"/>
      <c r="AB94" s="391"/>
      <c r="AC94" s="418" t="s">
        <v>74</v>
      </c>
      <c r="AD94" s="418"/>
      <c r="AE94" s="418"/>
      <c r="AG94" s="245"/>
      <c r="AH94" s="416"/>
      <c r="AI94" s="416"/>
      <c r="AJ94" s="259"/>
      <c r="AK94" s="10"/>
    </row>
    <row r="95" spans="1:37"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259"/>
      <c r="AK95" s="10"/>
    </row>
    <row r="96" spans="1:37" s="246" customFormat="1" ht="18" customHeight="1" thickBot="1" x14ac:dyDescent="0.3">
      <c r="A96" s="276"/>
      <c r="B96" s="830" t="s">
        <v>619</v>
      </c>
      <c r="C96" s="831"/>
      <c r="D96" s="831"/>
      <c r="E96" s="831"/>
      <c r="F96" s="831"/>
      <c r="G96" s="831"/>
      <c r="H96" s="831"/>
      <c r="I96" s="831"/>
      <c r="J96" s="831"/>
      <c r="K96" s="831"/>
      <c r="L96" s="831"/>
      <c r="M96" s="831"/>
      <c r="N96" s="831"/>
      <c r="O96" s="831"/>
      <c r="P96" s="831"/>
      <c r="Q96" s="831"/>
      <c r="R96" s="831"/>
      <c r="S96" s="831"/>
      <c r="T96" s="831"/>
      <c r="U96" s="831"/>
      <c r="V96" s="831"/>
      <c r="W96" s="831"/>
      <c r="X96" s="831"/>
      <c r="Y96" s="831"/>
      <c r="Z96" s="831"/>
      <c r="AA96" s="831"/>
      <c r="AB96" s="831"/>
      <c r="AC96" s="832"/>
      <c r="AD96" s="271"/>
      <c r="AE96" s="271"/>
      <c r="AF96" s="292"/>
      <c r="AG96" s="263"/>
      <c r="AH96" s="264"/>
      <c r="AI96" s="264"/>
      <c r="AJ96" s="265"/>
      <c r="AK96" s="10"/>
    </row>
    <row r="97" spans="1:37"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852" t="s">
        <v>647</v>
      </c>
      <c r="V97" s="853"/>
      <c r="W97" s="854"/>
      <c r="X97" s="298"/>
      <c r="Y97" s="299"/>
      <c r="Z97" s="298"/>
      <c r="AA97" s="283"/>
      <c r="AB97" s="283"/>
      <c r="AC97" s="295"/>
      <c r="AD97" s="295"/>
      <c r="AE97" s="295"/>
      <c r="AF97" s="300"/>
      <c r="AG97" s="250"/>
      <c r="AH97" s="251"/>
      <c r="AI97" s="251"/>
      <c r="AJ97" s="301"/>
      <c r="AK97" s="10"/>
    </row>
    <row r="98" spans="1:37" ht="30" x14ac:dyDescent="0.25">
      <c r="A98" s="253"/>
      <c r="B98" s="253"/>
      <c r="C98" s="421" t="s">
        <v>625</v>
      </c>
      <c r="D98" s="391"/>
      <c r="E98" s="389"/>
      <c r="F98" s="390"/>
      <c r="G98" s="389"/>
      <c r="H98" s="391" t="s">
        <v>648</v>
      </c>
      <c r="I98" s="246"/>
      <c r="J98" s="442"/>
      <c r="K98" s="442"/>
      <c r="L98" s="443"/>
      <c r="M98" s="443"/>
      <c r="N98" s="443"/>
      <c r="O98" s="9"/>
      <c r="P98" s="9"/>
      <c r="Q98" s="444"/>
      <c r="R98" s="9"/>
      <c r="S98" s="9"/>
      <c r="T98" s="9"/>
      <c r="U98" s="302" t="s">
        <v>625</v>
      </c>
      <c r="V98" s="246"/>
      <c r="W98" s="303" t="s">
        <v>649</v>
      </c>
      <c r="X98" s="390"/>
      <c r="Y98" s="442"/>
      <c r="Z98" s="442"/>
      <c r="AA98" s="442"/>
      <c r="AB98" s="390"/>
      <c r="AC98" s="389"/>
      <c r="AD98" s="389"/>
      <c r="AE98" s="389"/>
      <c r="AF98" s="390"/>
      <c r="AG98" s="245"/>
      <c r="AH98" s="416"/>
      <c r="AI98" s="416"/>
      <c r="AJ98" s="255"/>
      <c r="AK98" s="4"/>
    </row>
    <row r="99" spans="1:37"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650</v>
      </c>
      <c r="V99" s="400"/>
      <c r="W99" s="305" t="s">
        <v>651</v>
      </c>
      <c r="X99" s="400"/>
      <c r="Y99" s="400" t="s">
        <v>652</v>
      </c>
      <c r="Z99" s="400"/>
      <c r="AA99" s="400" t="s">
        <v>239</v>
      </c>
      <c r="AB99" s="400"/>
      <c r="AC99" s="400" t="s">
        <v>240</v>
      </c>
      <c r="AD99" s="400"/>
      <c r="AE99" s="400"/>
      <c r="AF99" s="390"/>
      <c r="AG99" s="254"/>
      <c r="AH99" s="424"/>
      <c r="AI99" s="424"/>
      <c r="AJ99" s="255"/>
      <c r="AK99" s="4"/>
    </row>
    <row r="100" spans="1:37"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255"/>
      <c r="AK100" s="4"/>
    </row>
    <row r="101" spans="1:37"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291"/>
      <c r="AK101" s="4"/>
    </row>
    <row r="102" spans="1:37" ht="15.75" thickBot="1" x14ac:dyDescent="0.3">
      <c r="A102" s="258"/>
      <c r="B102" s="348">
        <v>412</v>
      </c>
      <c r="C102" s="826"/>
      <c r="D102" s="403">
        <v>420</v>
      </c>
      <c r="E102" s="851" t="s">
        <v>12</v>
      </c>
      <c r="F102" s="403">
        <v>339</v>
      </c>
      <c r="G102" s="851" t="s">
        <v>12</v>
      </c>
      <c r="H102" s="403">
        <v>461</v>
      </c>
      <c r="I102" s="851" t="s">
        <v>12</v>
      </c>
      <c r="J102" s="403">
        <v>324.66000000000003</v>
      </c>
      <c r="K102" s="851" t="s">
        <v>12</v>
      </c>
      <c r="L102" s="403">
        <v>342</v>
      </c>
      <c r="M102" s="851" t="s">
        <v>12</v>
      </c>
      <c r="N102" s="403">
        <v>392</v>
      </c>
      <c r="O102" s="851" t="s">
        <v>12</v>
      </c>
      <c r="P102" s="403">
        <v>371</v>
      </c>
      <c r="Q102" s="851" t="s">
        <v>12</v>
      </c>
      <c r="R102" s="403">
        <v>335.58699999999999</v>
      </c>
      <c r="S102" s="851" t="s">
        <v>12</v>
      </c>
      <c r="T102" s="403">
        <v>421.97300000000001</v>
      </c>
      <c r="U102" s="851" t="s">
        <v>223</v>
      </c>
      <c r="V102" s="403">
        <v>330</v>
      </c>
      <c r="W102" s="851" t="s">
        <v>223</v>
      </c>
      <c r="X102" s="403">
        <v>474.91199999999998</v>
      </c>
      <c r="Y102" s="851" t="s">
        <v>223</v>
      </c>
      <c r="Z102" s="403">
        <v>321</v>
      </c>
      <c r="AA102" s="851" t="s">
        <v>12</v>
      </c>
      <c r="AB102" s="403">
        <v>400.55</v>
      </c>
      <c r="AC102" s="851" t="s">
        <v>12</v>
      </c>
      <c r="AD102" s="415"/>
      <c r="AE102" s="415"/>
      <c r="AF102" s="390"/>
      <c r="AG102" s="244">
        <v>11</v>
      </c>
      <c r="AH102" s="231">
        <v>6</v>
      </c>
      <c r="AI102" s="231">
        <v>10</v>
      </c>
      <c r="AJ102" s="308"/>
      <c r="AK102" s="4"/>
    </row>
    <row r="103" spans="1:37" x14ac:dyDescent="0.25">
      <c r="A103" s="258"/>
      <c r="B103" s="253"/>
      <c r="C103" s="827"/>
      <c r="D103" s="390"/>
      <c r="E103" s="849"/>
      <c r="F103" s="390"/>
      <c r="G103" s="849"/>
      <c r="H103" s="390"/>
      <c r="I103" s="849"/>
      <c r="J103" s="390"/>
      <c r="K103" s="849"/>
      <c r="L103" s="390"/>
      <c r="M103" s="849"/>
      <c r="N103" s="390"/>
      <c r="O103" s="849"/>
      <c r="P103" s="415"/>
      <c r="Q103" s="849"/>
      <c r="R103" s="390"/>
      <c r="S103" s="849"/>
      <c r="T103" s="390"/>
      <c r="U103" s="849"/>
      <c r="V103" s="390"/>
      <c r="W103" s="849"/>
      <c r="X103" s="390"/>
      <c r="Y103" s="849"/>
      <c r="Z103" s="390"/>
      <c r="AA103" s="849"/>
      <c r="AB103" s="390"/>
      <c r="AC103" s="849"/>
      <c r="AD103" s="415"/>
      <c r="AE103" s="415"/>
      <c r="AF103" s="390"/>
      <c r="AG103" s="245"/>
      <c r="AH103" s="416"/>
      <c r="AI103" s="416"/>
      <c r="AJ103" s="255"/>
      <c r="AK103" s="4"/>
    </row>
    <row r="104" spans="1:37"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255"/>
      <c r="AK104" s="4"/>
    </row>
    <row r="105" spans="1:37" ht="15.75" thickBot="1" x14ac:dyDescent="0.3">
      <c r="A105" s="289"/>
      <c r="B105" s="445"/>
      <c r="C105" s="400" t="s">
        <v>57</v>
      </c>
      <c r="D105" s="390"/>
      <c r="E105" s="400" t="s">
        <v>79</v>
      </c>
      <c r="F105" s="390"/>
      <c r="G105" s="400" t="s">
        <v>77</v>
      </c>
      <c r="H105" s="390"/>
      <c r="I105" s="400" t="s">
        <v>57</v>
      </c>
      <c r="J105" s="390"/>
      <c r="K105" s="400" t="s">
        <v>181</v>
      </c>
      <c r="L105" s="390"/>
      <c r="M105" s="400" t="s">
        <v>65</v>
      </c>
      <c r="N105" s="390"/>
      <c r="O105" s="400" t="s">
        <v>65</v>
      </c>
      <c r="P105" s="400"/>
      <c r="Q105" s="409" t="s">
        <v>63</v>
      </c>
      <c r="R105" s="390"/>
      <c r="S105" s="400" t="s">
        <v>228</v>
      </c>
      <c r="T105" s="390"/>
      <c r="U105" s="311" t="s">
        <v>206</v>
      </c>
      <c r="V105" s="238"/>
      <c r="W105" s="312" t="s">
        <v>653</v>
      </c>
      <c r="X105" s="390"/>
      <c r="Y105" s="400" t="s">
        <v>181</v>
      </c>
      <c r="Z105" s="390"/>
      <c r="AA105" s="400" t="s">
        <v>65</v>
      </c>
      <c r="AB105" s="390"/>
      <c r="AC105" s="400" t="s">
        <v>65</v>
      </c>
      <c r="AD105" s="400"/>
      <c r="AE105" s="400"/>
      <c r="AG105" s="269"/>
      <c r="AH105" s="431"/>
      <c r="AI105" s="431"/>
      <c r="AJ105" s="291"/>
      <c r="AK105" s="4"/>
    </row>
    <row r="106" spans="1:37" s="246" customFormat="1" x14ac:dyDescent="0.25">
      <c r="A106" s="256"/>
      <c r="B106" s="256"/>
      <c r="C106" s="418" t="s">
        <v>628</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628</v>
      </c>
      <c r="V106" s="417"/>
      <c r="W106" s="417" t="s">
        <v>628</v>
      </c>
      <c r="X106" s="417"/>
      <c r="Y106" s="417"/>
      <c r="Z106" s="417"/>
      <c r="AA106" s="418" t="s">
        <v>74</v>
      </c>
      <c r="AC106" s="418" t="s">
        <v>74</v>
      </c>
      <c r="AD106" s="418"/>
      <c r="AE106" s="418"/>
      <c r="AF106" s="391"/>
      <c r="AG106" s="245"/>
      <c r="AH106" s="416"/>
      <c r="AI106" s="416"/>
      <c r="AJ106" s="259"/>
      <c r="AK106" s="10"/>
    </row>
    <row r="107" spans="1:37" s="246" customFormat="1" ht="15.75" thickBot="1" x14ac:dyDescent="0.3">
      <c r="A107" s="256"/>
      <c r="B107" s="256"/>
      <c r="C107" s="418"/>
      <c r="D107" s="417"/>
      <c r="E107" s="418"/>
      <c r="F107" s="418"/>
      <c r="G107" s="418"/>
      <c r="H107" s="391"/>
      <c r="I107" s="418"/>
      <c r="J107" s="418"/>
      <c r="K107" s="418"/>
      <c r="L107" s="418"/>
      <c r="M107" s="418" t="s">
        <v>628</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259"/>
      <c r="AK107" s="10"/>
    </row>
    <row r="108" spans="1:37" s="246" customFormat="1" ht="15.75" thickBot="1" x14ac:dyDescent="0.3">
      <c r="A108" s="276"/>
      <c r="B108" s="830" t="s">
        <v>619</v>
      </c>
      <c r="C108" s="831"/>
      <c r="D108" s="831"/>
      <c r="E108" s="831"/>
      <c r="F108" s="831"/>
      <c r="G108" s="831"/>
      <c r="H108" s="831"/>
      <c r="I108" s="831"/>
      <c r="J108" s="831"/>
      <c r="K108" s="831"/>
      <c r="L108" s="831"/>
      <c r="M108" s="831"/>
      <c r="N108" s="831"/>
      <c r="O108" s="831"/>
      <c r="P108" s="831"/>
      <c r="Q108" s="831"/>
      <c r="R108" s="831"/>
      <c r="S108" s="831"/>
      <c r="T108" s="831"/>
      <c r="U108" s="831"/>
      <c r="V108" s="831"/>
      <c r="W108" s="831"/>
      <c r="X108" s="831"/>
      <c r="Y108" s="831"/>
      <c r="Z108" s="831"/>
      <c r="AA108" s="831"/>
      <c r="AB108" s="831"/>
      <c r="AC108" s="832"/>
      <c r="AD108" s="271"/>
      <c r="AE108" s="271"/>
      <c r="AF108" s="262"/>
      <c r="AG108" s="263"/>
      <c r="AH108" s="264"/>
      <c r="AI108" s="264"/>
      <c r="AJ108" s="265"/>
      <c r="AK108" s="10"/>
    </row>
    <row r="109" spans="1:37" ht="15.75" thickBot="1" x14ac:dyDescent="0.3">
      <c r="A109" s="266"/>
      <c r="B109" s="266"/>
      <c r="C109" s="248"/>
      <c r="D109" s="247"/>
      <c r="E109" s="248"/>
      <c r="F109" s="247"/>
      <c r="G109" s="313"/>
      <c r="H109" s="298"/>
      <c r="I109" s="298"/>
      <c r="J109" s="298"/>
      <c r="K109" s="298"/>
      <c r="L109" s="298"/>
      <c r="M109" s="298"/>
      <c r="N109" s="247"/>
      <c r="O109" s="852" t="s">
        <v>647</v>
      </c>
      <c r="P109" s="853"/>
      <c r="Q109" s="854"/>
      <c r="R109" s="285"/>
      <c r="S109" s="285"/>
      <c r="T109" s="285"/>
      <c r="U109" s="285"/>
      <c r="V109" s="285"/>
      <c r="W109" s="285"/>
      <c r="X109" s="285"/>
      <c r="Y109" s="285"/>
      <c r="Z109" s="285"/>
      <c r="AA109" s="285"/>
      <c r="AB109" s="283" t="s">
        <v>654</v>
      </c>
      <c r="AC109" s="248"/>
      <c r="AD109" s="248"/>
      <c r="AE109" s="248"/>
      <c r="AF109" s="247"/>
      <c r="AG109" s="250"/>
      <c r="AH109" s="251"/>
      <c r="AI109" s="251"/>
      <c r="AJ109" s="252"/>
      <c r="AK109" s="4"/>
    </row>
    <row r="110" spans="1:37" ht="30" x14ac:dyDescent="0.25">
      <c r="A110" s="253"/>
      <c r="B110" s="253"/>
      <c r="C110" s="389"/>
      <c r="D110" s="390"/>
      <c r="E110" s="389"/>
      <c r="F110" s="390"/>
      <c r="H110" s="440"/>
      <c r="I110" s="440"/>
      <c r="J110" s="440"/>
      <c r="K110" s="440"/>
      <c r="L110" s="440"/>
      <c r="M110" s="440"/>
      <c r="N110" s="390"/>
      <c r="O110" s="302" t="s">
        <v>649</v>
      </c>
      <c r="P110" s="421"/>
      <c r="Q110" s="314" t="s">
        <v>625</v>
      </c>
      <c r="R110" s="442"/>
      <c r="S110" s="442"/>
      <c r="T110" s="442"/>
      <c r="U110" s="442"/>
      <c r="V110" s="442"/>
      <c r="W110" s="442"/>
      <c r="X110" s="442"/>
      <c r="Y110" s="442"/>
      <c r="Z110" s="442"/>
      <c r="AA110" s="442"/>
      <c r="AB110" s="391"/>
      <c r="AC110" s="389"/>
      <c r="AD110" s="389"/>
      <c r="AE110" s="389"/>
      <c r="AF110" s="390"/>
      <c r="AG110" s="245"/>
      <c r="AH110" s="416"/>
      <c r="AI110" s="416"/>
      <c r="AJ110" s="255"/>
      <c r="AK110" s="4"/>
    </row>
    <row r="111" spans="1:37"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655</v>
      </c>
      <c r="P111" s="400"/>
      <c r="Q111" s="315" t="s">
        <v>656</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255"/>
      <c r="AK111" s="4"/>
    </row>
    <row r="112" spans="1:37"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255"/>
      <c r="AK112" s="4"/>
    </row>
    <row r="113" spans="1:37"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291"/>
      <c r="AK113" s="267"/>
    </row>
    <row r="114" spans="1:37" ht="15.75" thickBot="1" x14ac:dyDescent="0.3">
      <c r="A114" s="258"/>
      <c r="B114" s="348">
        <v>342</v>
      </c>
      <c r="C114" s="851" t="s">
        <v>12</v>
      </c>
      <c r="D114" s="403">
        <v>280</v>
      </c>
      <c r="E114" s="851" t="s">
        <v>12</v>
      </c>
      <c r="F114" s="403">
        <v>387.99599999999998</v>
      </c>
      <c r="G114" s="851" t="s">
        <v>12</v>
      </c>
      <c r="H114" s="403">
        <v>319</v>
      </c>
      <c r="I114" s="851" t="s">
        <v>12</v>
      </c>
      <c r="J114" s="403">
        <v>429.45299999999997</v>
      </c>
      <c r="K114" s="851" t="s">
        <v>12</v>
      </c>
      <c r="L114" s="403">
        <v>484.387</v>
      </c>
      <c r="M114" s="826"/>
      <c r="N114" s="403">
        <v>372.19400000000002</v>
      </c>
      <c r="O114" s="851" t="s">
        <v>223</v>
      </c>
      <c r="P114" s="403">
        <v>552.22299999999996</v>
      </c>
      <c r="Q114" s="851" t="s">
        <v>223</v>
      </c>
      <c r="R114" s="403">
        <v>396.82299999999998</v>
      </c>
      <c r="S114" s="851" t="s">
        <v>12</v>
      </c>
      <c r="T114" s="403">
        <v>357.99599999999998</v>
      </c>
      <c r="U114" s="851" t="s">
        <v>12</v>
      </c>
      <c r="V114" s="403">
        <v>401</v>
      </c>
      <c r="W114" s="848" t="s">
        <v>12</v>
      </c>
      <c r="X114" s="403">
        <v>395.00900000000001</v>
      </c>
      <c r="Y114" s="848" t="s">
        <v>12</v>
      </c>
      <c r="Z114" s="403">
        <v>445.37900000000002</v>
      </c>
      <c r="AA114" s="826"/>
      <c r="AB114" s="403">
        <v>396.995</v>
      </c>
      <c r="AC114" s="851" t="s">
        <v>12</v>
      </c>
      <c r="AD114" s="415"/>
      <c r="AE114" s="415"/>
      <c r="AF114" s="390"/>
      <c r="AG114" s="244">
        <v>12</v>
      </c>
      <c r="AH114" s="231">
        <v>2</v>
      </c>
      <c r="AI114" s="231">
        <v>9</v>
      </c>
      <c r="AJ114" s="308"/>
      <c r="AK114" s="4"/>
    </row>
    <row r="115" spans="1:37" ht="15.75" thickBot="1" x14ac:dyDescent="0.3">
      <c r="A115" s="258"/>
      <c r="B115" s="253"/>
      <c r="C115" s="849"/>
      <c r="D115" s="390"/>
      <c r="E115" s="849"/>
      <c r="F115" s="390"/>
      <c r="G115" s="849"/>
      <c r="H115" s="390"/>
      <c r="I115" s="849"/>
      <c r="J115" s="390"/>
      <c r="K115" s="849"/>
      <c r="L115" s="390"/>
      <c r="M115" s="827"/>
      <c r="N115" s="390"/>
      <c r="O115" s="849"/>
      <c r="P115" s="415"/>
      <c r="Q115" s="849"/>
      <c r="R115" s="390"/>
      <c r="S115" s="849"/>
      <c r="T115" s="390"/>
      <c r="U115" s="849"/>
      <c r="V115" s="390"/>
      <c r="W115" s="849"/>
      <c r="X115" s="390"/>
      <c r="Y115" s="849"/>
      <c r="Z115" s="390"/>
      <c r="AA115" s="850"/>
      <c r="AB115" s="390"/>
      <c r="AC115" s="867"/>
      <c r="AD115" s="415"/>
      <c r="AE115" s="415"/>
      <c r="AF115" s="390"/>
      <c r="AG115" s="245"/>
      <c r="AH115" s="416"/>
      <c r="AI115" s="416"/>
      <c r="AJ115" s="255"/>
      <c r="AK115" s="4"/>
    </row>
    <row r="116" spans="1:37" ht="6" customHeight="1" x14ac:dyDescent="0.25">
      <c r="A116" s="258"/>
      <c r="B116" s="253"/>
      <c r="C116" s="233">
        <v>0</v>
      </c>
      <c r="D116" s="389"/>
      <c r="E116" s="318" t="s">
        <v>12</v>
      </c>
      <c r="F116" s="389"/>
      <c r="G116" s="318">
        <v>0</v>
      </c>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255"/>
      <c r="AK116" s="4"/>
    </row>
    <row r="117" spans="1:37"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400" t="s">
        <v>181</v>
      </c>
      <c r="T117" s="390"/>
      <c r="U117" s="400" t="s">
        <v>77</v>
      </c>
      <c r="V117" s="390"/>
      <c r="W117" s="400" t="s">
        <v>57</v>
      </c>
      <c r="X117" s="390"/>
      <c r="Y117" s="400" t="s">
        <v>57</v>
      </c>
      <c r="Z117" s="390"/>
      <c r="AA117" s="400" t="s">
        <v>123</v>
      </c>
      <c r="AB117" s="390"/>
      <c r="AC117" s="400" t="s">
        <v>77</v>
      </c>
      <c r="AD117" s="400"/>
      <c r="AE117" s="400"/>
      <c r="AG117" s="269"/>
      <c r="AH117" s="431"/>
      <c r="AI117" s="431"/>
      <c r="AJ117" s="291"/>
      <c r="AK117" s="4"/>
    </row>
    <row r="118" spans="1:37"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628</v>
      </c>
      <c r="P118" s="417"/>
      <c r="Q118" s="417" t="s">
        <v>628</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259"/>
      <c r="AK118" s="10"/>
    </row>
    <row r="119" spans="1:37"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628</v>
      </c>
      <c r="Z119" s="417"/>
      <c r="AA119" s="417"/>
      <c r="AB119" s="417"/>
      <c r="AC119" s="418"/>
      <c r="AD119" s="418"/>
      <c r="AE119" s="418"/>
      <c r="AF119" s="391"/>
      <c r="AG119" s="245"/>
      <c r="AH119" s="416"/>
      <c r="AI119" s="416"/>
      <c r="AJ119" s="259"/>
      <c r="AK119" s="10"/>
    </row>
    <row r="120" spans="1:37" s="246" customFormat="1" ht="15.75" thickBot="1" x14ac:dyDescent="0.3">
      <c r="A120" s="276"/>
      <c r="B120" s="830" t="s">
        <v>619</v>
      </c>
      <c r="C120" s="831"/>
      <c r="D120" s="831"/>
      <c r="E120" s="831"/>
      <c r="F120" s="831"/>
      <c r="G120" s="831"/>
      <c r="H120" s="831"/>
      <c r="I120" s="831"/>
      <c r="J120" s="831"/>
      <c r="K120" s="831"/>
      <c r="L120" s="831"/>
      <c r="M120" s="831"/>
      <c r="N120" s="831"/>
      <c r="O120" s="831"/>
      <c r="P120" s="831"/>
      <c r="Q120" s="831"/>
      <c r="R120" s="831"/>
      <c r="S120" s="831"/>
      <c r="T120" s="831"/>
      <c r="U120" s="831"/>
      <c r="V120" s="831"/>
      <c r="W120" s="831"/>
      <c r="X120" s="831"/>
      <c r="Y120" s="831"/>
      <c r="Z120" s="831"/>
      <c r="AA120" s="831"/>
      <c r="AB120" s="831"/>
      <c r="AC120" s="832"/>
      <c r="AD120" s="271"/>
      <c r="AE120" s="271"/>
      <c r="AF120" s="262"/>
      <c r="AG120" s="263"/>
      <c r="AH120" s="264"/>
      <c r="AI120" s="264"/>
      <c r="AJ120" s="265"/>
      <c r="AK120" s="10"/>
    </row>
    <row r="121" spans="1:37" ht="15.75" thickBot="1" x14ac:dyDescent="0.3">
      <c r="A121" s="266"/>
      <c r="B121" s="266"/>
      <c r="C121" s="248"/>
      <c r="D121" s="247"/>
      <c r="E121" s="288"/>
      <c r="F121" s="247"/>
      <c r="G121" s="248"/>
      <c r="H121" s="321"/>
      <c r="I121" s="321"/>
      <c r="J121" s="247"/>
      <c r="K121" s="294"/>
      <c r="L121" s="322"/>
      <c r="M121" s="322"/>
      <c r="N121" s="322"/>
      <c r="O121" s="322"/>
      <c r="P121" s="322"/>
      <c r="Q121" s="852" t="s">
        <v>647</v>
      </c>
      <c r="R121" s="853"/>
      <c r="S121" s="853"/>
      <c r="T121" s="853"/>
      <c r="U121" s="853"/>
      <c r="V121" s="853"/>
      <c r="W121" s="853"/>
      <c r="X121" s="853"/>
      <c r="Y121" s="854"/>
      <c r="Z121" s="283"/>
      <c r="AA121" s="323"/>
      <c r="AB121" s="323"/>
      <c r="AC121" s="855"/>
      <c r="AD121" s="855"/>
      <c r="AE121" s="855"/>
      <c r="AF121" s="855"/>
      <c r="AG121" s="250"/>
      <c r="AH121" s="251"/>
      <c r="AI121" s="251"/>
      <c r="AJ121" s="252"/>
      <c r="AK121" s="4"/>
    </row>
    <row r="122" spans="1:37" x14ac:dyDescent="0.25">
      <c r="A122" s="253"/>
      <c r="B122" s="445"/>
      <c r="C122" s="243"/>
      <c r="E122" s="446"/>
      <c r="G122" s="447" t="s">
        <v>657</v>
      </c>
      <c r="H122" s="448"/>
      <c r="I122" s="448"/>
      <c r="K122" s="10" t="s">
        <v>625</v>
      </c>
      <c r="L122" s="9"/>
      <c r="M122" s="10" t="s">
        <v>625</v>
      </c>
      <c r="N122" s="9"/>
      <c r="O122" s="9" t="s">
        <v>649</v>
      </c>
      <c r="P122" s="9"/>
      <c r="Q122" s="324"/>
      <c r="R122" s="10"/>
      <c r="S122" s="10" t="s">
        <v>625</v>
      </c>
      <c r="T122" s="417"/>
      <c r="U122" s="10" t="s">
        <v>625</v>
      </c>
      <c r="V122" s="10"/>
      <c r="W122" s="10"/>
      <c r="X122" s="10"/>
      <c r="Y122" s="325"/>
      <c r="Z122" s="246"/>
      <c r="AA122" s="449"/>
      <c r="AB122" s="449"/>
      <c r="AC122" s="430"/>
      <c r="AD122" s="430"/>
      <c r="AE122" s="430"/>
      <c r="AF122" s="430"/>
      <c r="AG122" s="245"/>
      <c r="AH122" s="416"/>
      <c r="AI122" s="416"/>
      <c r="AJ122" s="255"/>
      <c r="AK122" s="4"/>
    </row>
    <row r="123" spans="1:37" x14ac:dyDescent="0.25">
      <c r="A123" s="253"/>
      <c r="B123" s="253"/>
      <c r="C123" s="400" t="s">
        <v>443</v>
      </c>
      <c r="D123" s="400"/>
      <c r="E123" s="400" t="s">
        <v>658</v>
      </c>
      <c r="F123" s="400"/>
      <c r="G123" s="400" t="s">
        <v>659</v>
      </c>
      <c r="H123" s="400"/>
      <c r="I123" s="400" t="s">
        <v>264</v>
      </c>
      <c r="J123" s="400"/>
      <c r="K123" s="400" t="s">
        <v>660</v>
      </c>
      <c r="L123" s="400"/>
      <c r="M123" s="400" t="s">
        <v>661</v>
      </c>
      <c r="N123" s="400"/>
      <c r="O123" s="400" t="s">
        <v>662</v>
      </c>
      <c r="P123" s="400"/>
      <c r="Q123" s="326" t="s">
        <v>663</v>
      </c>
      <c r="R123" s="400"/>
      <c r="S123" s="400" t="s">
        <v>664</v>
      </c>
      <c r="T123" s="400"/>
      <c r="U123" s="400" t="s">
        <v>665</v>
      </c>
      <c r="V123" s="400"/>
      <c r="W123" s="400" t="s">
        <v>666</v>
      </c>
      <c r="X123" s="400"/>
      <c r="Y123" s="305" t="s">
        <v>667</v>
      </c>
      <c r="Z123" s="400"/>
      <c r="AA123" s="400" t="s">
        <v>274</v>
      </c>
      <c r="AB123" s="400"/>
      <c r="AC123" s="400" t="s">
        <v>220</v>
      </c>
      <c r="AD123" s="400"/>
      <c r="AE123" s="400"/>
      <c r="AF123" s="390"/>
      <c r="AG123" s="254"/>
      <c r="AH123" s="424"/>
      <c r="AI123" s="424"/>
      <c r="AJ123" s="255"/>
      <c r="AK123" s="4"/>
    </row>
    <row r="124" spans="1:37"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255"/>
      <c r="AK124" s="4"/>
    </row>
    <row r="125" spans="1:37" s="243" customFormat="1" ht="15.75" thickBot="1" x14ac:dyDescent="0.3">
      <c r="A125" s="289">
        <v>123</v>
      </c>
      <c r="B125" s="289"/>
      <c r="C125" s="243" t="s">
        <v>783</v>
      </c>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291"/>
      <c r="AK125" s="267"/>
    </row>
    <row r="126" spans="1:37" ht="15.75" thickBot="1" x14ac:dyDescent="0.3">
      <c r="A126" s="258"/>
      <c r="B126" s="348">
        <v>374.005</v>
      </c>
      <c r="C126" s="826"/>
      <c r="D126" s="403">
        <v>433</v>
      </c>
      <c r="E126" s="851" t="s">
        <v>235</v>
      </c>
      <c r="F126" s="403">
        <v>390</v>
      </c>
      <c r="G126" s="851" t="s">
        <v>235</v>
      </c>
      <c r="H126" s="403">
        <v>406.995</v>
      </c>
      <c r="I126" s="851" t="s">
        <v>12</v>
      </c>
      <c r="J126" s="403">
        <v>411.48200000000003</v>
      </c>
      <c r="K126" s="851" t="s">
        <v>235</v>
      </c>
      <c r="L126" s="403">
        <v>566.68100000000004</v>
      </c>
      <c r="M126" s="851"/>
      <c r="N126" s="403">
        <v>326.63200000000001</v>
      </c>
      <c r="O126" s="890" t="s">
        <v>15</v>
      </c>
      <c r="P126" s="403">
        <v>371.99700000000001</v>
      </c>
      <c r="Q126" s="851" t="s">
        <v>223</v>
      </c>
      <c r="R126" s="403">
        <v>441</v>
      </c>
      <c r="S126" s="851" t="s">
        <v>223</v>
      </c>
      <c r="T126" s="403">
        <v>445</v>
      </c>
      <c r="U126" s="851" t="s">
        <v>223</v>
      </c>
      <c r="V126" s="403">
        <v>332.73099999999999</v>
      </c>
      <c r="W126" s="851" t="s">
        <v>223</v>
      </c>
      <c r="X126" s="403">
        <v>241.999</v>
      </c>
      <c r="Y126" s="851" t="s">
        <v>223</v>
      </c>
      <c r="Z126" s="403">
        <v>473.13099999999997</v>
      </c>
      <c r="AA126" s="826"/>
      <c r="AB126" s="403">
        <v>439.99900000000002</v>
      </c>
      <c r="AC126" s="851" t="s">
        <v>12</v>
      </c>
      <c r="AD126" s="415"/>
      <c r="AE126" s="415"/>
      <c r="AF126" s="390"/>
      <c r="AG126" s="244">
        <v>4</v>
      </c>
      <c r="AH126" s="231">
        <v>0</v>
      </c>
      <c r="AI126" s="231">
        <v>1</v>
      </c>
      <c r="AJ126" s="308"/>
      <c r="AK126" s="4"/>
    </row>
    <row r="127" spans="1:37" x14ac:dyDescent="0.25">
      <c r="A127" s="258"/>
      <c r="B127" s="253"/>
      <c r="C127" s="827"/>
      <c r="D127" s="390"/>
      <c r="E127" s="849"/>
      <c r="F127" s="390"/>
      <c r="G127" s="849"/>
      <c r="H127" s="390"/>
      <c r="I127" s="849"/>
      <c r="J127" s="390"/>
      <c r="K127" s="849"/>
      <c r="L127" s="390"/>
      <c r="M127" s="849"/>
      <c r="N127" s="390"/>
      <c r="O127" s="891"/>
      <c r="P127" s="415"/>
      <c r="Q127" s="849"/>
      <c r="R127" s="390"/>
      <c r="S127" s="849"/>
      <c r="T127" s="390"/>
      <c r="U127" s="849"/>
      <c r="V127" s="390"/>
      <c r="W127" s="849"/>
      <c r="X127" s="390"/>
      <c r="Y127" s="849"/>
      <c r="Z127" s="390"/>
      <c r="AA127" s="827"/>
      <c r="AB127" s="390"/>
      <c r="AC127" s="849"/>
      <c r="AD127" s="415"/>
      <c r="AE127" s="415"/>
      <c r="AF127" s="390"/>
      <c r="AG127" s="245"/>
      <c r="AH127" s="416"/>
      <c r="AI127" s="416"/>
      <c r="AJ127" s="255"/>
      <c r="AK127" s="4"/>
    </row>
    <row r="128" spans="1:37" ht="6" customHeight="1" x14ac:dyDescent="0.25">
      <c r="A128" s="258"/>
      <c r="B128" s="253"/>
      <c r="C128" s="233">
        <v>0</v>
      </c>
      <c r="D128" s="389"/>
      <c r="E128" s="233">
        <v>0</v>
      </c>
      <c r="F128" s="389"/>
      <c r="G128" s="233">
        <v>0</v>
      </c>
      <c r="H128" s="389"/>
      <c r="I128" s="233">
        <v>0</v>
      </c>
      <c r="J128" s="389"/>
      <c r="K128" s="233">
        <v>0</v>
      </c>
      <c r="L128" s="389"/>
      <c r="M128" s="233">
        <v>0</v>
      </c>
      <c r="N128" s="389"/>
      <c r="O128" s="233">
        <v>0</v>
      </c>
      <c r="P128" s="415"/>
      <c r="Q128" s="309">
        <v>0</v>
      </c>
      <c r="R128" s="389"/>
      <c r="S128" s="233">
        <v>0</v>
      </c>
      <c r="T128" s="389"/>
      <c r="U128" s="233">
        <v>0</v>
      </c>
      <c r="V128" s="389"/>
      <c r="W128" s="233">
        <v>0</v>
      </c>
      <c r="X128" s="389"/>
      <c r="Y128" s="310">
        <v>0</v>
      </c>
      <c r="Z128" s="389"/>
      <c r="AA128" s="233">
        <v>0</v>
      </c>
      <c r="AB128" s="407"/>
      <c r="AC128" s="233">
        <v>0</v>
      </c>
      <c r="AD128" s="415"/>
      <c r="AE128" s="415"/>
      <c r="AF128" s="390"/>
      <c r="AG128" s="245"/>
      <c r="AH128" s="416"/>
      <c r="AI128" s="416"/>
      <c r="AJ128" s="255"/>
      <c r="AK128" s="4"/>
    </row>
    <row r="129" spans="1:37" ht="15.75" thickBot="1" x14ac:dyDescent="0.3">
      <c r="A129" s="289"/>
      <c r="B129" s="445"/>
      <c r="C129" s="400" t="s">
        <v>77</v>
      </c>
      <c r="D129" s="390"/>
      <c r="E129" s="400" t="s">
        <v>65</v>
      </c>
      <c r="F129" s="390"/>
      <c r="G129" s="400" t="s">
        <v>150</v>
      </c>
      <c r="H129" s="390"/>
      <c r="I129" s="400" t="s">
        <v>77</v>
      </c>
      <c r="J129" s="390"/>
      <c r="K129" s="400" t="s">
        <v>634</v>
      </c>
      <c r="L129" s="390"/>
      <c r="M129" s="400" t="s">
        <v>668</v>
      </c>
      <c r="N129" s="390"/>
      <c r="O129" s="400" t="s">
        <v>206</v>
      </c>
      <c r="P129" s="400"/>
      <c r="Q129" s="329" t="s">
        <v>79</v>
      </c>
      <c r="R129" s="238"/>
      <c r="S129" s="319" t="s">
        <v>653</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291"/>
      <c r="AK129" s="4"/>
    </row>
    <row r="130" spans="1:37" s="246" customFormat="1" x14ac:dyDescent="0.25">
      <c r="A130" s="256"/>
      <c r="B130" s="256"/>
      <c r="C130" s="418"/>
      <c r="D130" s="417"/>
      <c r="E130" s="417"/>
      <c r="F130" s="391"/>
      <c r="G130" s="420"/>
      <c r="H130" s="391"/>
      <c r="I130" s="418" t="s">
        <v>74</v>
      </c>
      <c r="J130" s="391"/>
      <c r="K130" s="420"/>
      <c r="L130" s="391"/>
      <c r="M130" s="420" t="s">
        <v>628</v>
      </c>
      <c r="N130" s="391"/>
      <c r="O130" s="420" t="s">
        <v>628</v>
      </c>
      <c r="P130" s="420"/>
      <c r="Q130" s="438"/>
      <c r="R130" s="391"/>
      <c r="S130" s="420"/>
      <c r="T130" s="391"/>
      <c r="U130" s="420" t="s">
        <v>628</v>
      </c>
      <c r="V130" s="391"/>
      <c r="W130" s="10"/>
      <c r="X130" s="391"/>
      <c r="Y130" s="420"/>
      <c r="Z130" s="391"/>
      <c r="AA130" s="418" t="s">
        <v>74</v>
      </c>
      <c r="AB130" s="391"/>
      <c r="AC130" s="418" t="s">
        <v>74</v>
      </c>
      <c r="AD130" s="418"/>
      <c r="AE130" s="418"/>
      <c r="AF130" s="391"/>
      <c r="AG130" s="245"/>
      <c r="AH130" s="416"/>
      <c r="AI130" s="416"/>
      <c r="AJ130" s="259"/>
      <c r="AK130" s="10"/>
    </row>
    <row r="131" spans="1:37"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259"/>
      <c r="AK131" s="10"/>
    </row>
    <row r="132" spans="1:37" s="246" customFormat="1" ht="15.75" thickBot="1" x14ac:dyDescent="0.3">
      <c r="A132" s="276"/>
      <c r="B132" s="830" t="s">
        <v>619</v>
      </c>
      <c r="C132" s="831"/>
      <c r="D132" s="831"/>
      <c r="E132" s="831"/>
      <c r="F132" s="831"/>
      <c r="G132" s="831"/>
      <c r="H132" s="831"/>
      <c r="I132" s="831"/>
      <c r="J132" s="831"/>
      <c r="K132" s="831"/>
      <c r="L132" s="831"/>
      <c r="M132" s="831"/>
      <c r="N132" s="831"/>
      <c r="O132" s="831"/>
      <c r="P132" s="831"/>
      <c r="Q132" s="831"/>
      <c r="R132" s="831"/>
      <c r="S132" s="831"/>
      <c r="T132" s="831"/>
      <c r="U132" s="831"/>
      <c r="V132" s="831"/>
      <c r="W132" s="831"/>
      <c r="X132" s="831"/>
      <c r="Y132" s="831"/>
      <c r="Z132" s="831"/>
      <c r="AA132" s="831"/>
      <c r="AB132" s="831"/>
      <c r="AC132" s="832"/>
      <c r="AD132" s="271"/>
      <c r="AE132" s="271"/>
      <c r="AF132" s="262"/>
      <c r="AG132" s="263"/>
      <c r="AH132" s="264"/>
      <c r="AI132" s="264"/>
      <c r="AJ132" s="265"/>
      <c r="AK132" s="10"/>
    </row>
    <row r="133" spans="1:37" s="246" customFormat="1" ht="15.75" thickBot="1" x14ac:dyDescent="0.3">
      <c r="A133" s="293"/>
      <c r="B133" s="293"/>
      <c r="C133" s="330"/>
      <c r="D133" s="330"/>
      <c r="E133" s="330"/>
      <c r="F133" s="283"/>
      <c r="G133" s="856" t="s">
        <v>647</v>
      </c>
      <c r="H133" s="857"/>
      <c r="I133" s="857"/>
      <c r="J133" s="857"/>
      <c r="K133" s="858"/>
      <c r="L133" s="283"/>
      <c r="M133" s="281"/>
      <c r="N133" s="283"/>
      <c r="O133" s="281"/>
      <c r="P133" s="281"/>
      <c r="Q133" s="296"/>
      <c r="R133" s="283"/>
      <c r="S133" s="281"/>
      <c r="T133" s="283"/>
      <c r="U133" s="281"/>
      <c r="V133" s="283"/>
      <c r="W133" s="859" t="s">
        <v>647</v>
      </c>
      <c r="X133" s="860"/>
      <c r="Y133" s="861"/>
      <c r="Z133" s="283"/>
      <c r="AA133" s="281"/>
      <c r="AB133" s="283"/>
      <c r="AC133" s="295"/>
      <c r="AD133" s="295"/>
      <c r="AE133" s="295"/>
      <c r="AF133" s="283"/>
      <c r="AG133" s="250"/>
      <c r="AH133" s="251"/>
      <c r="AI133" s="251"/>
      <c r="AJ133" s="301"/>
      <c r="AK133" s="10"/>
    </row>
    <row r="134" spans="1:37" x14ac:dyDescent="0.25">
      <c r="A134" s="268"/>
      <c r="B134" s="268"/>
      <c r="C134" s="440"/>
      <c r="D134" s="440" t="s">
        <v>635</v>
      </c>
      <c r="E134" s="440"/>
      <c r="G134" s="331" t="s">
        <v>625</v>
      </c>
      <c r="H134" s="246"/>
      <c r="I134" s="9" t="s">
        <v>649</v>
      </c>
      <c r="J134" s="246"/>
      <c r="K134" s="303" t="s">
        <v>669</v>
      </c>
      <c r="L134" s="440"/>
      <c r="M134" s="10"/>
      <c r="O134" s="243"/>
      <c r="P134" s="243"/>
      <c r="Q134" s="444"/>
      <c r="R134" s="9"/>
      <c r="S134" s="9"/>
      <c r="U134" s="243"/>
      <c r="V134" s="450" t="s">
        <v>632</v>
      </c>
      <c r="W134" s="302" t="s">
        <v>625</v>
      </c>
      <c r="X134" s="449"/>
      <c r="Y134" s="332"/>
      <c r="Z134" s="449"/>
      <c r="AA134" s="449"/>
      <c r="AB134" s="449"/>
      <c r="AC134" s="449"/>
      <c r="AD134" s="449"/>
      <c r="AE134" s="449"/>
      <c r="AG134" s="269"/>
      <c r="AH134" s="431"/>
      <c r="AI134" s="431"/>
      <c r="AJ134" s="291"/>
      <c r="AK134" s="4"/>
    </row>
    <row r="135" spans="1:37" x14ac:dyDescent="0.25">
      <c r="A135" s="253"/>
      <c r="B135" s="253"/>
      <c r="C135" s="400" t="s">
        <v>478</v>
      </c>
      <c r="D135" s="400"/>
      <c r="E135" s="400" t="s">
        <v>485</v>
      </c>
      <c r="F135" s="400"/>
      <c r="G135" s="304" t="s">
        <v>670</v>
      </c>
      <c r="H135" s="400"/>
      <c r="I135" s="400" t="s">
        <v>671</v>
      </c>
      <c r="J135" s="400"/>
      <c r="K135" s="305" t="s">
        <v>672</v>
      </c>
      <c r="L135" s="400"/>
      <c r="M135" s="400" t="s">
        <v>286</v>
      </c>
      <c r="N135" s="400"/>
      <c r="O135" s="400" t="s">
        <v>218</v>
      </c>
      <c r="P135" s="400"/>
      <c r="Q135" s="409" t="s">
        <v>369</v>
      </c>
      <c r="R135" s="400"/>
      <c r="S135" s="400" t="s">
        <v>205</v>
      </c>
      <c r="T135" s="400"/>
      <c r="U135" s="400" t="s">
        <v>543</v>
      </c>
      <c r="V135" s="400"/>
      <c r="W135" s="304" t="s">
        <v>673</v>
      </c>
      <c r="X135" s="400"/>
      <c r="Y135" s="305" t="s">
        <v>674</v>
      </c>
      <c r="Z135" s="400"/>
      <c r="AA135" s="400" t="s">
        <v>397</v>
      </c>
      <c r="AB135" s="400"/>
      <c r="AC135" s="400" t="s">
        <v>177</v>
      </c>
      <c r="AD135" s="400"/>
      <c r="AE135" s="400"/>
      <c r="AF135" s="390"/>
      <c r="AG135" s="254"/>
      <c r="AH135" s="424"/>
      <c r="AI135" s="424"/>
      <c r="AJ135" s="255"/>
      <c r="AK135" s="4"/>
    </row>
    <row r="136" spans="1:37" x14ac:dyDescent="0.25">
      <c r="A136" s="256"/>
      <c r="B136" s="258" t="s">
        <v>675</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255"/>
      <c r="AK136" s="4"/>
    </row>
    <row r="137" spans="1:37" s="243" customFormat="1" ht="15.75" thickBot="1" x14ac:dyDescent="0.3">
      <c r="A137" s="289">
        <v>137</v>
      </c>
      <c r="B137" s="289"/>
      <c r="C137" s="243">
        <v>138</v>
      </c>
      <c r="E137" s="243">
        <v>139</v>
      </c>
      <c r="G137" s="289">
        <v>140</v>
      </c>
      <c r="I137" s="243">
        <v>141</v>
      </c>
      <c r="K137" s="307">
        <v>142</v>
      </c>
      <c r="M137" s="243">
        <v>143</v>
      </c>
      <c r="O137" s="243">
        <v>144</v>
      </c>
      <c r="Q137" s="434" t="s">
        <v>783</v>
      </c>
      <c r="S137" s="243">
        <v>146</v>
      </c>
      <c r="U137" s="243">
        <v>147</v>
      </c>
      <c r="W137" s="289">
        <v>148</v>
      </c>
      <c r="Y137" s="307">
        <v>149</v>
      </c>
      <c r="AA137" s="243" t="s">
        <v>783</v>
      </c>
      <c r="AC137" s="243">
        <v>151</v>
      </c>
      <c r="AG137" s="290"/>
      <c r="AH137" s="435"/>
      <c r="AI137" s="436"/>
      <c r="AJ137" s="291"/>
      <c r="AK137" s="267"/>
    </row>
    <row r="138" spans="1:37" ht="15.75" thickBot="1" x14ac:dyDescent="0.3">
      <c r="A138" s="258"/>
      <c r="B138" s="348">
        <v>398.255</v>
      </c>
      <c r="C138" s="826"/>
      <c r="D138" s="403">
        <v>211.13499999999999</v>
      </c>
      <c r="E138" s="826"/>
      <c r="F138" s="403">
        <v>224</v>
      </c>
      <c r="G138" s="851" t="s">
        <v>223</v>
      </c>
      <c r="H138" s="403">
        <v>293.49299999999999</v>
      </c>
      <c r="I138" s="851" t="s">
        <v>223</v>
      </c>
      <c r="J138" s="403">
        <v>332.85599999999999</v>
      </c>
      <c r="K138" s="851" t="s">
        <v>223</v>
      </c>
      <c r="L138" s="403">
        <v>412.34500000000003</v>
      </c>
      <c r="M138" s="826"/>
      <c r="N138" s="403">
        <v>429.00299999999999</v>
      </c>
      <c r="O138" s="851" t="s">
        <v>12</v>
      </c>
      <c r="P138" s="403">
        <v>389</v>
      </c>
      <c r="Q138" s="826"/>
      <c r="R138" s="403">
        <v>418</v>
      </c>
      <c r="S138" s="851" t="s">
        <v>12</v>
      </c>
      <c r="T138" s="403">
        <v>365.834</v>
      </c>
      <c r="U138" s="826"/>
      <c r="V138" s="403">
        <v>236.06100000000001</v>
      </c>
      <c r="W138" s="851" t="s">
        <v>223</v>
      </c>
      <c r="X138" s="403">
        <v>424.99799999999999</v>
      </c>
      <c r="Y138" s="851" t="s">
        <v>223</v>
      </c>
      <c r="Z138" s="403">
        <v>413.45</v>
      </c>
      <c r="AA138" s="826"/>
      <c r="AB138" s="403">
        <v>458</v>
      </c>
      <c r="AC138" s="851" t="s">
        <v>12</v>
      </c>
      <c r="AD138" s="415"/>
      <c r="AE138" s="415"/>
      <c r="AF138" s="390"/>
      <c r="AG138" s="244">
        <v>9</v>
      </c>
      <c r="AH138" s="231">
        <v>1</v>
      </c>
      <c r="AI138" s="231">
        <v>4</v>
      </c>
      <c r="AJ138" s="308"/>
      <c r="AK138" s="4"/>
    </row>
    <row r="139" spans="1:37" x14ac:dyDescent="0.25">
      <c r="A139" s="258"/>
      <c r="B139" s="253"/>
      <c r="C139" s="827"/>
      <c r="D139" s="390"/>
      <c r="E139" s="827"/>
      <c r="F139" s="390"/>
      <c r="G139" s="849"/>
      <c r="H139" s="390"/>
      <c r="I139" s="849"/>
      <c r="J139" s="390"/>
      <c r="K139" s="849"/>
      <c r="L139" s="390"/>
      <c r="M139" s="827"/>
      <c r="N139" s="390"/>
      <c r="O139" s="849"/>
      <c r="P139" s="415"/>
      <c r="Q139" s="827"/>
      <c r="R139" s="390"/>
      <c r="S139" s="849"/>
      <c r="T139" s="390"/>
      <c r="U139" s="827"/>
      <c r="V139" s="390"/>
      <c r="W139" s="849"/>
      <c r="X139" s="390"/>
      <c r="Y139" s="849"/>
      <c r="Z139" s="390"/>
      <c r="AA139" s="827"/>
      <c r="AB139" s="390"/>
      <c r="AC139" s="849"/>
      <c r="AD139" s="415"/>
      <c r="AE139" s="415"/>
      <c r="AF139" s="390"/>
      <c r="AG139" s="245"/>
      <c r="AH139" s="416"/>
      <c r="AI139" s="416"/>
      <c r="AJ139" s="255"/>
      <c r="AK139" s="4"/>
    </row>
    <row r="140" spans="1:37"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255"/>
      <c r="AK140" s="4"/>
    </row>
    <row r="141" spans="1:37" ht="15.75" thickBot="1" x14ac:dyDescent="0.3">
      <c r="A141" s="289"/>
      <c r="B141" s="289"/>
      <c r="C141" s="400" t="s">
        <v>181</v>
      </c>
      <c r="D141" s="390"/>
      <c r="E141" s="400" t="s">
        <v>231</v>
      </c>
      <c r="F141" s="390"/>
      <c r="G141" s="311" t="s">
        <v>79</v>
      </c>
      <c r="H141" s="238"/>
      <c r="I141" s="319" t="s">
        <v>181</v>
      </c>
      <c r="J141" s="238"/>
      <c r="K141" s="312" t="s">
        <v>132</v>
      </c>
      <c r="L141" s="390"/>
      <c r="M141" s="400" t="s">
        <v>287</v>
      </c>
      <c r="N141" s="390"/>
      <c r="O141" s="400" t="s">
        <v>65</v>
      </c>
      <c r="P141" s="400"/>
      <c r="Q141" s="409" t="s">
        <v>77</v>
      </c>
      <c r="R141" s="390"/>
      <c r="S141" s="400" t="s">
        <v>206</v>
      </c>
      <c r="T141" s="390"/>
      <c r="U141" s="400" t="s">
        <v>200</v>
      </c>
      <c r="V141" s="390"/>
      <c r="W141" s="333" t="s">
        <v>200</v>
      </c>
      <c r="X141" s="238"/>
      <c r="Y141" s="312" t="s">
        <v>57</v>
      </c>
      <c r="Z141" s="390"/>
      <c r="AA141" s="400" t="s">
        <v>398</v>
      </c>
      <c r="AB141" s="390"/>
      <c r="AC141" s="400" t="s">
        <v>57</v>
      </c>
      <c r="AD141" s="400"/>
      <c r="AE141" s="400"/>
      <c r="AG141" s="269"/>
      <c r="AH141" s="431"/>
      <c r="AI141" s="431"/>
      <c r="AJ141" s="291"/>
      <c r="AK141" s="4"/>
    </row>
    <row r="142" spans="1:37" s="246" customFormat="1" x14ac:dyDescent="0.25">
      <c r="A142" s="260"/>
      <c r="B142" s="260"/>
      <c r="C142" s="418"/>
      <c r="E142" s="418"/>
      <c r="G142" s="418" t="s">
        <v>628</v>
      </c>
      <c r="I142" s="418" t="s">
        <v>628</v>
      </c>
      <c r="K142" s="418" t="s">
        <v>628</v>
      </c>
      <c r="M142" s="10" t="s">
        <v>91</v>
      </c>
      <c r="N142" s="9"/>
      <c r="O142" s="418" t="s">
        <v>58</v>
      </c>
      <c r="P142" s="418"/>
      <c r="Q142" s="444"/>
      <c r="R142" s="9"/>
      <c r="S142" s="418" t="s">
        <v>91</v>
      </c>
      <c r="T142" s="9"/>
      <c r="U142" s="9"/>
      <c r="V142" s="9"/>
      <c r="W142" s="9" t="s">
        <v>628</v>
      </c>
      <c r="X142" s="9"/>
      <c r="Y142" s="9"/>
      <c r="Z142" s="9"/>
      <c r="AA142" s="9"/>
      <c r="AC142" s="418" t="s">
        <v>91</v>
      </c>
      <c r="AD142" s="418"/>
      <c r="AE142" s="418"/>
      <c r="AG142" s="269"/>
      <c r="AH142" s="431"/>
      <c r="AI142" s="431"/>
      <c r="AJ142" s="270"/>
      <c r="AK142" s="10"/>
    </row>
    <row r="143" spans="1:37" s="246" customFormat="1" ht="15.75" thickBot="1" x14ac:dyDescent="0.3">
      <c r="A143" s="260"/>
      <c r="B143" s="260"/>
      <c r="C143" s="418"/>
      <c r="E143" s="418"/>
      <c r="G143" s="418"/>
      <c r="I143" s="418"/>
      <c r="K143" s="418"/>
      <c r="M143" s="10"/>
      <c r="N143" s="9"/>
      <c r="O143" s="418"/>
      <c r="P143" s="418"/>
      <c r="Q143" s="419"/>
      <c r="R143" s="9"/>
      <c r="S143" s="418"/>
      <c r="T143" s="9"/>
      <c r="U143" s="9"/>
      <c r="V143" s="9"/>
      <c r="W143" s="9"/>
      <c r="X143" s="9"/>
      <c r="Y143" s="9"/>
      <c r="Z143" s="9"/>
      <c r="AA143" s="10"/>
      <c r="AC143" s="418"/>
      <c r="AD143" s="418"/>
      <c r="AE143" s="418"/>
      <c r="AG143" s="269"/>
      <c r="AH143" s="431"/>
      <c r="AI143" s="431"/>
      <c r="AJ143" s="270"/>
      <c r="AK143" s="10"/>
    </row>
    <row r="144" spans="1:37" s="246" customFormat="1" ht="15.75" thickBot="1" x14ac:dyDescent="0.3">
      <c r="A144" s="261"/>
      <c r="B144" s="830" t="s">
        <v>619</v>
      </c>
      <c r="C144" s="831"/>
      <c r="D144" s="831"/>
      <c r="E144" s="831"/>
      <c r="F144" s="831"/>
      <c r="G144" s="831"/>
      <c r="H144" s="831"/>
      <c r="I144" s="831"/>
      <c r="J144" s="831"/>
      <c r="K144" s="831"/>
      <c r="L144" s="831"/>
      <c r="M144" s="831"/>
      <c r="N144" s="831"/>
      <c r="O144" s="831"/>
      <c r="P144" s="831"/>
      <c r="Q144" s="831"/>
      <c r="R144" s="831"/>
      <c r="S144" s="831"/>
      <c r="T144" s="831"/>
      <c r="U144" s="831"/>
      <c r="V144" s="831"/>
      <c r="W144" s="831"/>
      <c r="X144" s="831"/>
      <c r="Y144" s="831"/>
      <c r="Z144" s="831"/>
      <c r="AA144" s="831"/>
      <c r="AB144" s="831"/>
      <c r="AC144" s="832"/>
      <c r="AD144" s="271"/>
      <c r="AE144" s="271"/>
      <c r="AF144" s="292"/>
      <c r="AG144" s="334"/>
      <c r="AH144" s="335"/>
      <c r="AI144" s="335"/>
      <c r="AJ144" s="336"/>
      <c r="AK144" s="10"/>
    </row>
    <row r="145" spans="1:37"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856" t="s">
        <v>647</v>
      </c>
      <c r="X145" s="857"/>
      <c r="Y145" s="857"/>
      <c r="Z145" s="857"/>
      <c r="AA145" s="858"/>
      <c r="AB145" s="862" t="s">
        <v>676</v>
      </c>
      <c r="AC145" s="863"/>
      <c r="AD145" s="340"/>
      <c r="AE145" s="340"/>
      <c r="AF145" s="283"/>
      <c r="AG145" s="341"/>
      <c r="AH145" s="342"/>
      <c r="AI145" s="342"/>
      <c r="AJ145" s="343"/>
      <c r="AK145" s="10"/>
    </row>
    <row r="146" spans="1:37"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649</v>
      </c>
      <c r="W146" s="302" t="s">
        <v>625</v>
      </c>
      <c r="X146" s="313"/>
      <c r="Y146" s="313"/>
      <c r="Z146" s="313"/>
      <c r="AA146" s="303" t="s">
        <v>649</v>
      </c>
      <c r="AB146" s="313"/>
      <c r="AC146" s="344"/>
      <c r="AF146" s="390"/>
      <c r="AG146" s="245"/>
      <c r="AH146" s="416"/>
      <c r="AI146" s="416"/>
      <c r="AJ146" s="255"/>
      <c r="AK146" s="4"/>
    </row>
    <row r="147" spans="1:37"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677</v>
      </c>
      <c r="V147" s="400"/>
      <c r="W147" s="304" t="s">
        <v>678</v>
      </c>
      <c r="X147" s="400"/>
      <c r="Y147" s="400" t="s">
        <v>679</v>
      </c>
      <c r="Z147" s="400"/>
      <c r="AA147" s="305" t="s">
        <v>680</v>
      </c>
      <c r="AB147" s="400"/>
      <c r="AC147" s="305" t="s">
        <v>681</v>
      </c>
      <c r="AD147" s="400"/>
      <c r="AE147" s="400"/>
      <c r="AF147" s="390"/>
      <c r="AG147" s="254"/>
      <c r="AH147" s="424"/>
      <c r="AI147" s="424"/>
      <c r="AJ147" s="255"/>
      <c r="AK147" s="4"/>
    </row>
    <row r="148" spans="1:37"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255"/>
      <c r="AK148" s="4"/>
    </row>
    <row r="149" spans="1:37"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291"/>
      <c r="AK149" s="267"/>
    </row>
    <row r="150" spans="1:37" ht="15.75" thickBot="1" x14ac:dyDescent="0.3">
      <c r="A150" s="258"/>
      <c r="B150" s="348">
        <v>378.05200000000002</v>
      </c>
      <c r="C150" s="826"/>
      <c r="D150" s="403">
        <v>319</v>
      </c>
      <c r="E150" s="851" t="s">
        <v>12</v>
      </c>
      <c r="F150" s="403">
        <v>365</v>
      </c>
      <c r="G150" s="851" t="s">
        <v>12</v>
      </c>
      <c r="H150" s="403">
        <v>441</v>
      </c>
      <c r="I150" s="826"/>
      <c r="J150" s="403">
        <v>394</v>
      </c>
      <c r="K150" s="851" t="s">
        <v>12</v>
      </c>
      <c r="L150" s="403">
        <v>314</v>
      </c>
      <c r="M150" s="851" t="s">
        <v>12</v>
      </c>
      <c r="N150" s="403">
        <v>473.22</v>
      </c>
      <c r="O150" s="851" t="s">
        <v>12</v>
      </c>
      <c r="P150" s="403">
        <v>337</v>
      </c>
      <c r="Q150" s="826"/>
      <c r="R150" s="403">
        <v>337.57400000000001</v>
      </c>
      <c r="S150" s="851" t="s">
        <v>12</v>
      </c>
      <c r="T150" s="403">
        <v>402.80799999999999</v>
      </c>
      <c r="U150" s="851" t="s">
        <v>15</v>
      </c>
      <c r="V150" s="403">
        <v>344</v>
      </c>
      <c r="W150" s="851" t="s">
        <v>223</v>
      </c>
      <c r="X150" s="403">
        <v>383</v>
      </c>
      <c r="Y150" s="851" t="s">
        <v>223</v>
      </c>
      <c r="Z150" s="403">
        <v>376.82600000000002</v>
      </c>
      <c r="AA150" s="851" t="s">
        <v>223</v>
      </c>
      <c r="AB150" s="403">
        <v>481.108</v>
      </c>
      <c r="AC150" s="851" t="s">
        <v>223</v>
      </c>
      <c r="AD150" s="415"/>
      <c r="AE150" s="415"/>
      <c r="AF150" s="390"/>
      <c r="AG150" s="244">
        <v>9</v>
      </c>
      <c r="AH150" s="231">
        <v>1</v>
      </c>
      <c r="AI150" s="231">
        <v>8</v>
      </c>
      <c r="AJ150" s="308"/>
      <c r="AK150" s="4"/>
    </row>
    <row r="151" spans="1:37" ht="15.75" thickBot="1" x14ac:dyDescent="0.3">
      <c r="A151" s="258"/>
      <c r="B151" s="253"/>
      <c r="C151" s="850"/>
      <c r="D151" s="390"/>
      <c r="E151" s="867"/>
      <c r="F151" s="390"/>
      <c r="G151" s="867"/>
      <c r="H151" s="390"/>
      <c r="I151" s="850"/>
      <c r="J151" s="390"/>
      <c r="K151" s="867"/>
      <c r="L151" s="390"/>
      <c r="M151" s="867"/>
      <c r="N151" s="390"/>
      <c r="O151" s="867"/>
      <c r="P151" s="415"/>
      <c r="Q151" s="850"/>
      <c r="R151" s="390"/>
      <c r="S151" s="867"/>
      <c r="T151" s="390"/>
      <c r="U151" s="867"/>
      <c r="V151" s="390"/>
      <c r="W151" s="867"/>
      <c r="X151" s="390"/>
      <c r="Y151" s="867"/>
      <c r="Z151" s="390"/>
      <c r="AA151" s="867"/>
      <c r="AB151" s="390"/>
      <c r="AC151" s="867"/>
      <c r="AD151" s="415"/>
      <c r="AE151" s="415"/>
      <c r="AF151" s="390"/>
      <c r="AG151" s="245"/>
      <c r="AH151" s="416"/>
      <c r="AI151" s="416"/>
      <c r="AJ151" s="255"/>
      <c r="AK151" s="4"/>
    </row>
    <row r="152" spans="1:37" ht="6" customHeight="1" x14ac:dyDescent="0.25">
      <c r="A152" s="258"/>
      <c r="B152" s="253"/>
      <c r="C152" s="233">
        <v>0</v>
      </c>
      <c r="D152" s="389"/>
      <c r="E152" s="233" t="s">
        <v>12</v>
      </c>
      <c r="F152" s="389"/>
      <c r="G152" s="233">
        <v>0</v>
      </c>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255"/>
      <c r="AK152" s="4"/>
    </row>
    <row r="153" spans="1:37"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653</v>
      </c>
      <c r="AB153" s="238"/>
      <c r="AC153" s="345" t="s">
        <v>210</v>
      </c>
      <c r="AD153" s="451"/>
      <c r="AE153" s="451"/>
      <c r="AG153" s="269"/>
      <c r="AH153" s="431"/>
      <c r="AI153" s="431"/>
      <c r="AJ153" s="291"/>
      <c r="AK153" s="4"/>
    </row>
    <row r="154" spans="1:37"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628</v>
      </c>
      <c r="W154" s="418" t="s">
        <v>628</v>
      </c>
      <c r="Y154" s="418"/>
      <c r="AA154" s="418" t="s">
        <v>628</v>
      </c>
      <c r="AC154" s="418"/>
      <c r="AD154" s="418"/>
      <c r="AE154" s="418"/>
      <c r="AG154" s="269"/>
      <c r="AH154" s="431"/>
      <c r="AI154" s="431"/>
      <c r="AJ154" s="270"/>
      <c r="AK154" s="10"/>
    </row>
    <row r="155" spans="1:37"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270"/>
      <c r="AK155" s="10"/>
    </row>
    <row r="156" spans="1:37" s="246" customFormat="1" ht="15.75" thickBot="1" x14ac:dyDescent="0.3">
      <c r="A156" s="261"/>
      <c r="B156" s="830" t="s">
        <v>619</v>
      </c>
      <c r="C156" s="831"/>
      <c r="D156" s="831"/>
      <c r="E156" s="831"/>
      <c r="F156" s="831"/>
      <c r="G156" s="831"/>
      <c r="H156" s="831"/>
      <c r="I156" s="831"/>
      <c r="J156" s="831"/>
      <c r="K156" s="831"/>
      <c r="L156" s="831"/>
      <c r="M156" s="831"/>
      <c r="N156" s="831"/>
      <c r="O156" s="831"/>
      <c r="P156" s="831"/>
      <c r="Q156" s="831"/>
      <c r="R156" s="831"/>
      <c r="S156" s="831"/>
      <c r="T156" s="831"/>
      <c r="U156" s="831"/>
      <c r="V156" s="831"/>
      <c r="W156" s="831"/>
      <c r="X156" s="831"/>
      <c r="Y156" s="831"/>
      <c r="Z156" s="831"/>
      <c r="AA156" s="832"/>
      <c r="AB156" s="864" t="s">
        <v>682</v>
      </c>
      <c r="AC156" s="865"/>
      <c r="AD156" s="271"/>
      <c r="AE156" s="271"/>
      <c r="AF156" s="262"/>
      <c r="AG156" s="334"/>
      <c r="AH156" s="335"/>
      <c r="AI156" s="335"/>
      <c r="AJ156" s="336"/>
      <c r="AK156" s="10"/>
    </row>
    <row r="157" spans="1:37" ht="15.75" thickBot="1" x14ac:dyDescent="0.3">
      <c r="A157" s="266"/>
      <c r="B157" s="866" t="s">
        <v>676</v>
      </c>
      <c r="C157" s="862"/>
      <c r="D157" s="862"/>
      <c r="E157" s="862"/>
      <c r="F157" s="862"/>
      <c r="G157" s="863"/>
      <c r="H157" s="249"/>
      <c r="I157" s="248"/>
      <c r="J157" s="247"/>
      <c r="K157" s="280"/>
      <c r="L157" s="247"/>
      <c r="M157" s="339" t="s">
        <v>625</v>
      </c>
      <c r="N157" s="313"/>
      <c r="O157" s="339" t="s">
        <v>625</v>
      </c>
      <c r="P157" s="339"/>
      <c r="Q157" s="339" t="s">
        <v>625</v>
      </c>
      <c r="R157" s="247"/>
      <c r="S157" s="248"/>
      <c r="T157" s="283"/>
      <c r="U157" s="346"/>
      <c r="V157" s="283"/>
      <c r="W157" s="248"/>
      <c r="X157" s="247"/>
      <c r="Y157" s="248"/>
      <c r="Z157" s="247"/>
      <c r="AA157" s="248"/>
      <c r="AB157" s="247"/>
      <c r="AC157" s="248"/>
      <c r="AD157" s="248"/>
      <c r="AE157" s="248"/>
      <c r="AF157" s="247"/>
      <c r="AG157" s="250"/>
      <c r="AH157" s="251"/>
      <c r="AI157" s="251"/>
      <c r="AJ157" s="252"/>
      <c r="AK157" s="4"/>
    </row>
    <row r="158" spans="1:37" x14ac:dyDescent="0.25">
      <c r="A158" s="253"/>
      <c r="B158" s="253"/>
      <c r="C158" s="400" t="s">
        <v>683</v>
      </c>
      <c r="D158" s="400"/>
      <c r="E158" s="400" t="s">
        <v>684</v>
      </c>
      <c r="F158" s="400"/>
      <c r="G158" s="347" t="s">
        <v>685</v>
      </c>
      <c r="H158" s="400"/>
      <c r="I158" s="400" t="s">
        <v>686</v>
      </c>
      <c r="J158" s="400"/>
      <c r="K158" s="400" t="s">
        <v>687</v>
      </c>
      <c r="L158" s="400"/>
      <c r="M158" s="400" t="s">
        <v>688</v>
      </c>
      <c r="N158" s="400"/>
      <c r="O158" s="400" t="s">
        <v>551</v>
      </c>
      <c r="P158" s="400"/>
      <c r="Q158" s="409" t="s">
        <v>689</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255"/>
      <c r="AK158" s="4"/>
    </row>
    <row r="159" spans="1:37"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255"/>
      <c r="AK159" s="4"/>
    </row>
    <row r="160" spans="1:37"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255"/>
      <c r="AK160" s="267"/>
    </row>
    <row r="161" spans="1:37" ht="15.75" thickBot="1" x14ac:dyDescent="0.3">
      <c r="A161" s="258"/>
      <c r="B161" s="348">
        <v>317</v>
      </c>
      <c r="C161" s="851" t="s">
        <v>223</v>
      </c>
      <c r="D161" s="403">
        <v>341</v>
      </c>
      <c r="E161" s="851" t="s">
        <v>223</v>
      </c>
      <c r="F161" s="403">
        <v>329.47</v>
      </c>
      <c r="G161" s="851" t="s">
        <v>223</v>
      </c>
      <c r="H161" s="403">
        <v>523.19299999999998</v>
      </c>
      <c r="I161" s="851" t="s">
        <v>15</v>
      </c>
      <c r="J161" s="403">
        <v>328</v>
      </c>
      <c r="K161" s="826"/>
      <c r="L161" s="403">
        <v>389</v>
      </c>
      <c r="M161" s="826"/>
      <c r="N161" s="403">
        <v>396</v>
      </c>
      <c r="O161" s="826"/>
      <c r="P161" s="403">
        <v>350</v>
      </c>
      <c r="Q161" s="826"/>
      <c r="R161" s="403">
        <v>397.48</v>
      </c>
      <c r="S161" s="826"/>
      <c r="T161" s="403">
        <v>323.99799999999999</v>
      </c>
      <c r="U161" s="851" t="s">
        <v>12</v>
      </c>
      <c r="V161" s="403">
        <v>426</v>
      </c>
      <c r="W161" s="851" t="s">
        <v>12</v>
      </c>
      <c r="X161" s="403">
        <v>374</v>
      </c>
      <c r="Y161" s="851" t="s">
        <v>12</v>
      </c>
      <c r="Z161" s="403">
        <v>461</v>
      </c>
      <c r="AA161" s="851" t="s">
        <v>12</v>
      </c>
      <c r="AB161" s="403">
        <v>372</v>
      </c>
      <c r="AC161" s="851" t="s">
        <v>12</v>
      </c>
      <c r="AD161" s="415"/>
      <c r="AE161" s="415"/>
      <c r="AF161" s="390"/>
      <c r="AG161" s="244">
        <v>10</v>
      </c>
      <c r="AH161" s="231">
        <v>0</v>
      </c>
      <c r="AI161" s="231">
        <v>7</v>
      </c>
      <c r="AJ161" s="308"/>
      <c r="AK161" s="4"/>
    </row>
    <row r="162" spans="1:37" ht="15.75" thickBot="1" x14ac:dyDescent="0.3">
      <c r="A162" s="258"/>
      <c r="B162" s="253"/>
      <c r="C162" s="849"/>
      <c r="D162" s="390"/>
      <c r="E162" s="849"/>
      <c r="F162" s="390"/>
      <c r="G162" s="849"/>
      <c r="H162" s="390"/>
      <c r="I162" s="849"/>
      <c r="J162" s="390"/>
      <c r="K162" s="827"/>
      <c r="L162" s="390"/>
      <c r="M162" s="827"/>
      <c r="N162" s="390"/>
      <c r="O162" s="827"/>
      <c r="P162" s="415"/>
      <c r="Q162" s="827"/>
      <c r="R162" s="390"/>
      <c r="S162" s="850"/>
      <c r="T162" s="390"/>
      <c r="U162" s="849"/>
      <c r="V162" s="390"/>
      <c r="W162" s="849"/>
      <c r="X162" s="390"/>
      <c r="Y162" s="867"/>
      <c r="Z162" s="390"/>
      <c r="AA162" s="867"/>
      <c r="AB162" s="390"/>
      <c r="AC162" s="867"/>
      <c r="AD162" s="415"/>
      <c r="AE162" s="415"/>
      <c r="AF162" s="390"/>
      <c r="AG162" s="245"/>
      <c r="AH162" s="416"/>
      <c r="AI162" s="416"/>
      <c r="AJ162" s="255"/>
      <c r="AK162" s="4"/>
    </row>
    <row r="163" spans="1:37"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255"/>
      <c r="AK163" s="4"/>
    </row>
    <row r="164" spans="1:37" ht="15.75" thickBot="1" x14ac:dyDescent="0.3">
      <c r="A164" s="258"/>
      <c r="B164" s="237"/>
      <c r="C164" s="319" t="s">
        <v>77</v>
      </c>
      <c r="D164" s="238"/>
      <c r="E164" s="319" t="s">
        <v>57</v>
      </c>
      <c r="F164" s="238"/>
      <c r="G164" s="345" t="s">
        <v>690</v>
      </c>
      <c r="H164" s="390"/>
      <c r="I164" s="400" t="s">
        <v>691</v>
      </c>
      <c r="J164" s="390"/>
      <c r="K164" s="400" t="s">
        <v>692</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255"/>
      <c r="AK164" s="4"/>
    </row>
    <row r="165" spans="1:37" s="246" customFormat="1" x14ac:dyDescent="0.25">
      <c r="A165" s="256"/>
      <c r="B165" s="256"/>
      <c r="C165" s="420"/>
      <c r="D165" s="391"/>
      <c r="E165" s="420"/>
      <c r="F165" s="391"/>
      <c r="G165" s="420"/>
      <c r="H165" s="391"/>
      <c r="I165" s="417"/>
      <c r="J165" s="417"/>
      <c r="K165" s="417"/>
      <c r="L165" s="417"/>
      <c r="M165" s="444" t="s">
        <v>628</v>
      </c>
      <c r="N165" s="417"/>
      <c r="O165" s="444" t="s">
        <v>628</v>
      </c>
      <c r="P165" s="417"/>
      <c r="Q165" s="444" t="s">
        <v>628</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259"/>
      <c r="AK165" s="10"/>
    </row>
    <row r="166" spans="1:37"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259"/>
      <c r="AK166" s="10"/>
    </row>
    <row r="167" spans="1:37" s="246" customFormat="1" ht="18" customHeight="1" thickBot="1" x14ac:dyDescent="0.3">
      <c r="A167" s="276"/>
      <c r="B167" s="864" t="s">
        <v>682</v>
      </c>
      <c r="C167" s="868"/>
      <c r="D167" s="868"/>
      <c r="E167" s="868"/>
      <c r="F167" s="868"/>
      <c r="G167" s="349"/>
      <c r="H167" s="830" t="s">
        <v>619</v>
      </c>
      <c r="I167" s="831"/>
      <c r="J167" s="831"/>
      <c r="K167" s="831"/>
      <c r="L167" s="831"/>
      <c r="M167" s="831"/>
      <c r="N167" s="831"/>
      <c r="O167" s="831"/>
      <c r="P167" s="831"/>
      <c r="Q167" s="831"/>
      <c r="R167" s="831"/>
      <c r="S167" s="831"/>
      <c r="T167" s="831"/>
      <c r="U167" s="831"/>
      <c r="V167" s="831"/>
      <c r="W167" s="831"/>
      <c r="X167" s="831"/>
      <c r="Y167" s="831"/>
      <c r="Z167" s="831"/>
      <c r="AA167" s="831"/>
      <c r="AB167" s="831"/>
      <c r="AC167" s="832"/>
      <c r="AD167" s="271"/>
      <c r="AE167" s="271"/>
      <c r="AF167" s="262"/>
      <c r="AG167" s="263"/>
      <c r="AH167" s="264"/>
      <c r="AI167" s="264"/>
      <c r="AJ167" s="265"/>
      <c r="AK167" s="10"/>
    </row>
    <row r="168" spans="1:37" x14ac:dyDescent="0.25">
      <c r="A168" s="266"/>
      <c r="B168" s="266"/>
      <c r="C168" s="248"/>
      <c r="D168" s="350" t="s">
        <v>635</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2"/>
      <c r="AK168" s="4"/>
    </row>
    <row r="169" spans="1:37"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255"/>
      <c r="AK169" s="4"/>
    </row>
    <row r="170" spans="1:37"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255"/>
      <c r="AK170" s="4"/>
    </row>
    <row r="171" spans="1:37" s="243" customFormat="1" ht="15.75" thickBot="1" x14ac:dyDescent="0.3">
      <c r="A171" s="258">
        <v>179</v>
      </c>
      <c r="B171" s="258"/>
      <c r="C171" s="389">
        <v>180</v>
      </c>
      <c r="D171" s="389"/>
      <c r="E171" s="389">
        <v>181</v>
      </c>
      <c r="F171" s="389"/>
      <c r="G171" s="389" t="s">
        <v>783</v>
      </c>
      <c r="H171" s="389"/>
      <c r="I171" s="389" t="s">
        <v>783</v>
      </c>
      <c r="J171" s="389"/>
      <c r="K171" s="389" t="s">
        <v>783</v>
      </c>
      <c r="L171" s="389"/>
      <c r="M171" s="389" t="s">
        <v>783</v>
      </c>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255"/>
      <c r="AK171" s="267"/>
    </row>
    <row r="172" spans="1:37" ht="15.75" thickBot="1" x14ac:dyDescent="0.3">
      <c r="A172" s="258"/>
      <c r="B172" s="348">
        <v>440.64499999999998</v>
      </c>
      <c r="C172" s="826"/>
      <c r="D172" s="403">
        <v>220.202</v>
      </c>
      <c r="E172" s="826"/>
      <c r="F172" s="403">
        <v>386.00099999999998</v>
      </c>
      <c r="G172" s="851" t="s">
        <v>12</v>
      </c>
      <c r="H172" s="403">
        <v>425</v>
      </c>
      <c r="I172" s="851" t="s">
        <v>12</v>
      </c>
      <c r="J172" s="403">
        <v>380</v>
      </c>
      <c r="K172" s="851" t="s">
        <v>12</v>
      </c>
      <c r="L172" s="403">
        <v>354.38799999999998</v>
      </c>
      <c r="M172" s="851" t="s">
        <v>12</v>
      </c>
      <c r="N172" s="403">
        <v>357.99599999999998</v>
      </c>
      <c r="O172" s="851" t="s">
        <v>12</v>
      </c>
      <c r="P172" s="403">
        <v>300</v>
      </c>
      <c r="Q172" s="851" t="s">
        <v>12</v>
      </c>
      <c r="R172" s="403">
        <v>407</v>
      </c>
      <c r="S172" s="851" t="s">
        <v>12</v>
      </c>
      <c r="T172" s="403">
        <v>373</v>
      </c>
      <c r="U172" s="851" t="s">
        <v>12</v>
      </c>
      <c r="V172" s="403">
        <v>414</v>
      </c>
      <c r="W172" s="851" t="s">
        <v>12</v>
      </c>
      <c r="X172" s="403">
        <v>357</v>
      </c>
      <c r="Y172" s="851" t="s">
        <v>12</v>
      </c>
      <c r="Z172" s="403">
        <v>423</v>
      </c>
      <c r="AA172" s="851" t="s">
        <v>12</v>
      </c>
      <c r="AB172" s="403">
        <v>381</v>
      </c>
      <c r="AC172" s="851" t="s">
        <v>12</v>
      </c>
      <c r="AD172" s="415"/>
      <c r="AE172" s="415"/>
      <c r="AF172" s="390"/>
      <c r="AG172" s="244">
        <v>14</v>
      </c>
      <c r="AH172" s="231">
        <v>12</v>
      </c>
      <c r="AI172" s="231">
        <v>6</v>
      </c>
      <c r="AJ172" s="232"/>
      <c r="AK172" s="4"/>
    </row>
    <row r="173" spans="1:37" ht="15.75" thickBot="1" x14ac:dyDescent="0.3">
      <c r="A173" s="258"/>
      <c r="B173" s="253"/>
      <c r="C173" s="827"/>
      <c r="D173" s="390"/>
      <c r="E173" s="827"/>
      <c r="F173" s="390"/>
      <c r="G173" s="867"/>
      <c r="H173" s="390"/>
      <c r="I173" s="867"/>
      <c r="J173" s="390"/>
      <c r="K173" s="867"/>
      <c r="L173" s="390"/>
      <c r="M173" s="867"/>
      <c r="N173" s="390"/>
      <c r="O173" s="867"/>
      <c r="P173" s="415"/>
      <c r="Q173" s="867"/>
      <c r="R173" s="390"/>
      <c r="S173" s="867"/>
      <c r="T173" s="390"/>
      <c r="U173" s="867"/>
      <c r="V173" s="390"/>
      <c r="W173" s="867"/>
      <c r="X173" s="390"/>
      <c r="Y173" s="867"/>
      <c r="Z173" s="390"/>
      <c r="AA173" s="867"/>
      <c r="AB173" s="390"/>
      <c r="AC173" s="849"/>
      <c r="AD173" s="415"/>
      <c r="AE173" s="415"/>
      <c r="AF173" s="390"/>
      <c r="AG173" s="245"/>
      <c r="AH173" s="416"/>
      <c r="AI173" s="416"/>
      <c r="AJ173" s="255"/>
      <c r="AK173" s="4"/>
    </row>
    <row r="174" spans="1:37"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255"/>
      <c r="AK174" s="4"/>
    </row>
    <row r="175" spans="1:37"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255"/>
      <c r="AK175" s="4"/>
    </row>
    <row r="176" spans="1:37"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270"/>
      <c r="AK176" s="10"/>
    </row>
    <row r="177" spans="1:37"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270"/>
      <c r="AK177" s="10"/>
    </row>
    <row r="178" spans="1:37" s="246" customFormat="1" ht="15.75" thickBot="1" x14ac:dyDescent="0.3">
      <c r="A178" s="261"/>
      <c r="B178" s="830" t="s">
        <v>619</v>
      </c>
      <c r="C178" s="831"/>
      <c r="D178" s="831"/>
      <c r="E178" s="831"/>
      <c r="F178" s="831"/>
      <c r="G178" s="831"/>
      <c r="H178" s="831"/>
      <c r="I178" s="831"/>
      <c r="J178" s="831"/>
      <c r="K178" s="831"/>
      <c r="L178" s="831"/>
      <c r="M178" s="831"/>
      <c r="N178" s="831"/>
      <c r="O178" s="831"/>
      <c r="P178" s="831"/>
      <c r="Q178" s="831"/>
      <c r="R178" s="831"/>
      <c r="S178" s="831"/>
      <c r="T178" s="831"/>
      <c r="U178" s="831"/>
      <c r="V178" s="831"/>
      <c r="W178" s="831"/>
      <c r="X178" s="831"/>
      <c r="Y178" s="831"/>
      <c r="Z178" s="831"/>
      <c r="AA178" s="831"/>
      <c r="AB178" s="831"/>
      <c r="AC178" s="832"/>
      <c r="AD178" s="271"/>
      <c r="AE178" s="271"/>
      <c r="AF178" s="292"/>
      <c r="AG178" s="334"/>
      <c r="AH178" s="335"/>
      <c r="AI178" s="335"/>
      <c r="AJ178" s="336"/>
      <c r="AK178" s="10"/>
    </row>
    <row r="179" spans="1:37" x14ac:dyDescent="0.25">
      <c r="A179" s="266"/>
      <c r="B179" s="293"/>
      <c r="C179" s="248"/>
      <c r="D179" s="247"/>
      <c r="E179" s="288"/>
      <c r="F179" s="247"/>
      <c r="G179" s="248"/>
      <c r="H179" s="249"/>
      <c r="I179" s="248"/>
      <c r="J179" s="247"/>
      <c r="K179" s="351"/>
      <c r="L179" s="300" t="s">
        <v>693</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2"/>
      <c r="AK179" s="4"/>
    </row>
    <row r="180" spans="1:37" x14ac:dyDescent="0.25">
      <c r="A180" s="253"/>
      <c r="B180" s="253"/>
      <c r="C180" s="400" t="s">
        <v>183</v>
      </c>
      <c r="D180" s="400"/>
      <c r="E180" s="400" t="s">
        <v>215</v>
      </c>
      <c r="F180" s="400"/>
      <c r="G180" s="400" t="s">
        <v>184</v>
      </c>
      <c r="H180" s="400"/>
      <c r="I180" s="400" t="s">
        <v>514</v>
      </c>
      <c r="J180" s="400"/>
      <c r="K180" s="400" t="s">
        <v>694</v>
      </c>
      <c r="L180" s="400"/>
      <c r="M180" s="400" t="s">
        <v>695</v>
      </c>
      <c r="N180" s="400"/>
      <c r="O180" s="400" t="s">
        <v>221</v>
      </c>
      <c r="P180" s="400"/>
      <c r="Q180" s="409" t="s">
        <v>216</v>
      </c>
      <c r="R180" s="400"/>
      <c r="S180" s="400" t="s">
        <v>187</v>
      </c>
      <c r="T180" s="400"/>
      <c r="U180" s="400" t="s">
        <v>553</v>
      </c>
      <c r="V180" s="400"/>
      <c r="W180" s="400" t="s">
        <v>236</v>
      </c>
      <c r="X180" s="400"/>
      <c r="Y180" s="400" t="s">
        <v>696</v>
      </c>
      <c r="Z180" s="400"/>
      <c r="AA180" s="400" t="s">
        <v>224</v>
      </c>
      <c r="AB180" s="400"/>
      <c r="AC180" s="400" t="s">
        <v>226</v>
      </c>
      <c r="AD180" s="400"/>
      <c r="AE180" s="400"/>
      <c r="AF180" s="400"/>
      <c r="AG180" s="352"/>
      <c r="AH180" s="452"/>
      <c r="AI180" s="452"/>
      <c r="AJ180" s="255"/>
      <c r="AK180" s="4"/>
    </row>
    <row r="181" spans="1:37"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353"/>
      <c r="AK181" s="4"/>
    </row>
    <row r="182" spans="1:37" s="243" customFormat="1" ht="15.75" thickBot="1" x14ac:dyDescent="0.3">
      <c r="A182" s="258">
        <v>193</v>
      </c>
      <c r="B182" s="258"/>
      <c r="C182" s="389">
        <v>194</v>
      </c>
      <c r="D182" s="389"/>
      <c r="E182" s="389" t="s">
        <v>783</v>
      </c>
      <c r="F182" s="389"/>
      <c r="G182" s="389" t="s">
        <v>783</v>
      </c>
      <c r="H182" s="389"/>
      <c r="I182" s="389" t="s">
        <v>783</v>
      </c>
      <c r="J182" s="389"/>
      <c r="K182" s="389">
        <v>198</v>
      </c>
      <c r="L182" s="389"/>
      <c r="M182" s="243">
        <v>199</v>
      </c>
      <c r="N182" s="389"/>
      <c r="O182" s="243">
        <v>200</v>
      </c>
      <c r="Q182" s="411">
        <v>201</v>
      </c>
      <c r="R182" s="389"/>
      <c r="S182" s="389">
        <v>202</v>
      </c>
      <c r="T182" s="389"/>
      <c r="U182" s="389">
        <v>203</v>
      </c>
      <c r="V182" s="389"/>
      <c r="W182" s="389">
        <v>204</v>
      </c>
      <c r="X182" s="389"/>
      <c r="Y182" s="389" t="s">
        <v>783</v>
      </c>
      <c r="Z182" s="389"/>
      <c r="AA182" s="389" t="s">
        <v>783</v>
      </c>
      <c r="AB182" s="389"/>
      <c r="AC182" s="389" t="s">
        <v>783</v>
      </c>
      <c r="AD182" s="389"/>
      <c r="AE182" s="389"/>
      <c r="AF182" s="389"/>
      <c r="AG182" s="254"/>
      <c r="AH182" s="452"/>
      <c r="AI182" s="452"/>
      <c r="AJ182" s="353"/>
      <c r="AK182" s="267"/>
    </row>
    <row r="183" spans="1:37" ht="15.75" thickBot="1" x14ac:dyDescent="0.3">
      <c r="A183" s="258"/>
      <c r="B183" s="348">
        <v>456</v>
      </c>
      <c r="C183" s="851" t="s">
        <v>12</v>
      </c>
      <c r="D183" s="403">
        <v>381</v>
      </c>
      <c r="E183" s="851" t="s">
        <v>12</v>
      </c>
      <c r="F183" s="403">
        <v>382</v>
      </c>
      <c r="G183" s="869" t="s">
        <v>12</v>
      </c>
      <c r="H183" s="403">
        <v>341</v>
      </c>
      <c r="I183" s="828"/>
      <c r="J183" s="403">
        <v>352.37400000000002</v>
      </c>
      <c r="K183" s="890" t="s">
        <v>15</v>
      </c>
      <c r="L183" s="403">
        <v>226.42</v>
      </c>
      <c r="M183" s="851" t="s">
        <v>15</v>
      </c>
      <c r="N183" s="403">
        <v>352</v>
      </c>
      <c r="O183" s="869" t="s">
        <v>12</v>
      </c>
      <c r="P183" s="403">
        <v>332</v>
      </c>
      <c r="Q183" s="869" t="s">
        <v>12</v>
      </c>
      <c r="R183" s="403">
        <v>255</v>
      </c>
      <c r="S183" s="869" t="s">
        <v>12</v>
      </c>
      <c r="T183" s="403">
        <v>377</v>
      </c>
      <c r="U183" s="828"/>
      <c r="V183" s="403">
        <v>325</v>
      </c>
      <c r="W183" s="869" t="s">
        <v>12</v>
      </c>
      <c r="X183" s="403">
        <v>368.88499999999999</v>
      </c>
      <c r="Y183" s="828"/>
      <c r="Z183" s="403">
        <v>351.00400000000002</v>
      </c>
      <c r="AA183" s="869" t="s">
        <v>12</v>
      </c>
      <c r="AB183" s="403">
        <v>409</v>
      </c>
      <c r="AC183" s="851" t="s">
        <v>12</v>
      </c>
      <c r="AD183" s="415"/>
      <c r="AE183" s="415"/>
      <c r="AF183" s="403"/>
      <c r="AG183" s="244">
        <v>12</v>
      </c>
      <c r="AH183" s="231">
        <v>4</v>
      </c>
      <c r="AI183" s="231">
        <v>5</v>
      </c>
      <c r="AJ183" s="354"/>
      <c r="AK183" s="4"/>
    </row>
    <row r="184" spans="1:37" ht="15.75" thickBot="1" x14ac:dyDescent="0.3">
      <c r="A184" s="258"/>
      <c r="B184" s="253"/>
      <c r="C184" s="849"/>
      <c r="D184" s="390"/>
      <c r="E184" s="849"/>
      <c r="F184" s="390"/>
      <c r="G184" s="870"/>
      <c r="H184" s="390"/>
      <c r="I184" s="871"/>
      <c r="J184" s="415"/>
      <c r="K184" s="891"/>
      <c r="L184" s="390"/>
      <c r="M184" s="849"/>
      <c r="N184" s="390"/>
      <c r="O184" s="870"/>
      <c r="P184" s="415"/>
      <c r="Q184" s="870"/>
      <c r="R184" s="390"/>
      <c r="S184" s="870"/>
      <c r="T184" s="390"/>
      <c r="U184" s="871"/>
      <c r="V184" s="390"/>
      <c r="W184" s="870"/>
      <c r="X184" s="390"/>
      <c r="Y184" s="871"/>
      <c r="Z184" s="390"/>
      <c r="AA184" s="870"/>
      <c r="AB184" s="390"/>
      <c r="AC184" s="849"/>
      <c r="AD184" s="415"/>
      <c r="AE184" s="415"/>
      <c r="AF184" s="390"/>
      <c r="AG184" s="245"/>
      <c r="AH184" s="452"/>
      <c r="AI184" s="452"/>
      <c r="AJ184" s="355"/>
      <c r="AK184" s="4"/>
    </row>
    <row r="185" spans="1:37" ht="6" customHeight="1" x14ac:dyDescent="0.25">
      <c r="A185" s="258"/>
      <c r="B185" s="253"/>
      <c r="C185" s="233">
        <v>0</v>
      </c>
      <c r="D185" s="389"/>
      <c r="E185" s="233" t="s">
        <v>12</v>
      </c>
      <c r="F185" s="389"/>
      <c r="G185" s="233" t="s">
        <v>12</v>
      </c>
      <c r="H185" s="389"/>
      <c r="I185" s="233">
        <v>0</v>
      </c>
      <c r="J185" s="389"/>
      <c r="K185" s="233">
        <v>0</v>
      </c>
      <c r="L185" s="389"/>
      <c r="M185" s="233">
        <v>0</v>
      </c>
      <c r="N185" s="389"/>
      <c r="O185" s="233">
        <v>0</v>
      </c>
      <c r="P185" s="415"/>
      <c r="Q185" s="233">
        <v>0</v>
      </c>
      <c r="R185" s="389"/>
      <c r="S185" s="233">
        <v>0</v>
      </c>
      <c r="T185" s="389"/>
      <c r="U185" s="501"/>
      <c r="V185" s="389"/>
      <c r="W185" s="233">
        <v>0</v>
      </c>
      <c r="X185" s="389"/>
      <c r="Y185" s="233">
        <v>0</v>
      </c>
      <c r="Z185" s="389"/>
      <c r="AA185" s="233" t="s">
        <v>12</v>
      </c>
      <c r="AB185" s="407"/>
      <c r="AC185" s="233" t="s">
        <v>12</v>
      </c>
      <c r="AD185" s="415"/>
      <c r="AE185" s="415"/>
      <c r="AF185" s="389"/>
      <c r="AG185" s="356"/>
      <c r="AH185" s="452"/>
      <c r="AI185" s="452"/>
      <c r="AJ185" s="357"/>
      <c r="AK185" s="4"/>
    </row>
    <row r="186" spans="1:37" x14ac:dyDescent="0.25">
      <c r="A186" s="258"/>
      <c r="B186" s="253"/>
      <c r="C186" s="400" t="s">
        <v>63</v>
      </c>
      <c r="D186" s="390"/>
      <c r="E186" s="400" t="s">
        <v>65</v>
      </c>
      <c r="F186" s="390"/>
      <c r="G186" s="400" t="s">
        <v>68</v>
      </c>
      <c r="H186" s="390"/>
      <c r="I186" s="400" t="s">
        <v>79</v>
      </c>
      <c r="J186" s="390"/>
      <c r="K186" s="400" t="s">
        <v>170</v>
      </c>
      <c r="L186" s="390"/>
      <c r="M186" s="400" t="s">
        <v>697</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357"/>
      <c r="AK186" s="4"/>
    </row>
    <row r="187" spans="1:37"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270"/>
      <c r="AK187" s="10"/>
    </row>
    <row r="188" spans="1:37"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255"/>
      <c r="AK188" s="4"/>
    </row>
    <row r="189" spans="1:37" ht="15.75" thickBot="1" x14ac:dyDescent="0.3">
      <c r="A189" s="237"/>
      <c r="B189" s="830" t="s">
        <v>619</v>
      </c>
      <c r="C189" s="831"/>
      <c r="D189" s="831"/>
      <c r="E189" s="831"/>
      <c r="F189" s="831"/>
      <c r="G189" s="831"/>
      <c r="H189" s="831"/>
      <c r="I189" s="831"/>
      <c r="J189" s="831"/>
      <c r="K189" s="831"/>
      <c r="L189" s="831"/>
      <c r="M189" s="831"/>
      <c r="N189" s="831"/>
      <c r="O189" s="831"/>
      <c r="P189" s="831"/>
      <c r="Q189" s="831"/>
      <c r="R189" s="831"/>
      <c r="S189" s="831"/>
      <c r="T189" s="831"/>
      <c r="U189" s="831"/>
      <c r="V189" s="831"/>
      <c r="W189" s="831"/>
      <c r="X189" s="831"/>
      <c r="Y189" s="831"/>
      <c r="Z189" s="831"/>
      <c r="AA189" s="831"/>
      <c r="AB189" s="831"/>
      <c r="AC189" s="832"/>
      <c r="AD189" s="271"/>
      <c r="AE189" s="271"/>
      <c r="AF189" s="238"/>
      <c r="AG189" s="263"/>
      <c r="AH189" s="264"/>
      <c r="AI189" s="264"/>
      <c r="AJ189" s="272"/>
      <c r="AK189" s="4"/>
    </row>
    <row r="190" spans="1:37"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872" t="s">
        <v>647</v>
      </c>
      <c r="V190" s="873"/>
      <c r="W190" s="874"/>
      <c r="X190" s="247"/>
      <c r="Y190" s="875" t="s">
        <v>676</v>
      </c>
      <c r="Z190" s="876"/>
      <c r="AA190" s="877"/>
      <c r="AB190" s="247"/>
      <c r="AC190" s="248"/>
      <c r="AD190" s="248"/>
      <c r="AE190" s="248"/>
      <c r="AF190" s="247"/>
      <c r="AG190" s="250"/>
      <c r="AH190" s="251"/>
      <c r="AI190" s="251"/>
      <c r="AJ190" s="252"/>
      <c r="AK190" s="4"/>
    </row>
    <row r="191" spans="1:37" x14ac:dyDescent="0.25">
      <c r="A191" s="253"/>
      <c r="B191" s="253"/>
      <c r="C191" s="400" t="s">
        <v>192</v>
      </c>
      <c r="D191" s="400"/>
      <c r="E191" s="400" t="s">
        <v>188</v>
      </c>
      <c r="F191" s="400"/>
      <c r="G191" s="400" t="s">
        <v>189</v>
      </c>
      <c r="H191" s="400"/>
      <c r="I191" s="400" t="s">
        <v>243</v>
      </c>
      <c r="J191" s="400"/>
      <c r="K191" s="400" t="s">
        <v>217</v>
      </c>
      <c r="L191" s="400"/>
      <c r="M191" s="400" t="s">
        <v>698</v>
      </c>
      <c r="N191" s="400"/>
      <c r="O191" s="400" t="s">
        <v>219</v>
      </c>
      <c r="P191" s="400"/>
      <c r="Q191" s="409" t="s">
        <v>233</v>
      </c>
      <c r="R191" s="400"/>
      <c r="S191" s="400" t="s">
        <v>699</v>
      </c>
      <c r="T191" s="400"/>
      <c r="U191" s="304" t="s">
        <v>700</v>
      </c>
      <c r="V191" s="400"/>
      <c r="W191" s="305" t="s">
        <v>701</v>
      </c>
      <c r="X191" s="400"/>
      <c r="Y191" s="304" t="s">
        <v>702</v>
      </c>
      <c r="Z191" s="400"/>
      <c r="AA191" s="305" t="s">
        <v>703</v>
      </c>
      <c r="AB191" s="400"/>
      <c r="AC191" s="400" t="s">
        <v>482</v>
      </c>
      <c r="AD191" s="400"/>
      <c r="AE191" s="400"/>
      <c r="AF191" s="390"/>
      <c r="AG191" s="254"/>
      <c r="AH191" s="424"/>
      <c r="AI191" s="424"/>
      <c r="AJ191" s="255"/>
      <c r="AK191" s="4"/>
    </row>
    <row r="192" spans="1:37"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255"/>
      <c r="AK192" s="4"/>
    </row>
    <row r="193" spans="1:37" s="243" customFormat="1" ht="15.75" thickBot="1" x14ac:dyDescent="0.3">
      <c r="A193" s="289">
        <v>207</v>
      </c>
      <c r="B193" s="289"/>
      <c r="C193" s="243">
        <v>208</v>
      </c>
      <c r="E193" s="243">
        <v>209</v>
      </c>
      <c r="G193" s="243">
        <v>210</v>
      </c>
      <c r="I193" s="243">
        <v>211</v>
      </c>
      <c r="K193" s="243">
        <v>212</v>
      </c>
      <c r="M193" s="243">
        <v>213</v>
      </c>
      <c r="O193" s="389" t="s">
        <v>783</v>
      </c>
      <c r="Q193" s="434">
        <v>215</v>
      </c>
      <c r="S193" s="243">
        <v>216</v>
      </c>
      <c r="U193" s="289">
        <v>217</v>
      </c>
      <c r="W193" s="307">
        <v>218</v>
      </c>
      <c r="Y193" s="289">
        <v>219</v>
      </c>
      <c r="AA193" s="307">
        <v>220</v>
      </c>
      <c r="AC193" s="243">
        <v>221</v>
      </c>
      <c r="AG193" s="290"/>
      <c r="AH193" s="435"/>
      <c r="AI193" s="436"/>
      <c r="AJ193" s="291"/>
      <c r="AK193" s="267"/>
    </row>
    <row r="194" spans="1:37" ht="15.75" thickBot="1" x14ac:dyDescent="0.3">
      <c r="A194" s="258"/>
      <c r="B194" s="348">
        <v>405</v>
      </c>
      <c r="C194" s="851" t="s">
        <v>12</v>
      </c>
      <c r="D194" s="403">
        <v>376</v>
      </c>
      <c r="E194" s="851" t="s">
        <v>12</v>
      </c>
      <c r="F194" s="403">
        <v>439</v>
      </c>
      <c r="G194" s="851" t="s">
        <v>12</v>
      </c>
      <c r="H194" s="403">
        <v>326.84500000000003</v>
      </c>
      <c r="I194" s="826"/>
      <c r="J194" s="403">
        <v>382.99900000000002</v>
      </c>
      <c r="K194" s="851" t="s">
        <v>12</v>
      </c>
      <c r="L194" s="403">
        <v>416</v>
      </c>
      <c r="M194" s="869" t="s">
        <v>15</v>
      </c>
      <c r="N194" s="403">
        <v>410</v>
      </c>
      <c r="O194" s="851" t="s">
        <v>12</v>
      </c>
      <c r="P194" s="403">
        <v>336</v>
      </c>
      <c r="Q194" s="851" t="s">
        <v>12</v>
      </c>
      <c r="R194" s="403">
        <v>353</v>
      </c>
      <c r="S194" s="851"/>
      <c r="T194" s="403">
        <v>372</v>
      </c>
      <c r="U194" s="851" t="s">
        <v>223</v>
      </c>
      <c r="V194" s="403">
        <v>396.12799999999999</v>
      </c>
      <c r="W194" s="851" t="s">
        <v>704</v>
      </c>
      <c r="X194" s="403">
        <v>360.99799999999999</v>
      </c>
      <c r="Y194" s="851" t="s">
        <v>223</v>
      </c>
      <c r="Z194" s="403">
        <v>466</v>
      </c>
      <c r="AA194" s="851" t="s">
        <v>223</v>
      </c>
      <c r="AB194" s="403">
        <v>366</v>
      </c>
      <c r="AC194" s="826"/>
      <c r="AD194" s="455"/>
      <c r="AE194" s="455"/>
      <c r="AF194" s="390"/>
      <c r="AG194" s="244">
        <v>8</v>
      </c>
      <c r="AH194" s="231">
        <v>4</v>
      </c>
      <c r="AI194" s="231">
        <v>7</v>
      </c>
      <c r="AJ194" s="232"/>
      <c r="AK194" s="4"/>
    </row>
    <row r="195" spans="1:37" ht="15.75" thickBot="1" x14ac:dyDescent="0.3">
      <c r="A195" s="258"/>
      <c r="B195" s="253"/>
      <c r="C195" s="849"/>
      <c r="D195" s="390"/>
      <c r="E195" s="849"/>
      <c r="F195" s="390"/>
      <c r="G195" s="849"/>
      <c r="H195" s="390"/>
      <c r="I195" s="827"/>
      <c r="J195" s="390"/>
      <c r="K195" s="849"/>
      <c r="L195" s="390"/>
      <c r="M195" s="870"/>
      <c r="N195" s="390"/>
      <c r="O195" s="849"/>
      <c r="P195" s="415"/>
      <c r="Q195" s="849"/>
      <c r="R195" s="390"/>
      <c r="S195" s="849"/>
      <c r="T195" s="390"/>
      <c r="U195" s="849"/>
      <c r="V195" s="390"/>
      <c r="W195" s="849"/>
      <c r="X195" s="390"/>
      <c r="Y195" s="849"/>
      <c r="Z195" s="390"/>
      <c r="AA195" s="849"/>
      <c r="AB195" s="390"/>
      <c r="AC195" s="827"/>
      <c r="AD195" s="455"/>
      <c r="AE195" s="455"/>
      <c r="AF195" s="390"/>
      <c r="AG195" s="245"/>
      <c r="AH195" s="416"/>
      <c r="AI195" s="416"/>
      <c r="AJ195" s="255"/>
      <c r="AK195" s="4"/>
    </row>
    <row r="196" spans="1:37" ht="6" customHeight="1" x14ac:dyDescent="0.25">
      <c r="A196" s="258"/>
      <c r="B196" s="253"/>
      <c r="C196" s="233" t="s">
        <v>12</v>
      </c>
      <c r="D196" s="389"/>
      <c r="E196" s="233" t="s">
        <v>12</v>
      </c>
      <c r="F196" s="389"/>
      <c r="G196" s="233" t="s">
        <v>12</v>
      </c>
      <c r="H196" s="389"/>
      <c r="I196" s="233">
        <v>0</v>
      </c>
      <c r="J196" s="389"/>
      <c r="K196" s="501"/>
      <c r="L196" s="389"/>
      <c r="M196" s="233">
        <v>0</v>
      </c>
      <c r="N196" s="389"/>
      <c r="O196" s="233" t="s">
        <v>12</v>
      </c>
      <c r="P196" s="415"/>
      <c r="Q196" s="501"/>
      <c r="R196" s="389"/>
      <c r="S196" s="233">
        <v>0</v>
      </c>
      <c r="T196" s="389"/>
      <c r="U196" s="309">
        <v>0</v>
      </c>
      <c r="V196" s="389"/>
      <c r="W196" s="310">
        <v>0</v>
      </c>
      <c r="X196" s="389"/>
      <c r="Y196" s="309">
        <v>0</v>
      </c>
      <c r="Z196" s="389"/>
      <c r="AA196" s="310">
        <v>0</v>
      </c>
      <c r="AB196" s="407"/>
      <c r="AC196" s="501"/>
      <c r="AD196" s="455"/>
      <c r="AE196" s="455"/>
      <c r="AF196" s="390"/>
      <c r="AG196" s="245"/>
      <c r="AH196" s="416"/>
      <c r="AI196" s="416"/>
      <c r="AJ196" s="255"/>
      <c r="AK196" s="4"/>
    </row>
    <row r="197" spans="1:37"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697</v>
      </c>
      <c r="X197" s="390"/>
      <c r="Y197" s="333" t="s">
        <v>690</v>
      </c>
      <c r="Z197" s="238"/>
      <c r="AA197" s="312" t="s">
        <v>63</v>
      </c>
      <c r="AB197" s="390"/>
      <c r="AC197" s="400" t="s">
        <v>65</v>
      </c>
      <c r="AD197" s="456"/>
      <c r="AE197" s="456"/>
      <c r="AG197" s="269"/>
      <c r="AH197" s="431"/>
      <c r="AI197" s="431"/>
      <c r="AJ197" s="291"/>
      <c r="AK197" s="4"/>
    </row>
    <row r="198" spans="1:37"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625</v>
      </c>
      <c r="Y198" s="418"/>
      <c r="AA198" s="418"/>
      <c r="AC198" s="418"/>
      <c r="AD198" s="418"/>
      <c r="AE198" s="418"/>
      <c r="AG198" s="269"/>
      <c r="AH198" s="431"/>
      <c r="AI198" s="431"/>
      <c r="AJ198" s="270"/>
      <c r="AK198" s="10"/>
    </row>
    <row r="199" spans="1:37"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270"/>
      <c r="AK199" s="10"/>
    </row>
    <row r="200" spans="1:37" ht="15.75" thickBot="1" x14ac:dyDescent="0.3">
      <c r="A200" s="237"/>
      <c r="B200" s="830" t="s">
        <v>619</v>
      </c>
      <c r="C200" s="831"/>
      <c r="D200" s="831"/>
      <c r="E200" s="831"/>
      <c r="F200" s="831"/>
      <c r="G200" s="831"/>
      <c r="H200" s="831"/>
      <c r="I200" s="831"/>
      <c r="J200" s="831"/>
      <c r="K200" s="831"/>
      <c r="L200" s="831"/>
      <c r="M200" s="831"/>
      <c r="N200" s="831"/>
      <c r="O200" s="831"/>
      <c r="P200" s="831"/>
      <c r="Q200" s="831"/>
      <c r="R200" s="831"/>
      <c r="S200" s="831"/>
      <c r="T200" s="831"/>
      <c r="U200" s="831"/>
      <c r="V200" s="831"/>
      <c r="W200" s="831"/>
      <c r="X200" s="832"/>
      <c r="Y200" s="866" t="s">
        <v>682</v>
      </c>
      <c r="Z200" s="862"/>
      <c r="AA200" s="862"/>
      <c r="AB200" s="862"/>
      <c r="AC200" s="863"/>
      <c r="AD200" s="360"/>
      <c r="AE200" s="360"/>
      <c r="AF200" s="238"/>
      <c r="AG200" s="263"/>
      <c r="AH200" s="264"/>
      <c r="AI200" s="264"/>
      <c r="AJ200" s="272"/>
      <c r="AK200" s="4"/>
    </row>
    <row r="201" spans="1:37"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52"/>
      <c r="AK201" s="4"/>
    </row>
    <row r="202" spans="1:37"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255"/>
      <c r="AK202" s="4"/>
    </row>
    <row r="203" spans="1:37"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v>234</v>
      </c>
      <c r="AB203" s="389"/>
      <c r="AC203" s="389">
        <v>235</v>
      </c>
      <c r="AF203" s="389"/>
      <c r="AG203" s="257"/>
      <c r="AH203" s="425"/>
      <c r="AI203" s="427"/>
      <c r="AJ203" s="255"/>
      <c r="AK203" s="267"/>
    </row>
    <row r="204" spans="1:37" ht="15.75" thickBot="1" x14ac:dyDescent="0.3">
      <c r="A204" s="258"/>
      <c r="B204" s="348">
        <v>375</v>
      </c>
      <c r="C204" s="826"/>
      <c r="D204" s="403">
        <v>374.76100000000002</v>
      </c>
      <c r="E204" s="851" t="s">
        <v>12</v>
      </c>
      <c r="F204" s="403">
        <v>390.99900000000002</v>
      </c>
      <c r="G204" s="826"/>
      <c r="H204" s="403">
        <v>397</v>
      </c>
      <c r="I204" s="826"/>
      <c r="J204" s="403">
        <v>336</v>
      </c>
      <c r="K204" s="878" t="s">
        <v>12</v>
      </c>
      <c r="L204" s="403">
        <v>383.41899999999998</v>
      </c>
      <c r="M204" s="851" t="s">
        <v>12</v>
      </c>
      <c r="N204" s="403">
        <v>323.00099999999998</v>
      </c>
      <c r="O204" s="851" t="s">
        <v>12</v>
      </c>
      <c r="P204" s="403">
        <v>335</v>
      </c>
      <c r="Q204" s="851" t="s">
        <v>12</v>
      </c>
      <c r="R204" s="403">
        <v>337</v>
      </c>
      <c r="S204" s="851" t="s">
        <v>12</v>
      </c>
      <c r="T204" s="403">
        <v>339</v>
      </c>
      <c r="U204" s="826"/>
      <c r="V204" s="403">
        <v>351</v>
      </c>
      <c r="W204" s="826"/>
      <c r="X204" s="403">
        <v>377.05099999999999</v>
      </c>
      <c r="Y204" s="826"/>
      <c r="Z204" s="403">
        <v>413.99900000000002</v>
      </c>
      <c r="AA204" s="826"/>
      <c r="AB204" s="403">
        <v>418.00400000000002</v>
      </c>
      <c r="AC204" s="851" t="s">
        <v>12</v>
      </c>
      <c r="AD204" s="455"/>
      <c r="AE204" s="455"/>
      <c r="AF204" s="390"/>
      <c r="AG204" s="244">
        <v>14</v>
      </c>
      <c r="AH204" s="231">
        <v>3</v>
      </c>
      <c r="AI204" s="231">
        <v>12</v>
      </c>
      <c r="AJ204" s="232"/>
      <c r="AK204" s="4"/>
    </row>
    <row r="205" spans="1:37" ht="15.75" thickBot="1" x14ac:dyDescent="0.3">
      <c r="A205" s="258"/>
      <c r="B205" s="253"/>
      <c r="C205" s="827"/>
      <c r="D205" s="390"/>
      <c r="E205" s="867"/>
      <c r="F205" s="390"/>
      <c r="G205" s="827"/>
      <c r="H205" s="390"/>
      <c r="I205" s="850"/>
      <c r="J205" s="390"/>
      <c r="K205" s="879"/>
      <c r="L205" s="390"/>
      <c r="M205" s="867"/>
      <c r="N205" s="390"/>
      <c r="O205" s="867"/>
      <c r="P205" s="415"/>
      <c r="Q205" s="867"/>
      <c r="R205" s="390"/>
      <c r="S205" s="867"/>
      <c r="T205" s="390"/>
      <c r="U205" s="850"/>
      <c r="V205" s="390"/>
      <c r="W205" s="850"/>
      <c r="X205" s="390"/>
      <c r="Y205" s="850"/>
      <c r="Z205" s="390"/>
      <c r="AA205" s="850"/>
      <c r="AB205" s="390"/>
      <c r="AC205" s="867"/>
      <c r="AD205" s="455"/>
      <c r="AE205" s="455"/>
      <c r="AF205" s="390"/>
      <c r="AG205" s="245"/>
      <c r="AH205" s="416"/>
      <c r="AI205" s="416"/>
      <c r="AJ205" s="255"/>
      <c r="AK205" s="4"/>
    </row>
    <row r="206" spans="1:37"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255"/>
      <c r="AK206" s="4"/>
    </row>
    <row r="207" spans="1:37" x14ac:dyDescent="0.25">
      <c r="A207" s="258"/>
      <c r="B207" s="253"/>
      <c r="C207" s="400" t="s">
        <v>68</v>
      </c>
      <c r="D207" s="390"/>
      <c r="E207" s="400" t="s">
        <v>126</v>
      </c>
      <c r="F207" s="390"/>
      <c r="G207" s="400" t="s">
        <v>65</v>
      </c>
      <c r="H207" s="390"/>
      <c r="I207" s="400" t="s">
        <v>65</v>
      </c>
      <c r="J207" s="390"/>
      <c r="K207" s="400" t="s">
        <v>65</v>
      </c>
      <c r="L207" s="390"/>
      <c r="M207" s="400" t="s">
        <v>203</v>
      </c>
      <c r="N207" s="390"/>
      <c r="O207" s="400" t="s">
        <v>68</v>
      </c>
      <c r="P207" s="400"/>
      <c r="Q207" s="409" t="s">
        <v>68</v>
      </c>
      <c r="R207" s="390"/>
      <c r="S207" s="400"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255"/>
      <c r="AK207" s="4"/>
    </row>
    <row r="208" spans="1:37"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259"/>
      <c r="AK208" s="10"/>
    </row>
    <row r="209" spans="1:37"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259"/>
      <c r="AK209" s="10"/>
    </row>
    <row r="210" spans="1:37" s="246" customFormat="1" ht="15.75" thickBot="1" x14ac:dyDescent="0.3">
      <c r="A210" s="276"/>
      <c r="B210" s="880" t="s">
        <v>682</v>
      </c>
      <c r="C210" s="881"/>
      <c r="D210" s="881"/>
      <c r="E210" s="881"/>
      <c r="F210" s="881"/>
      <c r="G210" s="881"/>
      <c r="H210" s="881"/>
      <c r="I210" s="881"/>
      <c r="J210" s="881"/>
      <c r="K210" s="881"/>
      <c r="L210" s="881"/>
      <c r="M210" s="881"/>
      <c r="N210" s="881"/>
      <c r="O210" s="881"/>
      <c r="P210" s="881"/>
      <c r="Q210" s="881"/>
      <c r="R210" s="881"/>
      <c r="S210" s="881"/>
      <c r="T210" s="881"/>
      <c r="U210" s="881"/>
      <c r="V210" s="881"/>
      <c r="W210" s="881"/>
      <c r="X210" s="881"/>
      <c r="Y210" s="881"/>
      <c r="Z210" s="881"/>
      <c r="AA210" s="881"/>
      <c r="AB210" s="881"/>
      <c r="AC210" s="882"/>
      <c r="AD210" s="292"/>
      <c r="AE210" s="292"/>
      <c r="AF210" s="363"/>
      <c r="AG210" s="263"/>
      <c r="AH210" s="264"/>
      <c r="AI210" s="264"/>
      <c r="AJ210" s="265"/>
      <c r="AK210" s="10"/>
    </row>
    <row r="211" spans="1:37" x14ac:dyDescent="0.25">
      <c r="A211" s="266"/>
      <c r="B211" s="266"/>
      <c r="C211" s="248"/>
      <c r="D211" s="247"/>
      <c r="E211" s="248"/>
      <c r="F211" s="283"/>
      <c r="G211" s="248"/>
      <c r="H211" s="249"/>
      <c r="I211" s="248"/>
      <c r="J211" s="247"/>
      <c r="K211" s="280"/>
      <c r="L211" s="247"/>
      <c r="M211" s="248"/>
      <c r="N211" s="247"/>
      <c r="O211" s="248"/>
      <c r="P211" s="340" t="s">
        <v>705</v>
      </c>
      <c r="Q211" s="282"/>
      <c r="R211" s="247"/>
      <c r="S211" s="248"/>
      <c r="T211" s="247"/>
      <c r="U211" s="248"/>
      <c r="V211" s="283"/>
      <c r="W211" s="248"/>
      <c r="X211" s="247"/>
      <c r="Y211" s="288"/>
      <c r="Z211" s="247"/>
      <c r="AA211" s="248"/>
      <c r="AB211" s="247"/>
      <c r="AC211" s="248"/>
      <c r="AD211" s="365"/>
      <c r="AE211" s="365"/>
      <c r="AF211" s="247"/>
      <c r="AG211" s="250"/>
      <c r="AH211" s="251"/>
      <c r="AI211" s="251"/>
      <c r="AJ211" s="252"/>
      <c r="AK211" s="4"/>
    </row>
    <row r="212" spans="1:37" x14ac:dyDescent="0.25">
      <c r="A212" s="253"/>
      <c r="B212" s="253"/>
      <c r="C212" s="400" t="s">
        <v>396</v>
      </c>
      <c r="D212" s="400"/>
      <c r="E212" s="400" t="s">
        <v>255</v>
      </c>
      <c r="F212" s="400"/>
      <c r="G212" s="400" t="s">
        <v>266</v>
      </c>
      <c r="H212" s="400"/>
      <c r="I212" s="400" t="s">
        <v>267</v>
      </c>
      <c r="J212" s="400"/>
      <c r="K212" s="400" t="s">
        <v>706</v>
      </c>
      <c r="L212" s="400"/>
      <c r="M212" s="400" t="s">
        <v>707</v>
      </c>
      <c r="N212" s="400"/>
      <c r="O212" s="400" t="s">
        <v>708</v>
      </c>
      <c r="P212" s="400"/>
      <c r="Q212" s="409" t="s">
        <v>709</v>
      </c>
      <c r="R212" s="400"/>
      <c r="S212" s="400" t="s">
        <v>710</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255"/>
      <c r="AK212" s="4"/>
    </row>
    <row r="213" spans="1:37"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255"/>
      <c r="AK213" s="4"/>
    </row>
    <row r="214" spans="1:37" s="243" customFormat="1" ht="15.75" thickBot="1" x14ac:dyDescent="0.3">
      <c r="A214" s="258">
        <v>235</v>
      </c>
      <c r="B214" s="258"/>
      <c r="C214" s="389">
        <v>236</v>
      </c>
      <c r="D214" s="389"/>
      <c r="E214" s="389">
        <v>237</v>
      </c>
      <c r="F214" s="389"/>
      <c r="G214" s="389">
        <v>238</v>
      </c>
      <c r="H214" s="389"/>
      <c r="I214" s="389">
        <v>239</v>
      </c>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255"/>
      <c r="AK214" s="267"/>
    </row>
    <row r="215" spans="1:37" ht="15.75" thickBot="1" x14ac:dyDescent="0.3">
      <c r="A215" s="258"/>
      <c r="B215" s="348">
        <v>417</v>
      </c>
      <c r="C215" s="826"/>
      <c r="D215" s="403">
        <v>383</v>
      </c>
      <c r="E215" s="851" t="s">
        <v>12</v>
      </c>
      <c r="F215" s="403">
        <v>426</v>
      </c>
      <c r="G215" s="826"/>
      <c r="H215" s="403">
        <v>410.673</v>
      </c>
      <c r="I215" s="993" t="s">
        <v>235</v>
      </c>
      <c r="J215" s="403">
        <v>385.99700000000001</v>
      </c>
      <c r="K215" s="851" t="s">
        <v>235</v>
      </c>
      <c r="L215" s="403">
        <v>305</v>
      </c>
      <c r="M215" s="851" t="s">
        <v>235</v>
      </c>
      <c r="N215" s="403">
        <v>423</v>
      </c>
      <c r="O215" s="851" t="s">
        <v>235</v>
      </c>
      <c r="P215" s="403">
        <v>302.48899999999998</v>
      </c>
      <c r="Q215" s="851" t="s">
        <v>235</v>
      </c>
      <c r="R215" s="403">
        <v>361</v>
      </c>
      <c r="S215" s="851" t="s">
        <v>235</v>
      </c>
      <c r="T215" s="403">
        <v>370.99700000000001</v>
      </c>
      <c r="U215" s="826"/>
      <c r="V215" s="403">
        <v>402.00299999999999</v>
      </c>
      <c r="W215" s="826"/>
      <c r="X215" s="403">
        <v>398</v>
      </c>
      <c r="Y215" s="826"/>
      <c r="Z215" s="403">
        <v>420</v>
      </c>
      <c r="AA215" s="851" t="s">
        <v>12</v>
      </c>
      <c r="AB215" s="403">
        <v>400</v>
      </c>
      <c r="AC215" s="826"/>
      <c r="AD215" s="455"/>
      <c r="AE215" s="455"/>
      <c r="AF215" s="390"/>
      <c r="AG215" s="244">
        <v>8</v>
      </c>
      <c r="AH215" s="231">
        <v>1</v>
      </c>
      <c r="AI215" s="231">
        <v>2</v>
      </c>
      <c r="AJ215" s="232"/>
      <c r="AK215" s="4"/>
    </row>
    <row r="216" spans="1:37" ht="15.75" thickBot="1" x14ac:dyDescent="0.3">
      <c r="A216" s="258"/>
      <c r="B216" s="253"/>
      <c r="C216" s="850"/>
      <c r="D216" s="390"/>
      <c r="E216" s="849"/>
      <c r="F216" s="390"/>
      <c r="G216" s="827"/>
      <c r="H216" s="390"/>
      <c r="I216" s="994"/>
      <c r="J216" s="390"/>
      <c r="K216" s="849"/>
      <c r="L216" s="390"/>
      <c r="M216" s="849"/>
      <c r="N216" s="390"/>
      <c r="O216" s="849"/>
      <c r="P216" s="415"/>
      <c r="Q216" s="849"/>
      <c r="R216" s="390"/>
      <c r="S216" s="849"/>
      <c r="T216" s="390"/>
      <c r="U216" s="827"/>
      <c r="V216" s="390"/>
      <c r="W216" s="827"/>
      <c r="X216" s="390"/>
      <c r="Y216" s="827"/>
      <c r="Z216" s="390"/>
      <c r="AA216" s="849"/>
      <c r="AB216" s="390"/>
      <c r="AC216" s="827"/>
      <c r="AD216" s="455"/>
      <c r="AE216" s="455"/>
      <c r="AF216" s="390"/>
      <c r="AG216" s="245"/>
      <c r="AH216" s="416"/>
      <c r="AI216" s="416"/>
      <c r="AJ216" s="255"/>
      <c r="AK216" s="4"/>
    </row>
    <row r="217" spans="1:37" ht="6" customHeight="1" x14ac:dyDescent="0.25">
      <c r="A217" s="258"/>
      <c r="B217" s="253"/>
      <c r="C217" s="501"/>
      <c r="D217" s="389"/>
      <c r="E217" s="233" t="s">
        <v>12</v>
      </c>
      <c r="F217" s="389"/>
      <c r="G217" s="501"/>
      <c r="H217" s="389"/>
      <c r="I217" s="233">
        <v>0</v>
      </c>
      <c r="J217" s="389"/>
      <c r="K217" s="233">
        <v>0</v>
      </c>
      <c r="L217" s="389"/>
      <c r="M217" s="233">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255"/>
      <c r="AK217" s="4"/>
    </row>
    <row r="218" spans="1:37" x14ac:dyDescent="0.25">
      <c r="A218" s="258"/>
      <c r="B218" s="253"/>
      <c r="C218" s="400" t="s">
        <v>77</v>
      </c>
      <c r="D218" s="390"/>
      <c r="E218" s="400" t="s">
        <v>65</v>
      </c>
      <c r="F218" s="390"/>
      <c r="G218" s="400" t="s">
        <v>63</v>
      </c>
      <c r="H218" s="390"/>
      <c r="I218" s="400" t="s">
        <v>126</v>
      </c>
      <c r="J218" s="390"/>
      <c r="K218" s="400" t="s">
        <v>65</v>
      </c>
      <c r="L218" s="390"/>
      <c r="M218" s="400" t="s">
        <v>65</v>
      </c>
      <c r="N218" s="390"/>
      <c r="O218" s="400" t="s">
        <v>711</v>
      </c>
      <c r="P218" s="400"/>
      <c r="Q218" s="409" t="s">
        <v>690</v>
      </c>
      <c r="R218" s="390"/>
      <c r="S218" s="400"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255"/>
      <c r="AK218" s="4"/>
    </row>
    <row r="219" spans="1:37"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259"/>
      <c r="AK219" s="10"/>
    </row>
    <row r="220" spans="1:37" s="246" customFormat="1" ht="15.75" thickBot="1" x14ac:dyDescent="0.3">
      <c r="A220" s="268"/>
      <c r="B220" s="268"/>
      <c r="C220" s="362"/>
      <c r="E220" s="362"/>
      <c r="G220" s="362"/>
      <c r="H220" s="417"/>
      <c r="I220" s="516"/>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259"/>
      <c r="AK220" s="10"/>
    </row>
    <row r="221" spans="1:37" s="246" customFormat="1" ht="15.75" thickBot="1" x14ac:dyDescent="0.3">
      <c r="A221" s="366"/>
      <c r="B221" s="880" t="s">
        <v>682</v>
      </c>
      <c r="C221" s="881"/>
      <c r="D221" s="881"/>
      <c r="E221" s="881"/>
      <c r="F221" s="881"/>
      <c r="G221" s="881"/>
      <c r="H221" s="881"/>
      <c r="I221" s="881"/>
      <c r="J221" s="881"/>
      <c r="K221" s="881"/>
      <c r="L221" s="881"/>
      <c r="M221" s="881"/>
      <c r="N221" s="881"/>
      <c r="O221" s="881"/>
      <c r="P221" s="881"/>
      <c r="Q221" s="881"/>
      <c r="R221" s="881"/>
      <c r="S221" s="881"/>
      <c r="T221" s="881"/>
      <c r="U221" s="881"/>
      <c r="V221" s="881"/>
      <c r="W221" s="881"/>
      <c r="X221" s="881"/>
      <c r="Y221" s="881"/>
      <c r="Z221" s="881"/>
      <c r="AA221" s="881"/>
      <c r="AB221" s="881"/>
      <c r="AC221" s="882"/>
      <c r="AD221" s="292"/>
      <c r="AE221" s="292"/>
      <c r="AF221" s="363"/>
      <c r="AG221" s="263"/>
      <c r="AH221" s="264"/>
      <c r="AI221" s="264"/>
      <c r="AJ221" s="265"/>
      <c r="AK221" s="10"/>
    </row>
    <row r="222" spans="1:37" x14ac:dyDescent="0.25">
      <c r="A222" s="266"/>
      <c r="B222" s="266"/>
      <c r="C222" s="248"/>
      <c r="D222" s="247"/>
      <c r="E222" s="248"/>
      <c r="F222" s="247"/>
      <c r="G222" s="279" t="s">
        <v>625</v>
      </c>
      <c r="H222" s="249"/>
      <c r="I222" s="248"/>
      <c r="J222" s="247"/>
      <c r="K222" s="279" t="s">
        <v>625</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2"/>
      <c r="AK222" s="4"/>
    </row>
    <row r="223" spans="1:37" x14ac:dyDescent="0.25">
      <c r="A223" s="253"/>
      <c r="B223" s="253"/>
      <c r="C223" s="400" t="s">
        <v>276</v>
      </c>
      <c r="D223" s="400"/>
      <c r="E223" s="400" t="s">
        <v>425</v>
      </c>
      <c r="F223" s="400"/>
      <c r="G223" s="400" t="s">
        <v>712</v>
      </c>
      <c r="H223" s="400"/>
      <c r="I223" s="400" t="s">
        <v>419</v>
      </c>
      <c r="J223" s="400"/>
      <c r="K223" s="400" t="s">
        <v>713</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255"/>
      <c r="AK223" s="4"/>
    </row>
    <row r="224" spans="1:37"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255"/>
      <c r="AK224" s="4"/>
    </row>
    <row r="225" spans="1:37" s="243" customFormat="1" ht="15.75" thickBot="1" x14ac:dyDescent="0.3">
      <c r="A225" s="258">
        <v>249</v>
      </c>
      <c r="B225" s="258"/>
      <c r="C225" s="389">
        <v>250</v>
      </c>
      <c r="D225" s="389"/>
      <c r="E225" s="389">
        <v>251</v>
      </c>
      <c r="F225" s="389"/>
      <c r="G225" s="389">
        <v>252</v>
      </c>
      <c r="H225" s="389"/>
      <c r="I225" s="389">
        <v>253</v>
      </c>
      <c r="J225" s="389"/>
      <c r="K225" s="389">
        <v>254</v>
      </c>
      <c r="L225" s="389"/>
      <c r="M225" s="389">
        <v>255</v>
      </c>
      <c r="N225" s="389"/>
      <c r="O225" s="389">
        <v>256</v>
      </c>
      <c r="P225" s="389"/>
      <c r="Q225" s="411">
        <v>257</v>
      </c>
      <c r="R225" s="389"/>
      <c r="S225" s="389">
        <v>258</v>
      </c>
      <c r="T225" s="389"/>
      <c r="U225" s="389">
        <v>259</v>
      </c>
      <c r="V225" s="389"/>
      <c r="W225" s="389">
        <v>260</v>
      </c>
      <c r="X225" s="389"/>
      <c r="Y225" s="389">
        <v>261</v>
      </c>
      <c r="Z225" s="389"/>
      <c r="AA225" s="389">
        <v>262</v>
      </c>
      <c r="AB225" s="389"/>
      <c r="AC225" s="389">
        <v>263</v>
      </c>
      <c r="AF225" s="389"/>
      <c r="AG225" s="257"/>
      <c r="AH225" s="425"/>
      <c r="AI225" s="427"/>
      <c r="AJ225" s="255"/>
      <c r="AK225" s="267"/>
    </row>
    <row r="226" spans="1:37" ht="15.75" thickBot="1" x14ac:dyDescent="0.3">
      <c r="A226" s="258"/>
      <c r="B226" s="348">
        <v>419.99700000000001</v>
      </c>
      <c r="C226" s="826"/>
      <c r="D226" s="403">
        <v>417.00299999999999</v>
      </c>
      <c r="E226" s="826"/>
      <c r="F226" s="403">
        <v>422.12</v>
      </c>
      <c r="G226" s="826"/>
      <c r="H226" s="403">
        <v>277.7</v>
      </c>
      <c r="I226" s="826"/>
      <c r="J226" s="403">
        <v>384.58</v>
      </c>
      <c r="K226" s="826"/>
      <c r="L226" s="403">
        <v>413.93</v>
      </c>
      <c r="M226" s="826"/>
      <c r="N226" s="403">
        <v>387.12</v>
      </c>
      <c r="O226" s="826"/>
      <c r="P226" s="403">
        <v>341.06</v>
      </c>
      <c r="Q226" s="826"/>
      <c r="R226" s="403">
        <v>320.95</v>
      </c>
      <c r="S226" s="826"/>
      <c r="T226" s="403">
        <v>330.56</v>
      </c>
      <c r="U226" s="826"/>
      <c r="V226" s="403">
        <v>314</v>
      </c>
      <c r="W226" s="826"/>
      <c r="X226" s="403">
        <v>341.99900000000002</v>
      </c>
      <c r="Y226" s="826"/>
      <c r="Z226" s="403">
        <v>374.00099999999998</v>
      </c>
      <c r="AA226" s="826"/>
      <c r="AB226" s="403">
        <v>344</v>
      </c>
      <c r="AC226" s="826"/>
      <c r="AD226" s="455"/>
      <c r="AE226" s="455"/>
      <c r="AF226" s="390"/>
      <c r="AG226" s="244">
        <v>14</v>
      </c>
      <c r="AH226" s="231">
        <v>0</v>
      </c>
      <c r="AI226" s="231">
        <v>3</v>
      </c>
      <c r="AJ226" s="232"/>
      <c r="AK226" s="4"/>
    </row>
    <row r="227" spans="1:37" x14ac:dyDescent="0.25">
      <c r="A227" s="258"/>
      <c r="B227" s="253"/>
      <c r="C227" s="827"/>
      <c r="D227" s="390"/>
      <c r="E227" s="827"/>
      <c r="F227" s="390"/>
      <c r="G227" s="827"/>
      <c r="H227" s="390"/>
      <c r="I227" s="827"/>
      <c r="J227" s="390"/>
      <c r="K227" s="827"/>
      <c r="L227" s="390"/>
      <c r="M227" s="827"/>
      <c r="N227" s="390"/>
      <c r="O227" s="827"/>
      <c r="P227" s="415"/>
      <c r="Q227" s="827"/>
      <c r="R227" s="390"/>
      <c r="S227" s="827"/>
      <c r="T227" s="390"/>
      <c r="U227" s="827"/>
      <c r="V227" s="390"/>
      <c r="W227" s="827"/>
      <c r="X227" s="390"/>
      <c r="Y227" s="827"/>
      <c r="Z227" s="390"/>
      <c r="AA227" s="827"/>
      <c r="AB227" s="390"/>
      <c r="AC227" s="827"/>
      <c r="AD227" s="455"/>
      <c r="AE227" s="455"/>
      <c r="AF227" s="390"/>
      <c r="AG227" s="245"/>
      <c r="AH227" s="416"/>
      <c r="AI227" s="416"/>
      <c r="AJ227" s="255"/>
      <c r="AK227" s="4"/>
    </row>
    <row r="228" spans="1:37" ht="6" customHeight="1" x14ac:dyDescent="0.25">
      <c r="A228" s="258"/>
      <c r="B228" s="253"/>
      <c r="C228" s="501"/>
      <c r="D228" s="389"/>
      <c r="E228" s="501"/>
      <c r="F228" s="389"/>
      <c r="G228" s="233">
        <v>0</v>
      </c>
      <c r="H228" s="389"/>
      <c r="I228" s="501"/>
      <c r="J228" s="389"/>
      <c r="K228" s="233">
        <v>0</v>
      </c>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255"/>
      <c r="AK228" s="4"/>
    </row>
    <row r="229" spans="1:37"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255"/>
      <c r="AK229" s="4"/>
    </row>
    <row r="230" spans="1:37" s="246" customFormat="1" ht="12" customHeight="1" x14ac:dyDescent="0.25">
      <c r="A230" s="268"/>
      <c r="B230" s="268"/>
      <c r="C230" s="418">
        <v>0</v>
      </c>
      <c r="D230" s="417"/>
      <c r="E230" s="417"/>
      <c r="F230" s="417"/>
      <c r="G230" s="417" t="s">
        <v>628</v>
      </c>
      <c r="H230" s="417"/>
      <c r="I230" s="417"/>
      <c r="J230" s="417"/>
      <c r="K230" s="417" t="s">
        <v>628</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259"/>
      <c r="AK230" s="10"/>
    </row>
    <row r="231" spans="1:37"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259"/>
      <c r="AK231" s="10"/>
    </row>
    <row r="232" spans="1:37" s="246" customFormat="1" ht="15.75" customHeight="1" thickBot="1" x14ac:dyDescent="0.3">
      <c r="A232" s="366"/>
      <c r="B232" s="880" t="s">
        <v>682</v>
      </c>
      <c r="C232" s="881"/>
      <c r="D232" s="881"/>
      <c r="E232" s="881"/>
      <c r="F232" s="881"/>
      <c r="G232" s="881"/>
      <c r="H232" s="881"/>
      <c r="I232" s="881"/>
      <c r="J232" s="881"/>
      <c r="K232" s="881"/>
      <c r="L232" s="881"/>
      <c r="M232" s="881"/>
      <c r="N232" s="881"/>
      <c r="O232" s="881"/>
      <c r="P232" s="881"/>
      <c r="Q232" s="881"/>
      <c r="R232" s="881"/>
      <c r="S232" s="881"/>
      <c r="T232" s="881"/>
      <c r="U232" s="881"/>
      <c r="V232" s="881"/>
      <c r="W232" s="881"/>
      <c r="X232" s="881"/>
      <c r="Y232" s="881"/>
      <c r="Z232" s="881"/>
      <c r="AA232" s="881"/>
      <c r="AB232" s="881"/>
      <c r="AC232" s="882"/>
      <c r="AD232" s="292"/>
      <c r="AE232" s="292"/>
      <c r="AF232" s="262"/>
      <c r="AG232" s="263"/>
      <c r="AH232" s="264"/>
      <c r="AI232" s="264"/>
      <c r="AJ232" s="265"/>
      <c r="AK232" s="10"/>
    </row>
    <row r="233" spans="1:37"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635</v>
      </c>
      <c r="AA233" s="248"/>
      <c r="AB233" s="247"/>
      <c r="AC233" s="248"/>
      <c r="AD233" s="365"/>
      <c r="AE233" s="365"/>
      <c r="AF233" s="247"/>
      <c r="AG233" s="250"/>
      <c r="AH233" s="251"/>
      <c r="AI233" s="251"/>
      <c r="AJ233" s="252"/>
      <c r="AK233" s="4"/>
    </row>
    <row r="234" spans="1:37"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714</v>
      </c>
      <c r="Z234" s="400"/>
      <c r="AA234" s="400" t="s">
        <v>715</v>
      </c>
      <c r="AB234" s="400"/>
      <c r="AC234" s="400" t="s">
        <v>382</v>
      </c>
      <c r="AD234" s="456"/>
      <c r="AE234" s="456"/>
      <c r="AF234" s="390"/>
      <c r="AG234" s="254"/>
      <c r="AH234" s="424"/>
      <c r="AI234" s="424"/>
      <c r="AJ234" s="255"/>
      <c r="AK234" s="4"/>
    </row>
    <row r="235" spans="1:37"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255"/>
      <c r="AK235" s="4"/>
    </row>
    <row r="236" spans="1:37"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v>275</v>
      </c>
      <c r="Z236" s="389"/>
      <c r="AA236" s="389">
        <v>276</v>
      </c>
      <c r="AB236" s="389"/>
      <c r="AC236" s="389">
        <v>277</v>
      </c>
      <c r="AF236" s="389"/>
      <c r="AG236" s="257"/>
      <c r="AH236" s="425"/>
      <c r="AI236" s="427"/>
      <c r="AJ236" s="255"/>
      <c r="AK236" s="267"/>
    </row>
    <row r="237" spans="1:37" ht="15.75" thickBot="1" x14ac:dyDescent="0.3">
      <c r="A237" s="258"/>
      <c r="B237" s="348">
        <v>394</v>
      </c>
      <c r="C237" s="826"/>
      <c r="D237" s="403">
        <v>355</v>
      </c>
      <c r="E237" s="826"/>
      <c r="F237" s="403">
        <v>349</v>
      </c>
      <c r="G237" s="826"/>
      <c r="H237" s="403">
        <v>367</v>
      </c>
      <c r="I237" s="826"/>
      <c r="J237" s="403">
        <v>390</v>
      </c>
      <c r="K237" s="826"/>
      <c r="L237" s="403">
        <v>388.87400000000002</v>
      </c>
      <c r="M237" s="826"/>
      <c r="N237" s="403">
        <v>359.99599999999998</v>
      </c>
      <c r="O237" s="826"/>
      <c r="P237" s="403">
        <v>372</v>
      </c>
      <c r="Q237" s="826"/>
      <c r="R237" s="403">
        <v>388</v>
      </c>
      <c r="S237" s="826"/>
      <c r="T237" s="403">
        <v>378</v>
      </c>
      <c r="U237" s="826"/>
      <c r="V237" s="403">
        <v>284</v>
      </c>
      <c r="W237" s="826"/>
      <c r="X237" s="403">
        <v>304.53500000000003</v>
      </c>
      <c r="Y237" s="826"/>
      <c r="Z237" s="403">
        <v>212.96100000000001</v>
      </c>
      <c r="AA237" s="826"/>
      <c r="AB237" s="403">
        <v>368.00400000000002</v>
      </c>
      <c r="AC237" s="826"/>
      <c r="AD237" s="455"/>
      <c r="AE237" s="455"/>
      <c r="AF237" s="390"/>
      <c r="AG237" s="244">
        <v>14</v>
      </c>
      <c r="AH237" s="231">
        <v>0</v>
      </c>
      <c r="AI237" s="231">
        <v>9</v>
      </c>
      <c r="AJ237" s="232"/>
      <c r="AK237" s="4"/>
    </row>
    <row r="238" spans="1:37" ht="15.75" thickBot="1" x14ac:dyDescent="0.3">
      <c r="A238" s="258"/>
      <c r="B238" s="253"/>
      <c r="C238" s="827"/>
      <c r="D238" s="390"/>
      <c r="E238" s="827"/>
      <c r="F238" s="390"/>
      <c r="G238" s="827"/>
      <c r="H238" s="390"/>
      <c r="I238" s="827"/>
      <c r="J238" s="390"/>
      <c r="K238" s="827"/>
      <c r="L238" s="390"/>
      <c r="M238" s="827"/>
      <c r="N238" s="390"/>
      <c r="O238" s="827"/>
      <c r="P238" s="415"/>
      <c r="Q238" s="827"/>
      <c r="R238" s="390"/>
      <c r="S238" s="827"/>
      <c r="T238" s="390"/>
      <c r="U238" s="827"/>
      <c r="V238" s="390"/>
      <c r="W238" s="827"/>
      <c r="X238" s="390"/>
      <c r="Y238" s="827"/>
      <c r="Z238" s="390"/>
      <c r="AA238" s="827"/>
      <c r="AB238" s="390"/>
      <c r="AC238" s="827"/>
      <c r="AD238" s="455"/>
      <c r="AE238" s="455"/>
      <c r="AF238" s="390"/>
      <c r="AG238" s="245"/>
      <c r="AH238" s="416"/>
      <c r="AI238" s="416"/>
      <c r="AJ238" s="255"/>
      <c r="AK238" s="4"/>
    </row>
    <row r="239" spans="1:37"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233">
        <v>0</v>
      </c>
      <c r="Z239" s="389"/>
      <c r="AA239" s="233">
        <v>0</v>
      </c>
      <c r="AB239" s="407"/>
      <c r="AC239" s="501"/>
      <c r="AD239" s="455"/>
      <c r="AE239" s="455"/>
      <c r="AF239" s="390"/>
      <c r="AG239" s="245"/>
      <c r="AH239" s="416"/>
      <c r="AI239" s="416"/>
      <c r="AJ239" s="255"/>
      <c r="AK239" s="4"/>
    </row>
    <row r="240" spans="1:37" x14ac:dyDescent="0.25">
      <c r="A240" s="258"/>
      <c r="B240" s="253"/>
      <c r="C240" s="400" t="s">
        <v>65</v>
      </c>
      <c r="D240" s="390"/>
      <c r="E240" s="400" t="s">
        <v>79</v>
      </c>
      <c r="F240" s="390"/>
      <c r="G240" s="400" t="s">
        <v>65</v>
      </c>
      <c r="H240" s="390"/>
      <c r="I240" s="400" t="s">
        <v>65</v>
      </c>
      <c r="J240" s="390"/>
      <c r="K240" s="400" t="s">
        <v>77</v>
      </c>
      <c r="L240" s="390"/>
      <c r="M240" s="400" t="s">
        <v>203</v>
      </c>
      <c r="N240" s="390"/>
      <c r="O240" s="400" t="s">
        <v>65</v>
      </c>
      <c r="P240" s="400"/>
      <c r="Q240" s="409" t="s">
        <v>65</v>
      </c>
      <c r="R240" s="390"/>
      <c r="S240" s="400" t="s">
        <v>65</v>
      </c>
      <c r="T240" s="390"/>
      <c r="U240" s="400" t="s">
        <v>65</v>
      </c>
      <c r="V240" s="390"/>
      <c r="W240" s="400" t="s">
        <v>79</v>
      </c>
      <c r="X240" s="390"/>
      <c r="Y240" s="400" t="s">
        <v>150</v>
      </c>
      <c r="Z240" s="390"/>
      <c r="AA240" s="400" t="s">
        <v>474</v>
      </c>
      <c r="AB240" s="390"/>
      <c r="AC240" s="400" t="s">
        <v>68</v>
      </c>
      <c r="AD240" s="456"/>
      <c r="AE240" s="456"/>
      <c r="AF240" s="390"/>
      <c r="AG240" s="245"/>
      <c r="AH240" s="416"/>
      <c r="AI240" s="416"/>
      <c r="AJ240" s="255"/>
      <c r="AK240" s="4"/>
    </row>
    <row r="241" spans="1:37"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259"/>
      <c r="AK241" s="10"/>
    </row>
    <row r="242" spans="1:37" s="246" customFormat="1" ht="15.75" thickBot="1" x14ac:dyDescent="0.3">
      <c r="A242" s="256"/>
      <c r="B242" s="256"/>
      <c r="C242" s="418"/>
      <c r="E242" s="418"/>
      <c r="G242" s="418"/>
      <c r="I242" s="418"/>
      <c r="K242" s="418"/>
      <c r="M242" s="418"/>
      <c r="O242" s="418"/>
      <c r="P242" s="418"/>
      <c r="Q242" s="419"/>
      <c r="R242" s="391"/>
      <c r="S242" s="420"/>
      <c r="T242" s="391"/>
      <c r="U242" s="420" t="s">
        <v>776</v>
      </c>
      <c r="V242" s="391"/>
      <c r="W242" s="420"/>
      <c r="X242" s="391"/>
      <c r="Y242" s="420"/>
      <c r="Z242" s="391"/>
      <c r="AA242" s="420"/>
      <c r="AB242" s="391"/>
      <c r="AC242" s="420"/>
      <c r="AD242" s="418"/>
      <c r="AE242" s="418"/>
      <c r="AF242" s="391"/>
      <c r="AG242" s="245"/>
      <c r="AH242" s="416"/>
      <c r="AI242" s="416"/>
      <c r="AJ242" s="259"/>
      <c r="AK242" s="10"/>
    </row>
    <row r="243" spans="1:37" ht="15.75" thickBot="1" x14ac:dyDescent="0.3">
      <c r="A243" s="237"/>
      <c r="B243" s="880" t="s">
        <v>682</v>
      </c>
      <c r="C243" s="881"/>
      <c r="D243" s="881"/>
      <c r="E243" s="881"/>
      <c r="F243" s="881"/>
      <c r="G243" s="881"/>
      <c r="H243" s="881"/>
      <c r="I243" s="881"/>
      <c r="J243" s="881"/>
      <c r="K243" s="881"/>
      <c r="L243" s="881"/>
      <c r="M243" s="881"/>
      <c r="N243" s="881"/>
      <c r="O243" s="881"/>
      <c r="P243" s="881"/>
      <c r="Q243" s="881"/>
      <c r="R243" s="881"/>
      <c r="S243" s="881"/>
      <c r="T243" s="881"/>
      <c r="U243" s="881"/>
      <c r="V243" s="881"/>
      <c r="W243" s="881"/>
      <c r="X243" s="881"/>
      <c r="Y243" s="881"/>
      <c r="Z243" s="881"/>
      <c r="AA243" s="881"/>
      <c r="AB243" s="881"/>
      <c r="AC243" s="882"/>
      <c r="AD243" s="292"/>
      <c r="AE243" s="292"/>
      <c r="AF243" s="238"/>
      <c r="AG243" s="263"/>
      <c r="AH243" s="264"/>
      <c r="AI243" s="264"/>
      <c r="AJ243" s="272"/>
      <c r="AK243" s="4"/>
    </row>
    <row r="244" spans="1:37"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716</v>
      </c>
      <c r="P244" s="249"/>
      <c r="Q244" s="273" t="s">
        <v>717</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52"/>
      <c r="AK244" s="4"/>
    </row>
    <row r="245" spans="1:37"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255"/>
      <c r="AK245" s="4"/>
    </row>
    <row r="246" spans="1:37"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v>284</v>
      </c>
      <c r="P246" s="389"/>
      <c r="Q246" s="411">
        <v>285</v>
      </c>
      <c r="R246" s="389"/>
      <c r="S246" s="389">
        <v>286</v>
      </c>
      <c r="T246" s="389"/>
      <c r="U246" s="389">
        <v>287</v>
      </c>
      <c r="V246" s="389"/>
      <c r="W246" s="389">
        <v>288</v>
      </c>
      <c r="X246" s="389"/>
      <c r="Y246" s="389">
        <v>289</v>
      </c>
      <c r="Z246" s="389"/>
      <c r="AA246" s="389">
        <v>290</v>
      </c>
      <c r="AB246" s="389"/>
      <c r="AC246" s="389">
        <v>291</v>
      </c>
      <c r="AF246" s="389"/>
      <c r="AG246" s="257"/>
      <c r="AH246" s="425"/>
      <c r="AI246" s="427"/>
      <c r="AJ246" s="255"/>
      <c r="AK246" s="267"/>
    </row>
    <row r="247" spans="1:37" ht="15.75" thickBot="1" x14ac:dyDescent="0.3">
      <c r="A247" s="258"/>
      <c r="B247" s="348">
        <v>378</v>
      </c>
      <c r="C247" s="826"/>
      <c r="D247" s="403">
        <v>386</v>
      </c>
      <c r="E247" s="826"/>
      <c r="F247" s="403">
        <v>377</v>
      </c>
      <c r="G247" s="826"/>
      <c r="H247" s="403">
        <v>343</v>
      </c>
      <c r="I247" s="826"/>
      <c r="J247" s="403">
        <v>384</v>
      </c>
      <c r="K247" s="826"/>
      <c r="L247" s="403">
        <v>351</v>
      </c>
      <c r="M247" s="826"/>
      <c r="N247" s="403">
        <v>348</v>
      </c>
      <c r="O247" s="890" t="s">
        <v>235</v>
      </c>
      <c r="P247" s="403">
        <v>327</v>
      </c>
      <c r="Q247" s="890" t="s">
        <v>15</v>
      </c>
      <c r="R247" s="403">
        <v>326.87400000000002</v>
      </c>
      <c r="S247" s="826"/>
      <c r="T247" s="403">
        <v>380.00200000000001</v>
      </c>
      <c r="U247" s="826"/>
      <c r="V247" s="403">
        <v>383</v>
      </c>
      <c r="W247" s="826"/>
      <c r="X247" s="403">
        <v>370</v>
      </c>
      <c r="Y247" s="995"/>
      <c r="Z247" s="403">
        <v>355</v>
      </c>
      <c r="AA247" s="826"/>
      <c r="AB247" s="403">
        <v>350</v>
      </c>
      <c r="AC247" s="826"/>
      <c r="AD247" s="455"/>
      <c r="AE247" s="455"/>
      <c r="AF247" s="390"/>
      <c r="AG247" s="244">
        <v>12</v>
      </c>
      <c r="AH247" s="231">
        <v>0</v>
      </c>
      <c r="AI247" s="231">
        <v>6</v>
      </c>
      <c r="AJ247" s="232"/>
      <c r="AK247" s="4"/>
    </row>
    <row r="248" spans="1:37" x14ac:dyDescent="0.25">
      <c r="A248" s="258"/>
      <c r="B248" s="253"/>
      <c r="C248" s="827"/>
      <c r="D248" s="390"/>
      <c r="E248" s="827"/>
      <c r="F248" s="390"/>
      <c r="G248" s="827"/>
      <c r="H248" s="390"/>
      <c r="I248" s="827"/>
      <c r="J248" s="390"/>
      <c r="K248" s="827"/>
      <c r="L248" s="390"/>
      <c r="M248" s="827"/>
      <c r="N248" s="390"/>
      <c r="O248" s="891"/>
      <c r="P248" s="415"/>
      <c r="Q248" s="891"/>
      <c r="R248" s="390"/>
      <c r="S248" s="827"/>
      <c r="T248" s="390"/>
      <c r="U248" s="827"/>
      <c r="V248" s="390"/>
      <c r="W248" s="827"/>
      <c r="X248" s="390"/>
      <c r="Y248" s="996"/>
      <c r="Z248" s="390"/>
      <c r="AA248" s="827"/>
      <c r="AB248" s="390"/>
      <c r="AC248" s="827"/>
      <c r="AD248" s="455"/>
      <c r="AE248" s="455"/>
      <c r="AF248" s="390"/>
      <c r="AG248" s="245"/>
      <c r="AH248" s="416"/>
      <c r="AI248" s="416"/>
      <c r="AJ248" s="255"/>
      <c r="AK248" s="4"/>
    </row>
    <row r="249" spans="1:37" ht="5.45" customHeight="1" x14ac:dyDescent="0.25">
      <c r="A249" s="258"/>
      <c r="B249" s="253"/>
      <c r="C249" s="501"/>
      <c r="D249" s="389"/>
      <c r="E249" s="501"/>
      <c r="F249" s="389"/>
      <c r="G249" s="501"/>
      <c r="H249" s="389"/>
      <c r="I249" s="501"/>
      <c r="J249" s="389"/>
      <c r="K249" s="501"/>
      <c r="L249" s="389"/>
      <c r="M249" s="233">
        <v>0</v>
      </c>
      <c r="N249" s="389"/>
      <c r="O249" s="233">
        <v>0</v>
      </c>
      <c r="P249" s="415"/>
      <c r="Q249" s="233">
        <v>0</v>
      </c>
      <c r="R249" s="389"/>
      <c r="S249" s="501"/>
      <c r="T249" s="389"/>
      <c r="U249" s="501"/>
      <c r="V249" s="389"/>
      <c r="W249" s="501"/>
      <c r="X249" s="389"/>
      <c r="Y249" s="501"/>
      <c r="Z249" s="389"/>
      <c r="AA249" s="501"/>
      <c r="AB249" s="407"/>
      <c r="AC249" s="501"/>
      <c r="AD249" s="455"/>
      <c r="AE249" s="455"/>
      <c r="AF249" s="390"/>
      <c r="AG249" s="245"/>
      <c r="AH249" s="416"/>
      <c r="AI249" s="416"/>
      <c r="AJ249" s="255"/>
      <c r="AK249" s="4"/>
    </row>
    <row r="250" spans="1:37"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409"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255"/>
      <c r="AK250" s="4"/>
    </row>
    <row r="251" spans="1:37" s="246" customFormat="1" x14ac:dyDescent="0.25">
      <c r="A251" s="256"/>
      <c r="B251" s="260"/>
      <c r="C251" s="418"/>
      <c r="D251" s="457"/>
      <c r="E251" s="418"/>
      <c r="G251" s="418"/>
      <c r="I251" s="418"/>
      <c r="K251" s="418"/>
      <c r="M251" s="418"/>
      <c r="O251" s="418"/>
      <c r="P251" s="418"/>
      <c r="Q251" s="419"/>
      <c r="S251" s="418"/>
      <c r="U251" s="418"/>
      <c r="W251" s="418"/>
      <c r="Y251" s="418"/>
      <c r="AA251" s="418"/>
      <c r="AC251" s="418"/>
      <c r="AD251" s="418"/>
      <c r="AE251" s="418"/>
      <c r="AF251" s="391"/>
      <c r="AG251" s="245"/>
      <c r="AH251" s="416"/>
      <c r="AI251" s="416"/>
      <c r="AJ251" s="259"/>
      <c r="AK251" s="10"/>
    </row>
    <row r="252" spans="1:37"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259"/>
      <c r="AK252" s="10"/>
    </row>
    <row r="253" spans="1:37" ht="15.75" thickBot="1" x14ac:dyDescent="0.3">
      <c r="A253" s="237"/>
      <c r="B253" s="880" t="s">
        <v>682</v>
      </c>
      <c r="C253" s="881"/>
      <c r="D253" s="881"/>
      <c r="E253" s="881"/>
      <c r="F253" s="881"/>
      <c r="G253" s="881"/>
      <c r="H253" s="881"/>
      <c r="I253" s="881"/>
      <c r="J253" s="881"/>
      <c r="K253" s="881"/>
      <c r="L253" s="881"/>
      <c r="M253" s="881"/>
      <c r="N253" s="881"/>
      <c r="O253" s="881"/>
      <c r="P253" s="881"/>
      <c r="Q253" s="881"/>
      <c r="R253" s="881"/>
      <c r="S253" s="881"/>
      <c r="T253" s="881"/>
      <c r="U253" s="881"/>
      <c r="V253" s="881"/>
      <c r="W253" s="881"/>
      <c r="X253" s="881"/>
      <c r="Y253" s="881"/>
      <c r="Z253" s="881"/>
      <c r="AA253" s="881"/>
      <c r="AB253" s="881"/>
      <c r="AC253" s="882"/>
      <c r="AD253" s="292"/>
      <c r="AE253" s="292"/>
      <c r="AF253" s="238"/>
      <c r="AG253" s="263"/>
      <c r="AH253" s="264"/>
      <c r="AI253" s="264"/>
      <c r="AJ253" s="272"/>
      <c r="AK253" s="4"/>
    </row>
    <row r="254" spans="1:37" x14ac:dyDescent="0.25">
      <c r="A254" s="266"/>
      <c r="B254" s="266"/>
      <c r="C254" s="249" t="s">
        <v>466</v>
      </c>
      <c r="D254" s="249"/>
      <c r="E254" s="249" t="s">
        <v>371</v>
      </c>
      <c r="F254" s="249"/>
      <c r="G254" s="249" t="s">
        <v>372</v>
      </c>
      <c r="H254" s="249"/>
      <c r="I254" s="249" t="s">
        <v>383</v>
      </c>
      <c r="J254" s="249"/>
      <c r="K254" s="249" t="s">
        <v>718</v>
      </c>
      <c r="L254" s="249"/>
      <c r="M254" s="249" t="s">
        <v>429</v>
      </c>
      <c r="N254" s="249"/>
      <c r="O254" s="249" t="s">
        <v>440</v>
      </c>
      <c r="P254" s="249"/>
      <c r="Q254" s="273" t="s">
        <v>441</v>
      </c>
      <c r="R254" s="249"/>
      <c r="S254" s="249" t="s">
        <v>460</v>
      </c>
      <c r="T254" s="249"/>
      <c r="U254" s="249" t="s">
        <v>487</v>
      </c>
      <c r="V254" s="249"/>
      <c r="W254" s="249" t="s">
        <v>719</v>
      </c>
      <c r="X254" s="249"/>
      <c r="Y254" s="249" t="s">
        <v>518</v>
      </c>
      <c r="Z254" s="249"/>
      <c r="AA254" s="249" t="s">
        <v>461</v>
      </c>
      <c r="AB254" s="249"/>
      <c r="AC254" s="249" t="s">
        <v>462</v>
      </c>
      <c r="AD254" s="361"/>
      <c r="AE254" s="361"/>
      <c r="AF254" s="247"/>
      <c r="AG254" s="274"/>
      <c r="AH254" s="275"/>
      <c r="AI254" s="275"/>
      <c r="AJ254" s="252"/>
      <c r="AK254" s="4"/>
    </row>
    <row r="255" spans="1:37"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255"/>
      <c r="AK255" s="4"/>
    </row>
    <row r="256" spans="1:37" s="243" customFormat="1" ht="15.75" thickBot="1" x14ac:dyDescent="0.3">
      <c r="A256" s="258">
        <v>291</v>
      </c>
      <c r="B256" s="258"/>
      <c r="C256" s="389">
        <v>292</v>
      </c>
      <c r="D256" s="389"/>
      <c r="E256" s="389">
        <v>293</v>
      </c>
      <c r="F256" s="389"/>
      <c r="G256" s="389">
        <v>294</v>
      </c>
      <c r="H256" s="389"/>
      <c r="I256" s="389">
        <v>295</v>
      </c>
      <c r="J256" s="389"/>
      <c r="K256" s="389">
        <v>296</v>
      </c>
      <c r="L256" s="389"/>
      <c r="M256" s="389">
        <v>297</v>
      </c>
      <c r="N256" s="389"/>
      <c r="O256" s="389">
        <v>298</v>
      </c>
      <c r="P256" s="389"/>
      <c r="Q256" s="411">
        <v>299</v>
      </c>
      <c r="R256" s="389"/>
      <c r="S256" s="389">
        <v>300</v>
      </c>
      <c r="T256" s="389"/>
      <c r="U256" s="389">
        <v>301</v>
      </c>
      <c r="V256" s="389"/>
      <c r="W256" s="389">
        <v>302</v>
      </c>
      <c r="X256" s="389"/>
      <c r="Y256" s="389">
        <v>303</v>
      </c>
      <c r="Z256" s="389"/>
      <c r="AA256" s="389">
        <v>304</v>
      </c>
      <c r="AB256" s="459"/>
      <c r="AC256" s="389">
        <v>305</v>
      </c>
      <c r="AF256" s="459"/>
      <c r="AG256" s="257"/>
      <c r="AH256" s="425"/>
      <c r="AI256" s="427"/>
      <c r="AJ256" s="255"/>
      <c r="AK256" s="267"/>
    </row>
    <row r="257" spans="1:38" ht="15.75" thickBot="1" x14ac:dyDescent="0.3">
      <c r="A257" s="258"/>
      <c r="B257" s="348">
        <v>352</v>
      </c>
      <c r="C257" s="826"/>
      <c r="D257" s="403">
        <v>352</v>
      </c>
      <c r="E257" s="826"/>
      <c r="F257" s="403">
        <v>344</v>
      </c>
      <c r="G257" s="826"/>
      <c r="H257" s="403">
        <v>377</v>
      </c>
      <c r="I257" s="826"/>
      <c r="J257" s="403">
        <v>353</v>
      </c>
      <c r="K257" s="826"/>
      <c r="L257" s="403">
        <v>395.45400000000001</v>
      </c>
      <c r="M257" s="826"/>
      <c r="N257" s="403">
        <v>344.99599999999998</v>
      </c>
      <c r="O257" s="826"/>
      <c r="P257" s="403">
        <v>364</v>
      </c>
      <c r="Q257" s="826"/>
      <c r="R257" s="403">
        <v>366</v>
      </c>
      <c r="S257" s="826"/>
      <c r="T257" s="403">
        <v>367</v>
      </c>
      <c r="U257" s="826"/>
      <c r="V257" s="403">
        <v>364</v>
      </c>
      <c r="W257" s="851">
        <v>0</v>
      </c>
      <c r="X257" s="403">
        <v>353</v>
      </c>
      <c r="Y257" s="826"/>
      <c r="Z257" s="403">
        <v>366</v>
      </c>
      <c r="AA257" s="826"/>
      <c r="AB257" s="403">
        <v>344</v>
      </c>
      <c r="AC257" s="826"/>
      <c r="AD257" s="455"/>
      <c r="AE257" s="455"/>
      <c r="AF257" s="407"/>
      <c r="AG257" s="244">
        <v>13</v>
      </c>
      <c r="AH257" s="231">
        <v>0</v>
      </c>
      <c r="AI257" s="231">
        <v>2</v>
      </c>
      <c r="AJ257" s="232"/>
      <c r="AK257" s="4"/>
      <c r="AL257" s="236">
        <v>1</v>
      </c>
    </row>
    <row r="258" spans="1:38" x14ac:dyDescent="0.25">
      <c r="A258" s="258"/>
      <c r="B258" s="253"/>
      <c r="C258" s="827"/>
      <c r="D258" s="390"/>
      <c r="E258" s="827"/>
      <c r="F258" s="390"/>
      <c r="G258" s="827"/>
      <c r="H258" s="390"/>
      <c r="I258" s="827"/>
      <c r="J258" s="390"/>
      <c r="K258" s="827"/>
      <c r="L258" s="390"/>
      <c r="M258" s="827"/>
      <c r="N258" s="390"/>
      <c r="O258" s="827"/>
      <c r="P258" s="415"/>
      <c r="Q258" s="827"/>
      <c r="R258" s="390"/>
      <c r="S258" s="827"/>
      <c r="T258" s="390"/>
      <c r="U258" s="827"/>
      <c r="V258" s="390"/>
      <c r="W258" s="849"/>
      <c r="X258" s="390"/>
      <c r="Y258" s="827"/>
      <c r="Z258" s="390"/>
      <c r="AA258" s="827"/>
      <c r="AB258" s="407"/>
      <c r="AC258" s="827"/>
      <c r="AD258" s="455"/>
      <c r="AE258" s="455"/>
      <c r="AF258" s="407"/>
      <c r="AG258" s="245"/>
      <c r="AH258" s="416"/>
      <c r="AI258" s="416"/>
      <c r="AJ258" s="255"/>
      <c r="AK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233">
        <v>0</v>
      </c>
      <c r="X259" s="389"/>
      <c r="Y259" s="233">
        <v>0</v>
      </c>
      <c r="Z259" s="389"/>
      <c r="AA259" s="501"/>
      <c r="AB259" s="407"/>
      <c r="AC259" s="501"/>
      <c r="AD259" s="455"/>
      <c r="AE259" s="455"/>
      <c r="AF259" s="407"/>
      <c r="AG259" s="245"/>
      <c r="AH259" s="416"/>
      <c r="AI259" s="416"/>
      <c r="AJ259" s="255"/>
      <c r="AK259" s="4"/>
    </row>
    <row r="260" spans="1:38" ht="14.25" customHeight="1" x14ac:dyDescent="0.25">
      <c r="A260" s="258"/>
      <c r="B260" s="253"/>
      <c r="C260" s="400" t="s">
        <v>79</v>
      </c>
      <c r="D260" s="390"/>
      <c r="E260" s="400" t="s">
        <v>65</v>
      </c>
      <c r="F260" s="390"/>
      <c r="G260" s="400" t="s">
        <v>65</v>
      </c>
      <c r="H260" s="390"/>
      <c r="I260" s="400"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255"/>
      <c r="AK260" s="4"/>
    </row>
    <row r="261" spans="1:38" ht="14.25" customHeight="1" x14ac:dyDescent="0.25">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255"/>
      <c r="AK261" s="4"/>
    </row>
    <row r="262" spans="1:38" ht="14.25" customHeight="1" thickBot="1" x14ac:dyDescent="0.3">
      <c r="A262" s="258"/>
      <c r="B262" s="253"/>
      <c r="C262" s="400"/>
      <c r="D262" s="390"/>
      <c r="E262" s="400"/>
      <c r="F262" s="390"/>
      <c r="G262" s="400"/>
      <c r="H262" s="390"/>
      <c r="I262" s="400"/>
      <c r="J262" s="390"/>
      <c r="K262" s="400"/>
      <c r="L262" s="390"/>
      <c r="M262" s="400"/>
      <c r="N262" s="390"/>
      <c r="O262" s="400"/>
      <c r="P262" s="400"/>
      <c r="Q262" s="409"/>
      <c r="R262" s="390"/>
      <c r="S262" s="400"/>
      <c r="T262" s="390"/>
      <c r="U262" s="400"/>
      <c r="V262" s="390"/>
      <c r="W262" s="400"/>
      <c r="X262" s="390"/>
      <c r="Y262" s="461"/>
      <c r="Z262" s="390"/>
      <c r="AA262" s="461"/>
      <c r="AB262" s="407"/>
      <c r="AC262" s="461"/>
      <c r="AD262" s="460"/>
      <c r="AE262" s="460"/>
      <c r="AF262" s="407"/>
      <c r="AG262" s="245"/>
      <c r="AH262" s="416"/>
      <c r="AI262" s="416"/>
      <c r="AJ262" s="255"/>
      <c r="AK262" s="4"/>
    </row>
    <row r="263" spans="1:38" ht="14.25" customHeight="1" thickBot="1" x14ac:dyDescent="0.3">
      <c r="A263" s="258"/>
      <c r="B263" s="885" t="s">
        <v>682</v>
      </c>
      <c r="C263" s="886"/>
      <c r="D263" s="886"/>
      <c r="E263" s="886"/>
      <c r="F263" s="886"/>
      <c r="G263" s="886"/>
      <c r="H263" s="886"/>
      <c r="I263" s="886"/>
      <c r="J263" s="886"/>
      <c r="K263" s="886"/>
      <c r="L263" s="886"/>
      <c r="M263" s="886"/>
      <c r="N263" s="886"/>
      <c r="O263" s="886"/>
      <c r="P263" s="886"/>
      <c r="Q263" s="886"/>
      <c r="R263" s="886"/>
      <c r="S263" s="886"/>
      <c r="T263" s="886"/>
      <c r="U263" s="886"/>
      <c r="V263" s="886"/>
      <c r="W263" s="886"/>
      <c r="X263" s="886"/>
      <c r="Y263" s="886"/>
      <c r="Z263" s="886"/>
      <c r="AA263" s="886"/>
      <c r="AB263" s="886"/>
      <c r="AC263" s="887"/>
      <c r="AD263" s="246"/>
      <c r="AE263" s="246"/>
      <c r="AF263" s="407"/>
      <c r="AG263" s="245"/>
      <c r="AH263" s="416"/>
      <c r="AI263" s="416"/>
      <c r="AJ263" s="255"/>
      <c r="AK263" s="4"/>
    </row>
    <row r="264" spans="1:38" x14ac:dyDescent="0.25">
      <c r="A264" s="266"/>
      <c r="B264" s="266"/>
      <c r="C264" s="249" t="s">
        <v>450</v>
      </c>
      <c r="D264" s="249"/>
      <c r="E264" s="249" t="s">
        <v>720</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52"/>
      <c r="AK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255"/>
      <c r="AK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v>313</v>
      </c>
      <c r="R266" s="389"/>
      <c r="S266" s="389">
        <v>314</v>
      </c>
      <c r="T266" s="389"/>
      <c r="U266" s="389">
        <v>315</v>
      </c>
      <c r="V266" s="389"/>
      <c r="W266" s="389">
        <v>316</v>
      </c>
      <c r="X266" s="389"/>
      <c r="Y266" s="389">
        <v>317</v>
      </c>
      <c r="Z266" s="389"/>
      <c r="AA266" s="389">
        <v>318</v>
      </c>
      <c r="AB266" s="459"/>
      <c r="AC266" s="389">
        <v>319</v>
      </c>
      <c r="AF266" s="459"/>
      <c r="AG266" s="257"/>
      <c r="AH266" s="425"/>
      <c r="AI266" s="427"/>
      <c r="AJ266" s="255"/>
      <c r="AK266" s="267"/>
    </row>
    <row r="267" spans="1:38" ht="15.75" thickBot="1" x14ac:dyDescent="0.3">
      <c r="A267" s="258"/>
      <c r="B267" s="348">
        <v>356</v>
      </c>
      <c r="C267" s="826"/>
      <c r="D267" s="403">
        <v>375</v>
      </c>
      <c r="E267" s="890" t="s">
        <v>15</v>
      </c>
      <c r="F267" s="403">
        <v>376.62</v>
      </c>
      <c r="G267" s="826"/>
      <c r="H267" s="403">
        <v>353</v>
      </c>
      <c r="I267" s="826"/>
      <c r="J267" s="403">
        <v>352</v>
      </c>
      <c r="K267" s="826"/>
      <c r="L267" s="403">
        <v>349</v>
      </c>
      <c r="M267" s="826"/>
      <c r="N267" s="403">
        <v>356</v>
      </c>
      <c r="O267" s="826"/>
      <c r="P267" s="403">
        <v>345</v>
      </c>
      <c r="Q267" s="826"/>
      <c r="R267" s="403">
        <v>400</v>
      </c>
      <c r="S267" s="826"/>
      <c r="T267" s="403">
        <v>319.37900000000002</v>
      </c>
      <c r="U267" s="826"/>
      <c r="V267" s="403">
        <v>343.76</v>
      </c>
      <c r="W267" s="826"/>
      <c r="X267" s="403">
        <v>322.5</v>
      </c>
      <c r="Y267" s="826"/>
      <c r="Z267" s="403">
        <v>453.99</v>
      </c>
      <c r="AA267" s="826"/>
      <c r="AB267" s="403">
        <v>359.96</v>
      </c>
      <c r="AC267" s="826"/>
      <c r="AD267" s="455"/>
      <c r="AE267" s="455"/>
      <c r="AF267" s="407"/>
      <c r="AG267" s="244">
        <v>13</v>
      </c>
      <c r="AH267" s="231">
        <v>0</v>
      </c>
      <c r="AI267" s="231">
        <v>1</v>
      </c>
      <c r="AJ267" s="232"/>
      <c r="AK267" s="4"/>
    </row>
    <row r="268" spans="1:38" x14ac:dyDescent="0.25">
      <c r="A268" s="258"/>
      <c r="B268" s="253"/>
      <c r="C268" s="827"/>
      <c r="D268" s="390"/>
      <c r="E268" s="891"/>
      <c r="F268" s="390"/>
      <c r="G268" s="827"/>
      <c r="H268" s="390"/>
      <c r="I268" s="827"/>
      <c r="J268" s="390"/>
      <c r="K268" s="827"/>
      <c r="L268" s="390"/>
      <c r="M268" s="827"/>
      <c r="N268" s="390"/>
      <c r="O268" s="827"/>
      <c r="P268" s="415"/>
      <c r="Q268" s="827"/>
      <c r="R268" s="390"/>
      <c r="S268" s="827"/>
      <c r="T268" s="390"/>
      <c r="U268" s="827"/>
      <c r="V268" s="390"/>
      <c r="W268" s="827"/>
      <c r="X268" s="390"/>
      <c r="Y268" s="827"/>
      <c r="Z268" s="390"/>
      <c r="AA268" s="827"/>
      <c r="AB268" s="407"/>
      <c r="AC268" s="827"/>
      <c r="AD268" s="455"/>
      <c r="AE268" s="455"/>
      <c r="AF268" s="407"/>
      <c r="AG268" s="245"/>
      <c r="AH268" s="416"/>
      <c r="AI268" s="416"/>
      <c r="AJ268" s="255"/>
      <c r="AK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255"/>
      <c r="AK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400" t="s">
        <v>65</v>
      </c>
      <c r="T270" s="390"/>
      <c r="U270" s="456" t="s">
        <v>126</v>
      </c>
      <c r="W270" s="456" t="s">
        <v>79</v>
      </c>
      <c r="Y270" s="456" t="s">
        <v>77</v>
      </c>
      <c r="AA270" s="456" t="s">
        <v>77</v>
      </c>
      <c r="AB270" s="4"/>
      <c r="AC270" s="456" t="s">
        <v>77</v>
      </c>
      <c r="AD270" s="456"/>
      <c r="AE270" s="456"/>
      <c r="AF270" s="407"/>
      <c r="AG270" s="245"/>
      <c r="AH270" s="416"/>
      <c r="AI270" s="416"/>
      <c r="AJ270" s="255"/>
      <c r="AK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255"/>
      <c r="AK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255"/>
      <c r="AK272" s="4"/>
    </row>
    <row r="273" spans="1:37" ht="14.25" customHeight="1" thickBot="1" x14ac:dyDescent="0.3">
      <c r="A273" s="367"/>
      <c r="B273" s="880" t="s">
        <v>682</v>
      </c>
      <c r="C273" s="881"/>
      <c r="D273" s="881"/>
      <c r="E273" s="881"/>
      <c r="F273" s="881"/>
      <c r="G273" s="881"/>
      <c r="H273" s="881"/>
      <c r="I273" s="881"/>
      <c r="J273" s="881"/>
      <c r="K273" s="881"/>
      <c r="L273" s="881"/>
      <c r="M273" s="881"/>
      <c r="N273" s="881"/>
      <c r="O273" s="881"/>
      <c r="P273" s="881"/>
      <c r="Q273" s="881"/>
      <c r="R273" s="881"/>
      <c r="S273" s="881"/>
      <c r="T273" s="881"/>
      <c r="U273" s="881"/>
      <c r="V273" s="881"/>
      <c r="W273" s="881"/>
      <c r="X273" s="881"/>
      <c r="Y273" s="881"/>
      <c r="Z273" s="881"/>
      <c r="AA273" s="881"/>
      <c r="AB273" s="881"/>
      <c r="AC273" s="882"/>
      <c r="AD273" s="292"/>
      <c r="AE273" s="292"/>
      <c r="AF273" s="368"/>
      <c r="AG273" s="263"/>
      <c r="AH273" s="264"/>
      <c r="AI273" s="264"/>
      <c r="AJ273" s="272"/>
      <c r="AK273" s="4"/>
    </row>
    <row r="274" spans="1:37"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2"/>
      <c r="AK274" s="4"/>
    </row>
    <row r="275" spans="1:37"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721</v>
      </c>
      <c r="P275" s="400"/>
      <c r="Q275" s="409" t="s">
        <v>722</v>
      </c>
      <c r="R275" s="400"/>
      <c r="S275" s="400" t="s">
        <v>723</v>
      </c>
      <c r="T275" s="400"/>
      <c r="U275" s="400" t="s">
        <v>724</v>
      </c>
      <c r="V275" s="400"/>
      <c r="W275" s="400" t="s">
        <v>446</v>
      </c>
      <c r="X275" s="400"/>
      <c r="Y275" s="400" t="s">
        <v>725</v>
      </c>
      <c r="Z275" s="400"/>
      <c r="AA275" s="400" t="s">
        <v>465</v>
      </c>
      <c r="AB275" s="400"/>
      <c r="AC275" s="400" t="s">
        <v>458</v>
      </c>
      <c r="AD275" s="456"/>
      <c r="AE275" s="456"/>
      <c r="AF275" s="390"/>
      <c r="AG275" s="254"/>
      <c r="AH275" s="424"/>
      <c r="AI275" s="424"/>
      <c r="AJ275" s="255"/>
      <c r="AK275" s="4"/>
    </row>
    <row r="276" spans="1:37"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255"/>
      <c r="AK276" s="4"/>
    </row>
    <row r="277" spans="1:37"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v>332</v>
      </c>
      <c r="AB277" s="459"/>
      <c r="AC277" s="389">
        <v>333</v>
      </c>
      <c r="AF277" s="459"/>
      <c r="AG277" s="257"/>
      <c r="AH277" s="425"/>
      <c r="AI277" s="427"/>
      <c r="AJ277" s="255"/>
      <c r="AK277" s="267"/>
    </row>
    <row r="278" spans="1:37" ht="15.75" thickBot="1" x14ac:dyDescent="0.3">
      <c r="A278" s="258"/>
      <c r="B278" s="348">
        <v>447.53</v>
      </c>
      <c r="C278" s="826"/>
      <c r="D278" s="403">
        <v>399</v>
      </c>
      <c r="E278" s="826"/>
      <c r="F278" s="403">
        <v>353</v>
      </c>
      <c r="G278" s="826"/>
      <c r="H278" s="403">
        <v>355</v>
      </c>
      <c r="I278" s="826"/>
      <c r="J278" s="403">
        <v>331</v>
      </c>
      <c r="K278" s="826"/>
      <c r="L278" s="403">
        <v>335</v>
      </c>
      <c r="M278" s="826"/>
      <c r="N278" s="403">
        <v>336</v>
      </c>
      <c r="O278" s="851" t="s">
        <v>704</v>
      </c>
      <c r="P278" s="403">
        <v>244</v>
      </c>
      <c r="Q278" s="851" t="s">
        <v>704</v>
      </c>
      <c r="R278" s="403">
        <v>354</v>
      </c>
      <c r="S278" s="851"/>
      <c r="T278" s="403">
        <v>341</v>
      </c>
      <c r="U278" s="851" t="s">
        <v>15</v>
      </c>
      <c r="V278" s="403">
        <v>323</v>
      </c>
      <c r="W278" s="826"/>
      <c r="X278" s="403">
        <v>333</v>
      </c>
      <c r="Y278" s="826"/>
      <c r="Z278" s="403">
        <v>323.56400000000002</v>
      </c>
      <c r="AA278" s="826"/>
      <c r="AB278" s="403">
        <v>414.99599999999998</v>
      </c>
      <c r="AC278" s="826"/>
      <c r="AD278" s="455"/>
      <c r="AE278" s="455"/>
      <c r="AF278" s="407"/>
      <c r="AG278" s="244">
        <v>10</v>
      </c>
      <c r="AH278" s="231">
        <v>0</v>
      </c>
      <c r="AI278" s="231">
        <v>0</v>
      </c>
      <c r="AJ278" s="232"/>
      <c r="AK278" s="4"/>
    </row>
    <row r="279" spans="1:37" x14ac:dyDescent="0.25">
      <c r="A279" s="258"/>
      <c r="B279" s="253"/>
      <c r="C279" s="827"/>
      <c r="D279" s="390"/>
      <c r="E279" s="827"/>
      <c r="F279" s="390"/>
      <c r="G279" s="827"/>
      <c r="H279" s="390"/>
      <c r="I279" s="827"/>
      <c r="J279" s="390"/>
      <c r="K279" s="827"/>
      <c r="L279" s="390"/>
      <c r="M279" s="827"/>
      <c r="N279" s="390"/>
      <c r="O279" s="849"/>
      <c r="P279" s="415"/>
      <c r="Q279" s="849"/>
      <c r="R279" s="390"/>
      <c r="S279" s="849"/>
      <c r="T279" s="390"/>
      <c r="U279" s="849"/>
      <c r="V279" s="390"/>
      <c r="W279" s="827"/>
      <c r="X279" s="390"/>
      <c r="Y279" s="827"/>
      <c r="Z279" s="390"/>
      <c r="AA279" s="827"/>
      <c r="AB279" s="407"/>
      <c r="AC279" s="827"/>
      <c r="AD279" s="455"/>
      <c r="AE279" s="455"/>
      <c r="AF279" s="407"/>
      <c r="AG279" s="245"/>
      <c r="AH279" s="416"/>
      <c r="AI279" s="416"/>
      <c r="AJ279" s="255"/>
      <c r="AK279" s="4"/>
    </row>
    <row r="280" spans="1:37" ht="6" customHeight="1" x14ac:dyDescent="0.25">
      <c r="A280" s="258"/>
      <c r="B280" s="253"/>
      <c r="C280" s="233">
        <v>0</v>
      </c>
      <c r="D280" s="389"/>
      <c r="E280" s="501"/>
      <c r="F280" s="389"/>
      <c r="G280" s="501"/>
      <c r="H280" s="389"/>
      <c r="I280" s="501"/>
      <c r="J280" s="389"/>
      <c r="K280" s="501"/>
      <c r="L280" s="389"/>
      <c r="M280" s="501"/>
      <c r="N280" s="389"/>
      <c r="O280" s="233">
        <v>0</v>
      </c>
      <c r="P280" s="415"/>
      <c r="Q280" s="233">
        <v>0</v>
      </c>
      <c r="R280" s="389"/>
      <c r="S280" s="233">
        <v>0</v>
      </c>
      <c r="T280" s="389"/>
      <c r="U280" s="233">
        <v>0</v>
      </c>
      <c r="V280" s="389"/>
      <c r="W280" s="501"/>
      <c r="X280" s="389"/>
      <c r="Y280" s="501"/>
      <c r="Z280" s="389"/>
      <c r="AA280" s="501"/>
      <c r="AB280" s="407"/>
      <c r="AC280" s="501"/>
      <c r="AD280" s="455"/>
      <c r="AE280" s="455"/>
      <c r="AF280" s="407"/>
      <c r="AG280" s="245"/>
      <c r="AH280" s="416"/>
      <c r="AI280" s="416"/>
      <c r="AJ280" s="255"/>
      <c r="AK280" s="4"/>
    </row>
    <row r="281" spans="1:37" ht="14.25" customHeight="1" x14ac:dyDescent="0.25">
      <c r="A281" s="258"/>
      <c r="B281" s="253"/>
      <c r="C281" s="456" t="s">
        <v>474</v>
      </c>
      <c r="E281" s="456" t="s">
        <v>79</v>
      </c>
      <c r="G281" s="456" t="s">
        <v>65</v>
      </c>
      <c r="I281" s="456" t="s">
        <v>65</v>
      </c>
      <c r="K281" s="456" t="s">
        <v>79</v>
      </c>
      <c r="M281" s="456" t="s">
        <v>79</v>
      </c>
      <c r="O281" s="456" t="s">
        <v>126</v>
      </c>
      <c r="P281" s="456"/>
      <c r="Q281" s="429"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255"/>
      <c r="AK281" s="4"/>
    </row>
    <row r="282" spans="1:37"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255"/>
      <c r="AK282" s="4"/>
    </row>
    <row r="283" spans="1:37"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255"/>
      <c r="AK283" s="4"/>
    </row>
    <row r="284" spans="1:37" ht="14.25" customHeight="1" thickBot="1" x14ac:dyDescent="0.3">
      <c r="A284" s="367"/>
      <c r="B284" s="880" t="s">
        <v>682</v>
      </c>
      <c r="C284" s="881"/>
      <c r="D284" s="881"/>
      <c r="E284" s="881"/>
      <c r="F284" s="881"/>
      <c r="G284" s="881"/>
      <c r="H284" s="881"/>
      <c r="I284" s="881"/>
      <c r="J284" s="881"/>
      <c r="K284" s="881"/>
      <c r="L284" s="881"/>
      <c r="M284" s="881"/>
      <c r="N284" s="881"/>
      <c r="O284" s="881"/>
      <c r="P284" s="881"/>
      <c r="Q284" s="881"/>
      <c r="R284" s="881"/>
      <c r="S284" s="881"/>
      <c r="T284" s="881"/>
      <c r="U284" s="881"/>
      <c r="V284" s="881"/>
      <c r="W284" s="881"/>
      <c r="X284" s="881"/>
      <c r="Y284" s="881"/>
      <c r="Z284" s="881"/>
      <c r="AA284" s="881"/>
      <c r="AB284" s="881"/>
      <c r="AC284" s="882"/>
      <c r="AD284" s="292"/>
      <c r="AE284" s="292"/>
      <c r="AF284" s="368"/>
      <c r="AG284" s="263"/>
      <c r="AH284" s="264"/>
      <c r="AI284" s="264"/>
      <c r="AJ284" s="272"/>
      <c r="AK284" s="4"/>
    </row>
    <row r="285" spans="1:37"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625</v>
      </c>
      <c r="AD285" s="371"/>
      <c r="AE285" s="371"/>
      <c r="AF285" s="280"/>
      <c r="AG285" s="250"/>
      <c r="AH285" s="251"/>
      <c r="AI285" s="251"/>
      <c r="AJ285" s="252"/>
      <c r="AK285" s="4"/>
    </row>
    <row r="286" spans="1:37"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726</v>
      </c>
      <c r="X286" s="400"/>
      <c r="Y286" s="400" t="s">
        <v>481</v>
      </c>
      <c r="Z286" s="400"/>
      <c r="AA286" s="400" t="s">
        <v>472</v>
      </c>
      <c r="AB286" s="400"/>
      <c r="AC286" s="400" t="s">
        <v>727</v>
      </c>
      <c r="AD286" s="456"/>
      <c r="AE286" s="456"/>
      <c r="AF286" s="390"/>
      <c r="AG286" s="254"/>
      <c r="AH286" s="424"/>
      <c r="AI286" s="424"/>
      <c r="AJ286" s="255"/>
      <c r="AK286" s="4"/>
    </row>
    <row r="287" spans="1:37"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255"/>
      <c r="AK287" s="4"/>
    </row>
    <row r="288" spans="1:37"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255"/>
      <c r="AK288" s="267"/>
    </row>
    <row r="289" spans="1:37" ht="15.75" thickBot="1" x14ac:dyDescent="0.3">
      <c r="A289" s="258"/>
      <c r="B289" s="348">
        <v>423.00400000000002</v>
      </c>
      <c r="C289" s="826"/>
      <c r="D289" s="403">
        <v>345</v>
      </c>
      <c r="E289" s="826"/>
      <c r="F289" s="403">
        <v>381.40300000000002</v>
      </c>
      <c r="G289" s="826"/>
      <c r="H289" s="403">
        <v>396.00200000000001</v>
      </c>
      <c r="I289" s="826"/>
      <c r="J289" s="403">
        <v>371</v>
      </c>
      <c r="K289" s="826"/>
      <c r="L289" s="403">
        <v>329</v>
      </c>
      <c r="M289" s="826"/>
      <c r="N289" s="403">
        <v>366</v>
      </c>
      <c r="O289" s="826"/>
      <c r="P289" s="403">
        <v>340</v>
      </c>
      <c r="Q289" s="826"/>
      <c r="R289" s="403">
        <v>347</v>
      </c>
      <c r="S289" s="826"/>
      <c r="T289" s="403">
        <v>352</v>
      </c>
      <c r="U289" s="826"/>
      <c r="V289" s="403">
        <v>381</v>
      </c>
      <c r="W289" s="826"/>
      <c r="X289" s="403">
        <v>389.73399999999998</v>
      </c>
      <c r="Y289" s="826"/>
      <c r="Z289" s="403">
        <v>374.99799999999999</v>
      </c>
      <c r="AA289" s="826"/>
      <c r="AB289" s="403">
        <v>365.99799999999999</v>
      </c>
      <c r="AC289" s="826"/>
      <c r="AD289" s="455"/>
      <c r="AE289" s="455"/>
      <c r="AF289" s="407"/>
      <c r="AG289" s="244">
        <v>14</v>
      </c>
      <c r="AH289" s="231">
        <v>0</v>
      </c>
      <c r="AI289" s="231">
        <v>0</v>
      </c>
      <c r="AJ289" s="232"/>
      <c r="AK289" s="4"/>
    </row>
    <row r="290" spans="1:37" x14ac:dyDescent="0.25">
      <c r="A290" s="258"/>
      <c r="B290" s="253"/>
      <c r="C290" s="827"/>
      <c r="D290" s="390"/>
      <c r="E290" s="827"/>
      <c r="F290" s="390"/>
      <c r="G290" s="827"/>
      <c r="H290" s="390"/>
      <c r="I290" s="827"/>
      <c r="J290" s="390"/>
      <c r="K290" s="827"/>
      <c r="L290" s="390"/>
      <c r="M290" s="827"/>
      <c r="N290" s="390"/>
      <c r="O290" s="827"/>
      <c r="P290" s="415"/>
      <c r="Q290" s="827"/>
      <c r="R290" s="390"/>
      <c r="S290" s="827"/>
      <c r="T290" s="390"/>
      <c r="U290" s="827"/>
      <c r="V290" s="390"/>
      <c r="W290" s="827"/>
      <c r="X290" s="390"/>
      <c r="Y290" s="827"/>
      <c r="Z290" s="390"/>
      <c r="AA290" s="827"/>
      <c r="AB290" s="407"/>
      <c r="AC290" s="827"/>
      <c r="AD290" s="455"/>
      <c r="AE290" s="455"/>
      <c r="AF290" s="407"/>
      <c r="AG290" s="245"/>
      <c r="AH290" s="416"/>
      <c r="AI290" s="416"/>
      <c r="AJ290" s="255"/>
      <c r="AK290" s="4"/>
    </row>
    <row r="291" spans="1:37"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233">
        <v>0</v>
      </c>
      <c r="AD291" s="455"/>
      <c r="AE291" s="455"/>
      <c r="AF291" s="407"/>
      <c r="AG291" s="245"/>
      <c r="AH291" s="416"/>
      <c r="AI291" s="416"/>
      <c r="AJ291" s="255"/>
      <c r="AK291" s="4"/>
    </row>
    <row r="292" spans="1:37"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400" t="s">
        <v>79</v>
      </c>
      <c r="T292" s="390"/>
      <c r="U292" s="400" t="s">
        <v>65</v>
      </c>
      <c r="V292" s="390"/>
      <c r="W292" s="400" t="s">
        <v>65</v>
      </c>
      <c r="X292" s="390"/>
      <c r="Y292" s="400" t="s">
        <v>126</v>
      </c>
      <c r="Z292" s="390"/>
      <c r="AA292" s="400" t="s">
        <v>65</v>
      </c>
      <c r="AB292" s="407"/>
      <c r="AC292" s="400" t="s">
        <v>63</v>
      </c>
      <c r="AD292" s="456"/>
      <c r="AE292" s="456"/>
      <c r="AF292" s="407"/>
      <c r="AG292" s="245"/>
      <c r="AH292" s="416"/>
      <c r="AI292" s="416"/>
      <c r="AJ292" s="255"/>
      <c r="AK292" s="4"/>
    </row>
    <row r="293" spans="1:37"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628</v>
      </c>
      <c r="AD293" s="456"/>
      <c r="AE293" s="456"/>
      <c r="AF293" s="407"/>
      <c r="AG293" s="245"/>
      <c r="AH293" s="416"/>
      <c r="AI293" s="416"/>
      <c r="AJ293" s="255"/>
      <c r="AK293" s="4"/>
    </row>
    <row r="294" spans="1:37"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255"/>
      <c r="AK294" s="4"/>
    </row>
    <row r="295" spans="1:37" ht="14.25" customHeight="1" thickBot="1" x14ac:dyDescent="0.3">
      <c r="A295" s="367"/>
      <c r="B295" s="880" t="s">
        <v>682</v>
      </c>
      <c r="C295" s="881"/>
      <c r="D295" s="881"/>
      <c r="E295" s="881"/>
      <c r="F295" s="881"/>
      <c r="G295" s="881"/>
      <c r="H295" s="881"/>
      <c r="I295" s="881"/>
      <c r="J295" s="881"/>
      <c r="K295" s="881"/>
      <c r="L295" s="881"/>
      <c r="M295" s="881"/>
      <c r="N295" s="881"/>
      <c r="O295" s="881"/>
      <c r="P295" s="881"/>
      <c r="Q295" s="881"/>
      <c r="R295" s="881"/>
      <c r="S295" s="881"/>
      <c r="T295" s="881"/>
      <c r="U295" s="881"/>
      <c r="V295" s="881"/>
      <c r="W295" s="881"/>
      <c r="X295" s="881"/>
      <c r="Y295" s="881"/>
      <c r="Z295" s="881"/>
      <c r="AA295" s="881"/>
      <c r="AB295" s="881"/>
      <c r="AC295" s="882"/>
      <c r="AD295" s="292"/>
      <c r="AE295" s="292"/>
      <c r="AF295" s="368"/>
      <c r="AG295" s="263"/>
      <c r="AH295" s="264"/>
      <c r="AI295" s="264"/>
      <c r="AJ295" s="272"/>
      <c r="AK295" s="4"/>
    </row>
    <row r="296" spans="1:37"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5"/>
      <c r="AK296" s="4"/>
    </row>
    <row r="297" spans="1:37" x14ac:dyDescent="0.25">
      <c r="A297" s="253"/>
      <c r="B297" s="253"/>
      <c r="C297" s="400" t="s">
        <v>500</v>
      </c>
      <c r="D297" s="400"/>
      <c r="E297" s="400" t="s">
        <v>531</v>
      </c>
      <c r="F297" s="400"/>
      <c r="G297" s="400" t="s">
        <v>540</v>
      </c>
      <c r="H297" s="400"/>
      <c r="I297" s="400" t="s">
        <v>728</v>
      </c>
      <c r="J297" s="400"/>
      <c r="K297" s="400" t="s">
        <v>541</v>
      </c>
      <c r="L297" s="400"/>
      <c r="M297" s="400" t="s">
        <v>552</v>
      </c>
      <c r="N297" s="400"/>
      <c r="O297" s="400" t="s">
        <v>729</v>
      </c>
      <c r="P297" s="400"/>
      <c r="Q297" s="409" t="s">
        <v>550</v>
      </c>
      <c r="R297" s="400"/>
      <c r="S297" s="400" t="s">
        <v>730</v>
      </c>
      <c r="T297" s="400"/>
      <c r="U297" s="400" t="s">
        <v>542</v>
      </c>
      <c r="V297" s="400"/>
      <c r="W297" s="400" t="s">
        <v>529</v>
      </c>
      <c r="X297" s="400"/>
      <c r="Y297" s="400" t="s">
        <v>731</v>
      </c>
      <c r="Z297" s="400"/>
      <c r="AA297" s="400" t="s">
        <v>732</v>
      </c>
      <c r="AB297" s="400"/>
      <c r="AC297" s="400" t="s">
        <v>733</v>
      </c>
      <c r="AD297" s="456"/>
      <c r="AE297" s="456"/>
      <c r="AF297" s="390"/>
      <c r="AG297" s="254"/>
      <c r="AH297" s="424"/>
      <c r="AI297" s="424"/>
      <c r="AJ297" s="255"/>
      <c r="AK297" s="4"/>
    </row>
    <row r="298" spans="1:37"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255"/>
      <c r="AK298" s="4"/>
    </row>
    <row r="299" spans="1:37"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255"/>
      <c r="AK299" s="267"/>
    </row>
    <row r="300" spans="1:37" ht="15.75" thickBot="1" x14ac:dyDescent="0.3">
      <c r="A300" s="258"/>
      <c r="B300" s="348">
        <v>464</v>
      </c>
      <c r="C300" s="826"/>
      <c r="D300" s="403">
        <v>352.00400000000002</v>
      </c>
      <c r="E300" s="826"/>
      <c r="F300" s="403">
        <v>330</v>
      </c>
      <c r="G300" s="826"/>
      <c r="H300" s="403">
        <v>378.94</v>
      </c>
      <c r="I300" s="851" t="s">
        <v>235</v>
      </c>
      <c r="J300" s="403">
        <v>365</v>
      </c>
      <c r="K300" s="826"/>
      <c r="L300" s="403">
        <v>406</v>
      </c>
      <c r="M300" s="826"/>
      <c r="N300" s="403">
        <v>408.99900000000002</v>
      </c>
      <c r="O300" s="851" t="s">
        <v>235</v>
      </c>
      <c r="P300" s="403">
        <v>383.00099999999998</v>
      </c>
      <c r="Q300" s="826"/>
      <c r="R300" s="403">
        <v>311</v>
      </c>
      <c r="S300" s="851" t="s">
        <v>235</v>
      </c>
      <c r="T300" s="403">
        <v>360</v>
      </c>
      <c r="U300" s="826"/>
      <c r="V300" s="403">
        <v>378</v>
      </c>
      <c r="W300" s="826"/>
      <c r="X300" s="403">
        <v>339</v>
      </c>
      <c r="Y300" s="851" t="s">
        <v>235</v>
      </c>
      <c r="Z300" s="403">
        <v>329</v>
      </c>
      <c r="AA300" s="890" t="s">
        <v>15</v>
      </c>
      <c r="AB300" s="403">
        <v>340.12099999999998</v>
      </c>
      <c r="AC300" s="826"/>
      <c r="AD300" s="455"/>
      <c r="AE300" s="455"/>
      <c r="AF300" s="407"/>
      <c r="AG300" s="244">
        <v>9</v>
      </c>
      <c r="AH300" s="231">
        <v>0</v>
      </c>
      <c r="AI300" s="231">
        <v>0</v>
      </c>
      <c r="AJ300" s="232"/>
      <c r="AK300" s="4"/>
    </row>
    <row r="301" spans="1:37" x14ac:dyDescent="0.25">
      <c r="A301" s="258"/>
      <c r="B301" s="253"/>
      <c r="C301" s="827"/>
      <c r="D301" s="390"/>
      <c r="E301" s="827"/>
      <c r="F301" s="390"/>
      <c r="G301" s="827"/>
      <c r="H301" s="390"/>
      <c r="I301" s="849"/>
      <c r="J301" s="390"/>
      <c r="K301" s="827"/>
      <c r="L301" s="390"/>
      <c r="M301" s="827"/>
      <c r="N301" s="390"/>
      <c r="O301" s="849"/>
      <c r="P301" s="415"/>
      <c r="Q301" s="827"/>
      <c r="R301" s="390"/>
      <c r="S301" s="849"/>
      <c r="T301" s="390"/>
      <c r="U301" s="827"/>
      <c r="V301" s="390"/>
      <c r="W301" s="827"/>
      <c r="X301" s="390"/>
      <c r="Y301" s="849"/>
      <c r="Z301" s="390"/>
      <c r="AA301" s="891"/>
      <c r="AB301" s="407"/>
      <c r="AC301" s="827"/>
      <c r="AD301" s="455"/>
      <c r="AE301" s="455"/>
      <c r="AF301" s="407"/>
      <c r="AG301" s="245"/>
      <c r="AH301" s="416"/>
      <c r="AI301" s="416"/>
      <c r="AJ301" s="255"/>
      <c r="AK301" s="4"/>
    </row>
    <row r="302" spans="1:37" ht="6" customHeight="1" x14ac:dyDescent="0.25">
      <c r="A302" s="258"/>
      <c r="B302" s="253"/>
      <c r="C302" s="501"/>
      <c r="D302" s="389"/>
      <c r="E302" s="233">
        <v>0</v>
      </c>
      <c r="F302" s="389"/>
      <c r="G302" s="233">
        <v>0</v>
      </c>
      <c r="H302" s="389"/>
      <c r="I302" s="233">
        <v>0</v>
      </c>
      <c r="J302" s="389"/>
      <c r="K302" s="233">
        <v>0</v>
      </c>
      <c r="L302" s="389"/>
      <c r="M302" s="233">
        <v>0</v>
      </c>
      <c r="N302" s="389"/>
      <c r="O302" s="233">
        <v>0</v>
      </c>
      <c r="P302" s="415"/>
      <c r="Q302" s="233">
        <v>0</v>
      </c>
      <c r="R302" s="389"/>
      <c r="S302" s="233">
        <v>0</v>
      </c>
      <c r="T302" s="389"/>
      <c r="U302" s="233">
        <v>0</v>
      </c>
      <c r="V302" s="389"/>
      <c r="W302" s="233">
        <v>0</v>
      </c>
      <c r="X302" s="389"/>
      <c r="Y302" s="233">
        <v>0</v>
      </c>
      <c r="Z302" s="389"/>
      <c r="AA302" s="233">
        <v>0</v>
      </c>
      <c r="AB302" s="407"/>
      <c r="AC302" s="233">
        <v>0</v>
      </c>
      <c r="AD302" s="455"/>
      <c r="AE302" s="455"/>
      <c r="AF302" s="407"/>
      <c r="AG302" s="245"/>
      <c r="AH302" s="416"/>
      <c r="AI302" s="416"/>
      <c r="AJ302" s="255"/>
      <c r="AK302" s="4"/>
    </row>
    <row r="303" spans="1:37"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734</v>
      </c>
      <c r="AD303" s="456"/>
      <c r="AE303" s="456"/>
      <c r="AF303" s="407"/>
      <c r="AG303" s="245"/>
      <c r="AH303" s="416"/>
      <c r="AI303" s="416"/>
      <c r="AJ303" s="255"/>
      <c r="AK303" s="4"/>
    </row>
    <row r="304" spans="1:37"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255"/>
      <c r="AK304" s="4"/>
    </row>
    <row r="305" spans="1:37"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255"/>
      <c r="AK305" s="4"/>
    </row>
    <row r="306" spans="1:37" ht="14.25" customHeight="1" thickBot="1" x14ac:dyDescent="0.3">
      <c r="A306" s="367"/>
      <c r="B306" s="880" t="s">
        <v>682</v>
      </c>
      <c r="C306" s="881"/>
      <c r="D306" s="881"/>
      <c r="E306" s="881"/>
      <c r="F306" s="881"/>
      <c r="G306" s="881"/>
      <c r="H306" s="881"/>
      <c r="I306" s="881"/>
      <c r="J306" s="881"/>
      <c r="K306" s="881"/>
      <c r="L306" s="881"/>
      <c r="M306" s="881"/>
      <c r="N306" s="881"/>
      <c r="O306" s="881"/>
      <c r="P306" s="881"/>
      <c r="Q306" s="881"/>
      <c r="R306" s="881"/>
      <c r="S306" s="881"/>
      <c r="T306" s="881"/>
      <c r="U306" s="881"/>
      <c r="V306" s="881"/>
      <c r="W306" s="881"/>
      <c r="X306" s="881"/>
      <c r="Y306" s="881"/>
      <c r="Z306" s="881"/>
      <c r="AA306" s="881"/>
      <c r="AB306" s="881"/>
      <c r="AC306" s="882"/>
      <c r="AD306" s="292"/>
      <c r="AE306" s="292"/>
      <c r="AF306" s="368"/>
      <c r="AG306" s="997"/>
      <c r="AH306" s="998"/>
      <c r="AI306" s="998"/>
      <c r="AJ306" s="999"/>
      <c r="AK306" s="4"/>
    </row>
    <row r="307" spans="1:37" ht="14.25" customHeight="1" x14ac:dyDescent="0.25">
      <c r="A307" s="389"/>
      <c r="B307" s="256" t="s">
        <v>705</v>
      </c>
      <c r="C307" s="400"/>
      <c r="D307" s="390"/>
      <c r="E307" s="400"/>
      <c r="F307" s="390"/>
      <c r="G307" s="400"/>
      <c r="H307" s="390"/>
      <c r="I307" s="400"/>
      <c r="J307" s="390"/>
      <c r="K307" s="400"/>
      <c r="L307" s="390"/>
      <c r="M307" s="400"/>
      <c r="N307" s="390"/>
      <c r="O307" s="400"/>
      <c r="P307" s="400"/>
      <c r="Q307" s="464" t="s">
        <v>625</v>
      </c>
      <c r="R307" s="390"/>
      <c r="S307" s="400"/>
      <c r="T307" s="390"/>
      <c r="U307" s="400"/>
      <c r="V307" s="390"/>
      <c r="W307" s="400"/>
      <c r="X307" s="390"/>
      <c r="Y307" s="400"/>
      <c r="Z307" s="390"/>
      <c r="AA307" s="400"/>
      <c r="AB307" s="407"/>
      <c r="AC307" s="400"/>
      <c r="AD307" s="456"/>
      <c r="AE307" s="456"/>
      <c r="AF307" s="407"/>
      <c r="AG307" s="245"/>
      <c r="AH307" s="416"/>
      <c r="AI307" s="416"/>
      <c r="AJ307" s="255"/>
      <c r="AK307" s="4"/>
    </row>
    <row r="308" spans="1:37" ht="15.75" thickBot="1" x14ac:dyDescent="0.3">
      <c r="A308" s="390"/>
      <c r="B308" s="253"/>
      <c r="C308" s="400" t="s">
        <v>735</v>
      </c>
      <c r="D308" s="400"/>
      <c r="E308" s="400" t="s">
        <v>736</v>
      </c>
      <c r="F308" s="400"/>
      <c r="G308" s="400" t="s">
        <v>737</v>
      </c>
      <c r="H308" s="400"/>
      <c r="I308" s="400" t="s">
        <v>738</v>
      </c>
      <c r="J308" s="400"/>
      <c r="K308" s="400" t="s">
        <v>739</v>
      </c>
      <c r="L308" s="400"/>
      <c r="M308" s="400" t="s">
        <v>740</v>
      </c>
      <c r="N308" s="400"/>
      <c r="O308" s="400" t="s">
        <v>741</v>
      </c>
      <c r="P308" s="400"/>
      <c r="Q308" s="409" t="s">
        <v>742</v>
      </c>
      <c r="R308" s="400"/>
      <c r="S308" s="400" t="s">
        <v>743</v>
      </c>
      <c r="T308" s="400"/>
      <c r="U308" s="400"/>
      <c r="V308" s="400"/>
      <c r="W308" s="400"/>
      <c r="X308" s="400"/>
      <c r="Y308" s="400"/>
      <c r="Z308" s="400"/>
      <c r="AA308" s="400"/>
      <c r="AB308" s="400"/>
      <c r="AC308" s="400"/>
      <c r="AD308" s="456"/>
      <c r="AE308" s="456"/>
      <c r="AF308" s="390"/>
      <c r="AG308" s="254"/>
      <c r="AH308" s="424"/>
      <c r="AI308" s="424"/>
      <c r="AJ308" s="255"/>
      <c r="AK308" s="4"/>
    </row>
    <row r="309" spans="1:37"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255"/>
      <c r="AK309" s="4"/>
    </row>
    <row r="310" spans="1:37"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255"/>
      <c r="AK310" s="267"/>
    </row>
    <row r="311" spans="1:37" ht="15.75" thickBot="1" x14ac:dyDescent="0.3">
      <c r="A311" s="389"/>
      <c r="B311" s="348">
        <v>209.655</v>
      </c>
      <c r="C311" s="851" t="s">
        <v>235</v>
      </c>
      <c r="D311" s="403">
        <v>363</v>
      </c>
      <c r="E311" s="828"/>
      <c r="F311" s="403">
        <v>346</v>
      </c>
      <c r="G311" s="1000" t="s">
        <v>780</v>
      </c>
      <c r="H311" s="403">
        <v>307</v>
      </c>
      <c r="I311" s="851" t="s">
        <v>235</v>
      </c>
      <c r="J311" s="403">
        <v>301</v>
      </c>
      <c r="K311" s="851" t="s">
        <v>15</v>
      </c>
      <c r="L311" s="403">
        <v>320</v>
      </c>
      <c r="M311" s="890" t="s">
        <v>235</v>
      </c>
      <c r="N311" s="403">
        <v>325</v>
      </c>
      <c r="O311" s="826"/>
      <c r="P311" s="403">
        <v>320</v>
      </c>
      <c r="Q311" s="851"/>
      <c r="R311" s="403">
        <v>300</v>
      </c>
      <c r="S311" s="851"/>
      <c r="T311" s="403">
        <v>94</v>
      </c>
      <c r="U311" s="378" t="s">
        <v>744</v>
      </c>
      <c r="V311" s="403"/>
      <c r="W311" s="894"/>
      <c r="X311" s="403"/>
      <c r="Y311" s="894"/>
      <c r="Z311" s="403"/>
      <c r="AA311" s="894"/>
      <c r="AB311" s="403"/>
      <c r="AC311" s="894"/>
      <c r="AD311" s="415"/>
      <c r="AE311" s="415"/>
      <c r="AF311" s="407"/>
      <c r="AG311" s="244">
        <v>2</v>
      </c>
      <c r="AH311" s="231">
        <v>0</v>
      </c>
      <c r="AI311" s="231">
        <v>0</v>
      </c>
      <c r="AJ311" s="232"/>
      <c r="AK311" s="4"/>
    </row>
    <row r="312" spans="1:37" x14ac:dyDescent="0.25">
      <c r="A312" s="389"/>
      <c r="B312" s="253"/>
      <c r="C312" s="849"/>
      <c r="D312" s="390"/>
      <c r="E312" s="829"/>
      <c r="F312" s="390"/>
      <c r="G312" s="1001"/>
      <c r="H312" s="390"/>
      <c r="I312" s="849"/>
      <c r="J312" s="390"/>
      <c r="K312" s="849"/>
      <c r="L312" s="390"/>
      <c r="M312" s="891"/>
      <c r="N312" s="390"/>
      <c r="O312" s="827"/>
      <c r="P312" s="415"/>
      <c r="Q312" s="849"/>
      <c r="R312" s="390"/>
      <c r="S312" s="849"/>
      <c r="T312" s="390"/>
      <c r="U312" s="378"/>
      <c r="V312" s="390"/>
      <c r="W312" s="894"/>
      <c r="X312" s="390"/>
      <c r="Y312" s="894"/>
      <c r="Z312" s="390"/>
      <c r="AA312" s="894"/>
      <c r="AB312" s="407"/>
      <c r="AC312" s="894"/>
      <c r="AD312" s="415"/>
      <c r="AE312" s="415"/>
      <c r="AF312" s="407"/>
      <c r="AG312" s="245"/>
      <c r="AH312" s="416"/>
      <c r="AI312" s="416"/>
      <c r="AJ312" s="255"/>
      <c r="AK312" s="4"/>
    </row>
    <row r="313" spans="1:37" ht="6" customHeight="1" thickBot="1" x14ac:dyDescent="0.3">
      <c r="A313" s="389"/>
      <c r="B313" s="253"/>
      <c r="C313" s="233">
        <v>0</v>
      </c>
      <c r="D313" s="389"/>
      <c r="E313" s="233">
        <v>0</v>
      </c>
      <c r="F313" s="389"/>
      <c r="G313" s="233">
        <v>0</v>
      </c>
      <c r="H313" s="389"/>
      <c r="I313" s="233">
        <v>0</v>
      </c>
      <c r="J313" s="389"/>
      <c r="K313" s="233">
        <v>0</v>
      </c>
      <c r="L313" s="389"/>
      <c r="M313" s="233">
        <v>0</v>
      </c>
      <c r="N313" s="389"/>
      <c r="O313" s="233">
        <v>0</v>
      </c>
      <c r="P313" s="415"/>
      <c r="Q313" s="233">
        <v>0</v>
      </c>
      <c r="R313" s="389"/>
      <c r="S313" s="233">
        <v>0</v>
      </c>
      <c r="T313" s="389"/>
      <c r="U313" s="379"/>
      <c r="V313" s="389"/>
      <c r="W313" s="415">
        <v>0</v>
      </c>
      <c r="X313" s="389"/>
      <c r="Y313" s="415"/>
      <c r="Z313" s="389"/>
      <c r="AA313" s="415"/>
      <c r="AB313" s="407"/>
      <c r="AC313" s="415"/>
      <c r="AD313" s="415"/>
      <c r="AE313" s="415"/>
      <c r="AF313" s="407"/>
      <c r="AG313" s="245"/>
      <c r="AH313" s="416"/>
      <c r="AI313" s="416"/>
      <c r="AJ313" s="255"/>
      <c r="AK313" s="4"/>
    </row>
    <row r="314" spans="1:37" ht="14.25" customHeight="1" thickBot="1" x14ac:dyDescent="0.3">
      <c r="A314" s="389"/>
      <c r="B314" s="253"/>
      <c r="C314" s="400" t="s">
        <v>634</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745</v>
      </c>
      <c r="V314" s="390"/>
      <c r="W314" s="400"/>
      <c r="X314" s="390"/>
      <c r="Y314" s="400"/>
      <c r="Z314" s="390"/>
      <c r="AA314" s="400"/>
      <c r="AB314" s="407"/>
      <c r="AC314" s="400"/>
      <c r="AD314" s="400"/>
      <c r="AE314" s="400"/>
      <c r="AF314" s="407"/>
      <c r="AG314" s="245"/>
      <c r="AH314" s="416"/>
      <c r="AI314" s="416"/>
      <c r="AJ314" s="255"/>
      <c r="AK314" s="4"/>
    </row>
    <row r="315" spans="1:37" ht="14.25" customHeight="1" thickBot="1" x14ac:dyDescent="0.3">
      <c r="A315" s="389"/>
      <c r="B315" s="880" t="s">
        <v>682</v>
      </c>
      <c r="C315" s="881"/>
      <c r="D315" s="881"/>
      <c r="E315" s="881"/>
      <c r="F315" s="881"/>
      <c r="G315" s="881"/>
      <c r="H315" s="881"/>
      <c r="I315" s="881"/>
      <c r="J315" s="881"/>
      <c r="K315" s="881"/>
      <c r="L315" s="881"/>
      <c r="M315" s="881"/>
      <c r="N315" s="881"/>
      <c r="O315" s="881"/>
      <c r="P315" s="881"/>
      <c r="Q315" s="881"/>
      <c r="R315" s="881"/>
      <c r="S315" s="881"/>
      <c r="T315" s="881"/>
      <c r="U315" s="881"/>
      <c r="V315" s="881"/>
      <c r="W315" s="882"/>
      <c r="X315" s="440"/>
      <c r="Y315" s="440"/>
      <c r="Z315" s="440"/>
      <c r="AA315" s="440"/>
      <c r="AB315" s="440"/>
      <c r="AC315" s="440"/>
      <c r="AD315" s="440"/>
      <c r="AE315" s="440"/>
      <c r="AF315" s="407"/>
      <c r="AG315" s="245"/>
      <c r="AH315" s="416"/>
      <c r="AI315" s="416"/>
      <c r="AJ315" s="255"/>
      <c r="AK315" s="4"/>
    </row>
    <row r="316" spans="1:37" ht="14.25" customHeight="1" x14ac:dyDescent="0.25">
      <c r="A316" s="389"/>
      <c r="B316" s="253"/>
      <c r="C316" s="400"/>
      <c r="D316" s="390"/>
      <c r="E316" s="400"/>
      <c r="F316" s="390"/>
      <c r="G316" s="400"/>
      <c r="H316" s="390"/>
      <c r="I316" s="400"/>
      <c r="J316" s="390"/>
      <c r="K316" s="400"/>
      <c r="L316" s="390"/>
      <c r="M316" s="400"/>
      <c r="N316" s="390"/>
      <c r="O316" s="400"/>
      <c r="P316" s="400"/>
      <c r="Q316" s="409" t="s">
        <v>628</v>
      </c>
      <c r="R316" s="390"/>
      <c r="S316" s="400" t="s">
        <v>746</v>
      </c>
      <c r="T316" s="390"/>
      <c r="U316" s="400"/>
      <c r="V316" s="390"/>
      <c r="W316" s="400"/>
      <c r="X316" s="390"/>
      <c r="Y316" s="400"/>
      <c r="Z316" s="390"/>
      <c r="AA316" s="400"/>
      <c r="AB316" s="407"/>
      <c r="AC316" s="400"/>
      <c r="AD316" s="400"/>
      <c r="AE316" s="400"/>
      <c r="AF316" s="407"/>
      <c r="AG316" s="245"/>
      <c r="AH316" s="416"/>
      <c r="AI316" s="416"/>
      <c r="AJ316" s="255"/>
      <c r="AK316" s="4"/>
    </row>
    <row r="317" spans="1:37"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255"/>
      <c r="AK317" s="4"/>
    </row>
    <row r="318" spans="1:37"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910" t="s">
        <v>747</v>
      </c>
      <c r="AD318" s="910"/>
      <c r="AE318" s="910"/>
      <c r="AF318" s="910"/>
      <c r="AG318" s="380">
        <f>SUM(AG11:AG311)</f>
        <v>306</v>
      </c>
      <c r="AH318" s="380"/>
      <c r="AI318" s="380">
        <f>SUM(AI25:AI311)</f>
        <v>172</v>
      </c>
      <c r="AJ318" s="465">
        <f>SUM(AJ25:AJ311)</f>
        <v>0</v>
      </c>
      <c r="AK318" s="4"/>
    </row>
    <row r="319" spans="1:37" ht="15.95" customHeight="1" x14ac:dyDescent="0.25">
      <c r="A319" s="390"/>
      <c r="B319" s="466" t="s">
        <v>748</v>
      </c>
      <c r="C319" s="467"/>
      <c r="D319" s="416"/>
      <c r="E319" s="416"/>
      <c r="F319" s="416"/>
      <c r="G319" s="416"/>
      <c r="H319" s="416"/>
      <c r="I319" s="416"/>
      <c r="J319" s="416"/>
      <c r="K319" s="416"/>
      <c r="L319" s="416"/>
      <c r="M319" s="416"/>
      <c r="N319" s="416"/>
      <c r="O319" s="416"/>
      <c r="P319" s="416"/>
      <c r="Q319" s="427"/>
      <c r="R319" s="416"/>
      <c r="S319" s="911" t="s">
        <v>749</v>
      </c>
      <c r="T319" s="911"/>
      <c r="U319" s="911"/>
      <c r="V319" s="911"/>
      <c r="W319" s="911"/>
      <c r="X319" s="911"/>
      <c r="Y319" s="911"/>
      <c r="Z319" s="911"/>
      <c r="AA319" s="416"/>
      <c r="AB319" s="416"/>
      <c r="AC319" s="416"/>
      <c r="AD319" s="416"/>
      <c r="AE319" s="416"/>
      <c r="AF319" s="416"/>
      <c r="AG319" s="416"/>
      <c r="AH319" s="416"/>
      <c r="AI319" s="416"/>
      <c r="AJ319" s="357"/>
      <c r="AK319" s="4"/>
    </row>
    <row r="320" spans="1:37"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357"/>
      <c r="AK320" s="4"/>
    </row>
    <row r="321" spans="2:37" ht="15" customHeight="1" x14ac:dyDescent="0.25">
      <c r="B321" s="469"/>
      <c r="C321" s="381"/>
      <c r="D321" s="381"/>
      <c r="E321" s="381"/>
      <c r="F321" s="381"/>
      <c r="G321" s="1009" t="s">
        <v>750</v>
      </c>
      <c r="H321" s="1009"/>
      <c r="I321" s="1010" t="s">
        <v>751</v>
      </c>
      <c r="J321" s="1010"/>
      <c r="K321" s="1010"/>
      <c r="L321" s="1010"/>
      <c r="M321" s="1011" t="s">
        <v>752</v>
      </c>
      <c r="N321" s="1011"/>
      <c r="O321" s="1012" t="s">
        <v>753</v>
      </c>
      <c r="P321" s="1012"/>
      <c r="Q321" s="382"/>
      <c r="R321" s="383"/>
      <c r="S321" s="1013" t="s">
        <v>754</v>
      </c>
      <c r="T321" s="1004"/>
      <c r="U321" s="1003" t="s">
        <v>755</v>
      </c>
      <c r="V321" s="1011"/>
      <c r="W321" s="1004"/>
      <c r="X321" s="1002" t="s">
        <v>756</v>
      </c>
      <c r="Y321" s="1003" t="s">
        <v>747</v>
      </c>
      <c r="Z321" s="1004"/>
      <c r="AA321" s="1005" t="s">
        <v>757</v>
      </c>
      <c r="AB321" s="1005"/>
      <c r="AC321" s="1005" t="s">
        <v>758</v>
      </c>
      <c r="AD321" s="1006"/>
      <c r="AE321" s="1006"/>
      <c r="AF321" s="1007"/>
      <c r="AG321" s="1018" t="s">
        <v>675</v>
      </c>
      <c r="AH321" s="938"/>
      <c r="AI321" s="938"/>
      <c r="AJ321" s="939"/>
      <c r="AK321" s="4"/>
    </row>
    <row r="322" spans="2:37" ht="22.7" customHeight="1" thickBot="1" x14ac:dyDescent="0.3">
      <c r="B322" s="470"/>
      <c r="C322" s="436"/>
      <c r="D322" s="436"/>
      <c r="E322" s="436"/>
      <c r="G322" s="913"/>
      <c r="H322" s="913"/>
      <c r="I322" s="915"/>
      <c r="J322" s="915"/>
      <c r="K322" s="915"/>
      <c r="L322" s="915"/>
      <c r="M322" s="917"/>
      <c r="N322" s="917"/>
      <c r="O322" s="919"/>
      <c r="P322" s="919"/>
      <c r="Q322" s="471"/>
      <c r="R322" s="384"/>
      <c r="S322" s="1014"/>
      <c r="T322" s="901"/>
      <c r="U322" s="900"/>
      <c r="V322" s="923"/>
      <c r="W322" s="901"/>
      <c r="X322" s="896"/>
      <c r="Y322" s="900"/>
      <c r="Z322" s="901"/>
      <c r="AA322" s="905"/>
      <c r="AB322" s="905"/>
      <c r="AC322" s="905"/>
      <c r="AD322" s="908"/>
      <c r="AE322" s="908"/>
      <c r="AF322" s="1008"/>
      <c r="AG322" s="1018"/>
      <c r="AH322" s="938"/>
      <c r="AI322" s="938"/>
      <c r="AJ322" s="939"/>
      <c r="AK322" s="4"/>
    </row>
    <row r="323" spans="2:37" x14ac:dyDescent="0.25">
      <c r="B323" s="470"/>
      <c r="C323" s="436"/>
      <c r="D323" s="436"/>
      <c r="E323" s="436"/>
      <c r="F323" s="436"/>
      <c r="G323" s="436"/>
      <c r="H323" s="436"/>
      <c r="I323" s="436"/>
      <c r="J323" s="436"/>
      <c r="K323" s="436"/>
      <c r="L323" s="436"/>
      <c r="M323" s="436"/>
      <c r="N323" s="436"/>
      <c r="O323" s="471"/>
      <c r="P323" s="471"/>
      <c r="Q323" s="471"/>
      <c r="R323" s="384"/>
      <c r="S323" s="1014"/>
      <c r="T323" s="901"/>
      <c r="U323" s="900"/>
      <c r="V323" s="923"/>
      <c r="W323" s="901"/>
      <c r="X323" s="896"/>
      <c r="Y323" s="900"/>
      <c r="Z323" s="901"/>
      <c r="AA323" s="905"/>
      <c r="AB323" s="905"/>
      <c r="AC323" s="905"/>
      <c r="AD323" s="908"/>
      <c r="AE323" s="908"/>
      <c r="AF323" s="1008"/>
      <c r="AG323" s="1018"/>
      <c r="AH323" s="938"/>
      <c r="AI323" s="938"/>
      <c r="AJ323" s="939"/>
      <c r="AK323" s="4"/>
    </row>
    <row r="324" spans="2:37" x14ac:dyDescent="0.25">
      <c r="B324" s="470"/>
      <c r="C324" s="436"/>
      <c r="D324" s="436"/>
      <c r="E324" s="436"/>
      <c r="F324" s="436"/>
      <c r="G324" s="436"/>
      <c r="H324" s="436"/>
      <c r="I324" s="436"/>
      <c r="J324" s="436"/>
      <c r="K324" s="436"/>
      <c r="L324" s="436"/>
      <c r="M324" s="436"/>
      <c r="N324" s="436"/>
      <c r="O324" s="436"/>
      <c r="P324" s="436"/>
      <c r="Q324" s="436"/>
      <c r="R324" s="386"/>
      <c r="S324" s="1014"/>
      <c r="T324" s="901"/>
      <c r="U324" s="900"/>
      <c r="V324" s="923"/>
      <c r="W324" s="901"/>
      <c r="X324" s="896"/>
      <c r="Y324" s="900"/>
      <c r="Z324" s="901"/>
      <c r="AA324" s="905"/>
      <c r="AB324" s="905"/>
      <c r="AC324" s="905"/>
      <c r="AD324" s="908"/>
      <c r="AE324" s="908"/>
      <c r="AF324" s="1008"/>
      <c r="AG324" s="1018"/>
      <c r="AH324" s="938"/>
      <c r="AI324" s="938"/>
      <c r="AJ324" s="939"/>
      <c r="AK324" s="4"/>
    </row>
    <row r="325" spans="2:37" x14ac:dyDescent="0.25">
      <c r="B325" s="470"/>
      <c r="C325" s="436"/>
      <c r="D325" s="436"/>
      <c r="E325" s="431" t="s">
        <v>759</v>
      </c>
      <c r="F325" s="436"/>
      <c r="G325" s="436"/>
      <c r="H325" s="436"/>
      <c r="I325" s="472"/>
      <c r="J325" s="436"/>
      <c r="K325" s="436"/>
      <c r="L325" s="436"/>
      <c r="M325" s="436"/>
      <c r="N325" s="431" t="s">
        <v>760</v>
      </c>
      <c r="O325" s="436"/>
      <c r="P325" s="436"/>
      <c r="Q325" s="436"/>
      <c r="R325" s="386"/>
      <c r="S325" s="1015"/>
      <c r="T325" s="903"/>
      <c r="U325" s="902"/>
      <c r="V325" s="924"/>
      <c r="W325" s="903"/>
      <c r="X325" s="897"/>
      <c r="Y325" s="902"/>
      <c r="Z325" s="903"/>
      <c r="AA325" s="905"/>
      <c r="AB325" s="905"/>
      <c r="AC325" s="905"/>
      <c r="AD325" s="908"/>
      <c r="AE325" s="908"/>
      <c r="AF325" s="1008"/>
      <c r="AG325" s="1018"/>
      <c r="AH325" s="938"/>
      <c r="AI325" s="938"/>
      <c r="AJ325" s="939"/>
      <c r="AK325" s="4"/>
    </row>
    <row r="326" spans="2:37" x14ac:dyDescent="0.25">
      <c r="B326" s="470"/>
      <c r="C326" s="436"/>
      <c r="D326" s="436"/>
      <c r="E326" s="431" t="s">
        <v>761</v>
      </c>
      <c r="F326" s="436"/>
      <c r="G326" s="436"/>
      <c r="H326" s="1020"/>
      <c r="I326" s="431" t="s">
        <v>762</v>
      </c>
      <c r="J326" s="1020"/>
      <c r="K326" s="431" t="s">
        <v>762</v>
      </c>
      <c r="L326" s="953"/>
      <c r="M326" s="436"/>
      <c r="N326" s="431" t="s">
        <v>763</v>
      </c>
      <c r="O326" s="436"/>
      <c r="P326" s="436"/>
      <c r="Q326" s="436"/>
      <c r="R326" s="386"/>
      <c r="S326" s="1016">
        <v>1</v>
      </c>
      <c r="T326" s="927"/>
      <c r="U326" s="928" t="s">
        <v>21</v>
      </c>
      <c r="V326" s="929"/>
      <c r="W326" s="927"/>
      <c r="X326" s="930" t="s">
        <v>764</v>
      </c>
      <c r="Y326" s="931">
        <v>379</v>
      </c>
      <c r="Z326" s="932"/>
      <c r="AA326" s="935">
        <f>AG318</f>
        <v>306</v>
      </c>
      <c r="AB326" s="935"/>
      <c r="AC326" s="935">
        <f>+Y326-AA326</f>
        <v>73</v>
      </c>
      <c r="AD326" s="936"/>
      <c r="AE326" s="936"/>
      <c r="AF326" s="1017"/>
      <c r="AG326" s="1018"/>
      <c r="AH326" s="938"/>
      <c r="AI326" s="938"/>
      <c r="AJ326" s="939"/>
      <c r="AK326" s="925"/>
    </row>
    <row r="327" spans="2:37" x14ac:dyDescent="0.25">
      <c r="B327" s="470"/>
      <c r="C327" s="436"/>
      <c r="D327" s="436"/>
      <c r="E327" s="816" t="s">
        <v>765</v>
      </c>
      <c r="F327" s="816"/>
      <c r="G327" s="436"/>
      <c r="H327" s="1020"/>
      <c r="I327" s="436"/>
      <c r="J327" s="1020"/>
      <c r="K327" s="436"/>
      <c r="L327" s="953"/>
      <c r="M327" s="436"/>
      <c r="N327" s="436"/>
      <c r="O327" s="431" t="s">
        <v>766</v>
      </c>
      <c r="P327" s="436"/>
      <c r="Q327" s="436"/>
      <c r="R327" s="386"/>
      <c r="S327" s="1015"/>
      <c r="T327" s="903"/>
      <c r="U327" s="902"/>
      <c r="V327" s="924"/>
      <c r="W327" s="903"/>
      <c r="X327" s="897"/>
      <c r="Y327" s="933"/>
      <c r="Z327" s="934"/>
      <c r="AA327" s="935"/>
      <c r="AB327" s="935"/>
      <c r="AC327" s="935"/>
      <c r="AD327" s="936"/>
      <c r="AE327" s="936"/>
      <c r="AF327" s="1017"/>
      <c r="AG327" s="1018"/>
      <c r="AH327" s="938"/>
      <c r="AI327" s="938"/>
      <c r="AJ327" s="939"/>
      <c r="AK327" s="925"/>
    </row>
    <row r="328" spans="2:37" ht="12.6" customHeight="1" x14ac:dyDescent="0.25">
      <c r="B328" s="470"/>
      <c r="C328" s="436"/>
      <c r="D328" s="431"/>
      <c r="E328" s="816"/>
      <c r="F328" s="816"/>
      <c r="G328" s="473"/>
      <c r="H328" s="474"/>
      <c r="I328" s="473"/>
      <c r="J328" s="474"/>
      <c r="K328" s="473"/>
      <c r="L328" s="473"/>
      <c r="M328" s="473"/>
      <c r="N328" s="431"/>
      <c r="O328" s="436"/>
      <c r="P328" s="436"/>
      <c r="Q328" s="436"/>
      <c r="R328" s="386"/>
      <c r="S328" s="1016">
        <v>2</v>
      </c>
      <c r="T328" s="927"/>
      <c r="U328" s="928" t="s">
        <v>25</v>
      </c>
      <c r="V328" s="929"/>
      <c r="W328" s="927"/>
      <c r="X328" s="930" t="s">
        <v>764</v>
      </c>
      <c r="Y328" s="931">
        <f>+Y326</f>
        <v>379</v>
      </c>
      <c r="Z328" s="932"/>
      <c r="AA328" s="935">
        <f>AI318</f>
        <v>172</v>
      </c>
      <c r="AB328" s="935"/>
      <c r="AC328" s="935">
        <f>+Y328-AA328</f>
        <v>207</v>
      </c>
      <c r="AD328" s="936"/>
      <c r="AE328" s="936"/>
      <c r="AF328" s="1017"/>
      <c r="AG328" s="1018"/>
      <c r="AH328" s="938"/>
      <c r="AI328" s="938"/>
      <c r="AJ328" s="939"/>
      <c r="AK328" s="925"/>
    </row>
    <row r="329" spans="2:37" x14ac:dyDescent="0.25">
      <c r="B329" s="470"/>
      <c r="C329" s="436"/>
      <c r="D329" s="436"/>
      <c r="E329" s="436"/>
      <c r="G329" s="436"/>
      <c r="H329" s="436"/>
      <c r="I329" s="436"/>
      <c r="J329" s="436"/>
      <c r="K329" s="431"/>
      <c r="L329" s="436"/>
      <c r="M329" s="436"/>
      <c r="N329" s="436"/>
      <c r="O329" s="436"/>
      <c r="P329" s="436"/>
      <c r="Q329" s="436"/>
      <c r="R329" s="386"/>
      <c r="S329" s="1015"/>
      <c r="T329" s="903"/>
      <c r="U329" s="902"/>
      <c r="V329" s="924"/>
      <c r="W329" s="903"/>
      <c r="X329" s="897"/>
      <c r="Y329" s="933"/>
      <c r="Z329" s="934"/>
      <c r="AA329" s="935"/>
      <c r="AB329" s="935"/>
      <c r="AC329" s="935"/>
      <c r="AD329" s="936"/>
      <c r="AE329" s="936"/>
      <c r="AF329" s="1017"/>
      <c r="AG329" s="1018"/>
      <c r="AH329" s="938"/>
      <c r="AI329" s="938"/>
      <c r="AJ329" s="939"/>
      <c r="AK329" s="925"/>
    </row>
    <row r="330" spans="2:37" x14ac:dyDescent="0.25">
      <c r="B330" s="470"/>
      <c r="C330" s="436"/>
      <c r="D330" s="436"/>
      <c r="E330" s="436"/>
      <c r="F330" s="475"/>
      <c r="G330" s="436"/>
      <c r="H330" s="436"/>
      <c r="I330" s="471"/>
      <c r="J330" s="471"/>
      <c r="K330" s="436"/>
      <c r="M330" s="436"/>
      <c r="N330" s="436"/>
      <c r="O330" s="436"/>
      <c r="P330" s="436"/>
      <c r="Q330" s="436"/>
      <c r="R330" s="386"/>
      <c r="S330" s="1016">
        <v>3</v>
      </c>
      <c r="T330" s="927"/>
      <c r="U330" s="928" t="s">
        <v>767</v>
      </c>
      <c r="V330" s="929"/>
      <c r="W330" s="927"/>
      <c r="X330" s="930" t="s">
        <v>768</v>
      </c>
      <c r="Y330" s="942">
        <v>139.6</v>
      </c>
      <c r="Z330" s="943"/>
      <c r="AA330" s="946">
        <f>AJ318</f>
        <v>0</v>
      </c>
      <c r="AB330" s="946"/>
      <c r="AC330" s="946">
        <f>+Y330-AA330</f>
        <v>139.6</v>
      </c>
      <c r="AD330" s="950"/>
      <c r="AE330" s="950"/>
      <c r="AF330" s="1024"/>
      <c r="AG330" s="1018"/>
      <c r="AH330" s="938"/>
      <c r="AI330" s="938"/>
      <c r="AJ330" s="939"/>
      <c r="AK330" s="925"/>
    </row>
    <row r="331" spans="2:37" x14ac:dyDescent="0.25">
      <c r="B331" s="470"/>
      <c r="C331" s="436"/>
      <c r="D331" s="436"/>
      <c r="E331" s="436"/>
      <c r="F331" s="475"/>
      <c r="G331" s="436"/>
      <c r="H331" s="436"/>
      <c r="I331" s="471"/>
      <c r="J331" s="471"/>
      <c r="K331" s="436"/>
      <c r="L331" s="436"/>
      <c r="M331" s="436"/>
      <c r="N331" s="436"/>
      <c r="O331" s="436"/>
      <c r="P331" s="436"/>
      <c r="Q331" s="436"/>
      <c r="R331" s="386"/>
      <c r="S331" s="1015"/>
      <c r="T331" s="903"/>
      <c r="U331" s="902"/>
      <c r="V331" s="924"/>
      <c r="W331" s="903"/>
      <c r="X331" s="897"/>
      <c r="Y331" s="944"/>
      <c r="Z331" s="945"/>
      <c r="AA331" s="946"/>
      <c r="AB331" s="946"/>
      <c r="AC331" s="946"/>
      <c r="AD331" s="950"/>
      <c r="AE331" s="950"/>
      <c r="AF331" s="1024"/>
      <c r="AG331" s="1018"/>
      <c r="AH331" s="938"/>
      <c r="AI331" s="938"/>
      <c r="AJ331" s="939"/>
      <c r="AK331" s="925"/>
    </row>
    <row r="332" spans="2:37" x14ac:dyDescent="0.25">
      <c r="B332" s="470"/>
      <c r="C332" s="436"/>
      <c r="D332" s="436"/>
      <c r="E332" s="436"/>
      <c r="F332" s="475"/>
      <c r="G332" s="436"/>
      <c r="H332" s="436"/>
      <c r="I332" s="436"/>
      <c r="J332" s="436"/>
      <c r="K332" s="436"/>
      <c r="L332" s="436"/>
      <c r="M332" s="436"/>
      <c r="N332" s="436"/>
      <c r="O332" s="436"/>
      <c r="P332" s="436"/>
      <c r="Q332" s="436"/>
      <c r="R332" s="386"/>
      <c r="S332" s="1016">
        <v>4</v>
      </c>
      <c r="T332" s="927"/>
      <c r="U332" s="928" t="s">
        <v>24</v>
      </c>
      <c r="V332" s="929"/>
      <c r="W332" s="927"/>
      <c r="X332" s="930" t="s">
        <v>764</v>
      </c>
      <c r="Y332" s="931">
        <f>+Y326</f>
        <v>379</v>
      </c>
      <c r="Z332" s="932"/>
      <c r="AA332" s="935">
        <v>218</v>
      </c>
      <c r="AB332" s="935"/>
      <c r="AC332" s="935">
        <f>+Y332-AA332</f>
        <v>161</v>
      </c>
      <c r="AD332" s="936"/>
      <c r="AE332" s="936"/>
      <c r="AF332" s="1017"/>
      <c r="AG332" s="1018"/>
      <c r="AH332" s="938"/>
      <c r="AI332" s="938"/>
      <c r="AJ332" s="939"/>
      <c r="AK332" s="925"/>
    </row>
    <row r="333" spans="2:37" x14ac:dyDescent="0.25">
      <c r="B333" s="954" t="s">
        <v>769</v>
      </c>
      <c r="C333" s="955"/>
      <c r="D333" s="955" t="s">
        <v>770</v>
      </c>
      <c r="E333" s="955"/>
      <c r="F333" s="477"/>
      <c r="G333" s="477" t="s">
        <v>771</v>
      </c>
      <c r="H333" s="477"/>
      <c r="I333" s="477"/>
      <c r="J333" s="477"/>
      <c r="K333" s="477"/>
      <c r="L333" s="477"/>
      <c r="M333" s="477" t="s">
        <v>772</v>
      </c>
      <c r="N333" s="477"/>
      <c r="O333" s="477"/>
      <c r="P333" s="477" t="s">
        <v>773</v>
      </c>
      <c r="Q333" s="436"/>
      <c r="R333" s="387"/>
      <c r="S333" s="1015"/>
      <c r="T333" s="903"/>
      <c r="U333" s="902"/>
      <c r="V333" s="924"/>
      <c r="W333" s="903"/>
      <c r="X333" s="897"/>
      <c r="Y333" s="933"/>
      <c r="Z333" s="934"/>
      <c r="AA333" s="935"/>
      <c r="AB333" s="935"/>
      <c r="AC333" s="935"/>
      <c r="AD333" s="936"/>
      <c r="AE333" s="936"/>
      <c r="AF333" s="1017"/>
      <c r="AG333" s="1018"/>
      <c r="AH333" s="938"/>
      <c r="AI333" s="938"/>
      <c r="AJ333" s="939"/>
      <c r="AK333" s="925"/>
    </row>
    <row r="334" spans="2:37" ht="24" customHeight="1" x14ac:dyDescent="0.25">
      <c r="B334" s="476"/>
      <c r="C334" s="477"/>
      <c r="D334" s="477"/>
      <c r="E334" s="477"/>
      <c r="F334" s="477"/>
      <c r="G334" s="477"/>
      <c r="H334" s="477"/>
      <c r="I334" s="477"/>
      <c r="J334" s="477" t="s">
        <v>774</v>
      </c>
      <c r="K334" s="477"/>
      <c r="L334" s="477"/>
      <c r="M334" s="477"/>
      <c r="N334" s="477"/>
      <c r="O334" s="477"/>
      <c r="P334" s="477"/>
      <c r="Q334" s="436"/>
      <c r="R334" s="387"/>
      <c r="S334" s="1016">
        <v>5</v>
      </c>
      <c r="T334" s="927"/>
      <c r="U334" s="908" t="s">
        <v>628</v>
      </c>
      <c r="V334" s="956"/>
      <c r="W334" s="957"/>
      <c r="X334" s="385" t="s">
        <v>764</v>
      </c>
      <c r="Y334" s="936"/>
      <c r="Z334" s="958"/>
      <c r="AA334" s="935"/>
      <c r="AB334" s="935"/>
      <c r="AC334" s="935">
        <f>+Y334-AA334</f>
        <v>0</v>
      </c>
      <c r="AD334" s="936"/>
      <c r="AE334" s="936"/>
      <c r="AF334" s="1017"/>
      <c r="AG334" s="1018"/>
      <c r="AH334" s="938"/>
      <c r="AI334" s="938"/>
      <c r="AJ334" s="939"/>
      <c r="AK334" s="925"/>
    </row>
    <row r="335" spans="2:37" ht="22.5" customHeight="1" thickBot="1" x14ac:dyDescent="0.3">
      <c r="B335" s="478"/>
      <c r="C335" s="479"/>
      <c r="D335" s="479"/>
      <c r="E335" s="479"/>
      <c r="F335" s="479"/>
      <c r="G335" s="479"/>
      <c r="H335" s="479"/>
      <c r="I335" s="479"/>
      <c r="J335" s="479"/>
      <c r="K335" s="479"/>
      <c r="L335" s="479"/>
      <c r="M335" s="479"/>
      <c r="N335" s="480"/>
      <c r="O335" s="480"/>
      <c r="P335" s="480"/>
      <c r="Q335" s="480"/>
      <c r="R335" s="481"/>
      <c r="S335" s="1022"/>
      <c r="T335" s="1023"/>
      <c r="U335" s="959" t="s">
        <v>307</v>
      </c>
      <c r="V335" s="960"/>
      <c r="W335" s="961"/>
      <c r="X335" s="482" t="s">
        <v>764</v>
      </c>
      <c r="Y335" s="948"/>
      <c r="Z335" s="962"/>
      <c r="AA335" s="947"/>
      <c r="AB335" s="947"/>
      <c r="AC335" s="947">
        <f>+Y335-AA335</f>
        <v>0</v>
      </c>
      <c r="AD335" s="948"/>
      <c r="AE335" s="948"/>
      <c r="AF335" s="1021"/>
      <c r="AG335" s="1019"/>
      <c r="AH335" s="940"/>
      <c r="AI335" s="940"/>
      <c r="AJ335" s="941"/>
      <c r="AK335" s="925"/>
    </row>
    <row r="336" spans="2:37" x14ac:dyDescent="0.25">
      <c r="AK336" s="4"/>
    </row>
    <row r="337" spans="37:37" x14ac:dyDescent="0.25">
      <c r="AK337" s="4"/>
    </row>
    <row r="338" spans="37:37" x14ac:dyDescent="0.25">
      <c r="AK338" s="4"/>
    </row>
    <row r="339" spans="37:37" x14ac:dyDescent="0.25">
      <c r="AK339" s="4"/>
    </row>
    <row r="340" spans="37:37" x14ac:dyDescent="0.25">
      <c r="AK340" s="4"/>
    </row>
    <row r="341" spans="37:37" x14ac:dyDescent="0.25">
      <c r="AK341" s="4"/>
    </row>
    <row r="342" spans="37:37" x14ac:dyDescent="0.25">
      <c r="AK342" s="4"/>
    </row>
    <row r="343" spans="37:37" x14ac:dyDescent="0.25">
      <c r="AK343" s="4"/>
    </row>
    <row r="344" spans="37:37" x14ac:dyDescent="0.25">
      <c r="AK344" s="4"/>
    </row>
    <row r="345" spans="37:37" x14ac:dyDescent="0.25">
      <c r="AK345" s="4"/>
    </row>
    <row r="346" spans="37:37" x14ac:dyDescent="0.25">
      <c r="AK346" s="4"/>
    </row>
    <row r="347" spans="37:37" x14ac:dyDescent="0.25">
      <c r="AK347" s="4"/>
    </row>
    <row r="348" spans="37:37" x14ac:dyDescent="0.25">
      <c r="AK348" s="4"/>
    </row>
    <row r="349" spans="37:37" x14ac:dyDescent="0.25">
      <c r="AK349" s="4"/>
    </row>
    <row r="350" spans="37:37" x14ac:dyDescent="0.25">
      <c r="AK350" s="4"/>
    </row>
    <row r="351" spans="37:37" x14ac:dyDescent="0.25">
      <c r="AK351" s="4"/>
    </row>
    <row r="352" spans="37:37" x14ac:dyDescent="0.25">
      <c r="AK352" s="4"/>
    </row>
    <row r="353" spans="37:37" x14ac:dyDescent="0.25">
      <c r="AK353" s="4"/>
    </row>
    <row r="354" spans="37:37" x14ac:dyDescent="0.25">
      <c r="AK354" s="4"/>
    </row>
    <row r="355" spans="37:37" x14ac:dyDescent="0.25">
      <c r="AK355" s="4"/>
    </row>
    <row r="356" spans="37:37" x14ac:dyDescent="0.25">
      <c r="AK356" s="4"/>
    </row>
    <row r="357" spans="37:37" x14ac:dyDescent="0.25">
      <c r="AK357" s="4"/>
    </row>
    <row r="358" spans="37:37" x14ac:dyDescent="0.25">
      <c r="AK358" s="4"/>
    </row>
    <row r="359" spans="37:37" x14ac:dyDescent="0.25">
      <c r="AK359" s="4"/>
    </row>
    <row r="360" spans="37:37" x14ac:dyDescent="0.25">
      <c r="AK360" s="4"/>
    </row>
    <row r="361" spans="37:37" x14ac:dyDescent="0.25">
      <c r="AK361" s="4"/>
    </row>
    <row r="362" spans="37:37" x14ac:dyDescent="0.25">
      <c r="AK362" s="4"/>
    </row>
    <row r="363" spans="37:37" x14ac:dyDescent="0.25">
      <c r="AK363" s="4"/>
    </row>
    <row r="364" spans="37:37" x14ac:dyDescent="0.25">
      <c r="AK364" s="4"/>
    </row>
    <row r="365" spans="37:37" x14ac:dyDescent="0.25">
      <c r="AK365" s="4"/>
    </row>
    <row r="366" spans="37:37" x14ac:dyDescent="0.25">
      <c r="AK366" s="4"/>
    </row>
    <row r="367" spans="37:37" x14ac:dyDescent="0.25">
      <c r="AK367" s="4"/>
    </row>
    <row r="368" spans="37:37" x14ac:dyDescent="0.25">
      <c r="AK368" s="4"/>
    </row>
    <row r="369" spans="37:37" x14ac:dyDescent="0.25">
      <c r="AK369" s="4"/>
    </row>
    <row r="370" spans="37:37" x14ac:dyDescent="0.25">
      <c r="AK370" s="4"/>
    </row>
    <row r="371" spans="37:37" x14ac:dyDescent="0.25">
      <c r="AK371" s="4"/>
    </row>
    <row r="372" spans="37:37" x14ac:dyDescent="0.25">
      <c r="AK372" s="4"/>
    </row>
    <row r="373" spans="37:37" x14ac:dyDescent="0.25">
      <c r="AK373" s="4"/>
    </row>
    <row r="374" spans="37:37" x14ac:dyDescent="0.25">
      <c r="AK374" s="4"/>
    </row>
    <row r="375" spans="37:37" x14ac:dyDescent="0.25">
      <c r="AK375" s="4"/>
    </row>
    <row r="376" spans="37:37" x14ac:dyDescent="0.25">
      <c r="AK376" s="4"/>
    </row>
    <row r="377" spans="37:37" x14ac:dyDescent="0.25">
      <c r="AK377" s="4"/>
    </row>
    <row r="378" spans="37:37" x14ac:dyDescent="0.25">
      <c r="AK378" s="4"/>
    </row>
    <row r="379" spans="37:37" x14ac:dyDescent="0.25">
      <c r="AK379" s="4"/>
    </row>
    <row r="380" spans="37:37" x14ac:dyDescent="0.25">
      <c r="AK380" s="4"/>
    </row>
    <row r="381" spans="37:37" x14ac:dyDescent="0.25">
      <c r="AK381" s="4"/>
    </row>
    <row r="382" spans="37:37" x14ac:dyDescent="0.25">
      <c r="AK382" s="4"/>
    </row>
    <row r="383" spans="37:37" x14ac:dyDescent="0.25">
      <c r="AK383" s="4"/>
    </row>
    <row r="384" spans="37:37" x14ac:dyDescent="0.25">
      <c r="AK384" s="4"/>
    </row>
    <row r="385" spans="37:37" x14ac:dyDescent="0.25">
      <c r="AK385" s="4"/>
    </row>
    <row r="386" spans="37:37" x14ac:dyDescent="0.25">
      <c r="AK386" s="4"/>
    </row>
    <row r="387" spans="37:37" x14ac:dyDescent="0.25">
      <c r="AK387" s="4"/>
    </row>
    <row r="388" spans="37:37" x14ac:dyDescent="0.25">
      <c r="AK388" s="4"/>
    </row>
    <row r="389" spans="37:37" x14ac:dyDescent="0.25">
      <c r="AK389" s="4"/>
    </row>
    <row r="390" spans="37:37" x14ac:dyDescent="0.25">
      <c r="AK390" s="4"/>
    </row>
    <row r="391" spans="37:37" x14ac:dyDescent="0.25">
      <c r="AK391" s="4"/>
    </row>
    <row r="392" spans="37:37" x14ac:dyDescent="0.25">
      <c r="AK392" s="4"/>
    </row>
    <row r="393" spans="37:37" x14ac:dyDescent="0.25">
      <c r="AK393" s="4"/>
    </row>
    <row r="394" spans="37:37" x14ac:dyDescent="0.25">
      <c r="AK394" s="4"/>
    </row>
    <row r="395" spans="37:37" x14ac:dyDescent="0.25">
      <c r="AK395" s="4"/>
    </row>
    <row r="396" spans="37:37" x14ac:dyDescent="0.25">
      <c r="AK396" s="4"/>
    </row>
    <row r="397" spans="37:37" x14ac:dyDescent="0.25">
      <c r="AK397" s="4"/>
    </row>
    <row r="398" spans="37:37" x14ac:dyDescent="0.25">
      <c r="AK398" s="4"/>
    </row>
    <row r="399" spans="37:37" x14ac:dyDescent="0.25">
      <c r="AK399" s="4"/>
    </row>
    <row r="400" spans="37:37" x14ac:dyDescent="0.25">
      <c r="AK400" s="4"/>
    </row>
    <row r="401" spans="37:37" x14ac:dyDescent="0.25">
      <c r="AK401" s="4"/>
    </row>
    <row r="402" spans="37:37" x14ac:dyDescent="0.25">
      <c r="AK402" s="4"/>
    </row>
    <row r="403" spans="37:37" x14ac:dyDescent="0.25">
      <c r="AK403" s="4"/>
    </row>
    <row r="404" spans="37:37" x14ac:dyDescent="0.25">
      <c r="AK404" s="4"/>
    </row>
    <row r="405" spans="37:37" x14ac:dyDescent="0.25">
      <c r="AK405" s="4"/>
    </row>
    <row r="406" spans="37:37" x14ac:dyDescent="0.25">
      <c r="AK406" s="4"/>
    </row>
    <row r="407" spans="37:37" x14ac:dyDescent="0.25">
      <c r="AK407" s="4"/>
    </row>
    <row r="408" spans="37:37" x14ac:dyDescent="0.25">
      <c r="AK408" s="4"/>
    </row>
    <row r="409" spans="37:37" x14ac:dyDescent="0.25">
      <c r="AK409" s="4"/>
    </row>
    <row r="410" spans="37:37" x14ac:dyDescent="0.25">
      <c r="AK410" s="4"/>
    </row>
    <row r="411" spans="37:37" x14ac:dyDescent="0.25">
      <c r="AK411" s="4"/>
    </row>
    <row r="412" spans="37:37" x14ac:dyDescent="0.25">
      <c r="AK412" s="4"/>
    </row>
    <row r="413" spans="37:37" x14ac:dyDescent="0.25">
      <c r="AK413" s="4"/>
    </row>
    <row r="414" spans="37:37" x14ac:dyDescent="0.25">
      <c r="AK414" s="4"/>
    </row>
    <row r="415" spans="37:37" x14ac:dyDescent="0.25">
      <c r="AK415" s="4"/>
    </row>
    <row r="416" spans="37:37" x14ac:dyDescent="0.25">
      <c r="AK416" s="4"/>
    </row>
    <row r="417" spans="37:37" x14ac:dyDescent="0.25">
      <c r="AK417" s="4"/>
    </row>
    <row r="418" spans="37:37" x14ac:dyDescent="0.25">
      <c r="AK418" s="4"/>
    </row>
    <row r="419" spans="37:37" x14ac:dyDescent="0.25">
      <c r="AK419" s="4"/>
    </row>
    <row r="420" spans="37:37" x14ac:dyDescent="0.25">
      <c r="AK420" s="4"/>
    </row>
    <row r="421" spans="37:37" x14ac:dyDescent="0.25">
      <c r="AK421" s="4"/>
    </row>
    <row r="422" spans="37:37" x14ac:dyDescent="0.25">
      <c r="AK422" s="4"/>
    </row>
    <row r="423" spans="37:37" x14ac:dyDescent="0.25">
      <c r="AK423" s="4"/>
    </row>
    <row r="424" spans="37:37" x14ac:dyDescent="0.25">
      <c r="AK424" s="4"/>
    </row>
    <row r="425" spans="37:37" x14ac:dyDescent="0.25">
      <c r="AK425" s="4"/>
    </row>
    <row r="426" spans="37:37" x14ac:dyDescent="0.25">
      <c r="AK426" s="4"/>
    </row>
    <row r="427" spans="37:37" x14ac:dyDescent="0.25">
      <c r="AK427" s="4"/>
    </row>
    <row r="428" spans="37:37" x14ac:dyDescent="0.25">
      <c r="AK428" s="4"/>
    </row>
    <row r="429" spans="37:37" x14ac:dyDescent="0.25">
      <c r="AK429" s="4"/>
    </row>
    <row r="430" spans="37:37" x14ac:dyDescent="0.25">
      <c r="AK430" s="4"/>
    </row>
    <row r="431" spans="37:37" x14ac:dyDescent="0.25">
      <c r="AK431" s="4"/>
    </row>
    <row r="432" spans="37:37" x14ac:dyDescent="0.25">
      <c r="AK432" s="4"/>
    </row>
    <row r="433" spans="37:37" x14ac:dyDescent="0.25">
      <c r="AK433" s="4"/>
    </row>
    <row r="434" spans="37:37" x14ac:dyDescent="0.25">
      <c r="AK434" s="4"/>
    </row>
    <row r="435" spans="37:37" x14ac:dyDescent="0.25">
      <c r="AK435" s="4"/>
    </row>
    <row r="436" spans="37:37" x14ac:dyDescent="0.25">
      <c r="AK436" s="4"/>
    </row>
    <row r="437" spans="37:37" x14ac:dyDescent="0.25">
      <c r="AK437" s="4"/>
    </row>
    <row r="438" spans="37:37" x14ac:dyDescent="0.25">
      <c r="AK438" s="4"/>
    </row>
    <row r="439" spans="37:37" x14ac:dyDescent="0.25">
      <c r="AK439" s="4"/>
    </row>
    <row r="440" spans="37:37" x14ac:dyDescent="0.25">
      <c r="AK440" s="4"/>
    </row>
    <row r="441" spans="37:37" x14ac:dyDescent="0.25">
      <c r="AK441" s="4"/>
    </row>
    <row r="442" spans="37:37" x14ac:dyDescent="0.25">
      <c r="AK442" s="4"/>
    </row>
    <row r="443" spans="37:37" x14ac:dyDescent="0.25">
      <c r="AK443" s="4"/>
    </row>
    <row r="444" spans="37:37" x14ac:dyDescent="0.25">
      <c r="AK444" s="4"/>
    </row>
    <row r="445" spans="37:37" x14ac:dyDescent="0.25">
      <c r="AK445" s="4"/>
    </row>
    <row r="446" spans="37:37" x14ac:dyDescent="0.25">
      <c r="AK446" s="4"/>
    </row>
    <row r="447" spans="37:37" x14ac:dyDescent="0.25">
      <c r="AK447" s="4"/>
    </row>
    <row r="448" spans="37:37" x14ac:dyDescent="0.25">
      <c r="AK448" s="4"/>
    </row>
    <row r="449" spans="37:37" x14ac:dyDescent="0.25">
      <c r="AK449" s="4"/>
    </row>
    <row r="450" spans="37:37" x14ac:dyDescent="0.25">
      <c r="AK450" s="4"/>
    </row>
    <row r="451" spans="37:37" x14ac:dyDescent="0.25">
      <c r="AK451" s="4"/>
    </row>
    <row r="452" spans="37:37" x14ac:dyDescent="0.25">
      <c r="AK452" s="4"/>
    </row>
    <row r="453" spans="37:37" x14ac:dyDescent="0.25">
      <c r="AK453" s="4"/>
    </row>
    <row r="454" spans="37:37" x14ac:dyDescent="0.25">
      <c r="AK454" s="4"/>
    </row>
    <row r="455" spans="37:37" x14ac:dyDescent="0.25">
      <c r="AK455" s="4"/>
    </row>
    <row r="456" spans="37:37" x14ac:dyDescent="0.25">
      <c r="AK456" s="4"/>
    </row>
    <row r="457" spans="37:37" x14ac:dyDescent="0.25">
      <c r="AK457" s="4"/>
    </row>
    <row r="458" spans="37:37" x14ac:dyDescent="0.25">
      <c r="AK458" s="4"/>
    </row>
    <row r="459" spans="37:37" x14ac:dyDescent="0.25">
      <c r="AK459" s="4"/>
    </row>
    <row r="460" spans="37:37" x14ac:dyDescent="0.25">
      <c r="AK460" s="4"/>
    </row>
    <row r="461" spans="37:37" x14ac:dyDescent="0.25">
      <c r="AK461" s="4"/>
    </row>
    <row r="462" spans="37:37" x14ac:dyDescent="0.25">
      <c r="AK462" s="4"/>
    </row>
    <row r="463" spans="37:37" x14ac:dyDescent="0.25">
      <c r="AK463" s="4"/>
    </row>
    <row r="464" spans="37:37" x14ac:dyDescent="0.25">
      <c r="AK464" s="4"/>
    </row>
    <row r="465" spans="37:37" x14ac:dyDescent="0.25">
      <c r="AK465" s="4"/>
    </row>
    <row r="466" spans="37:37" x14ac:dyDescent="0.25">
      <c r="AK466" s="4"/>
    </row>
    <row r="467" spans="37:37" x14ac:dyDescent="0.25">
      <c r="AK467" s="4"/>
    </row>
    <row r="468" spans="37:37" x14ac:dyDescent="0.25">
      <c r="AK468" s="4"/>
    </row>
    <row r="469" spans="37:37" x14ac:dyDescent="0.25">
      <c r="AK469" s="4"/>
    </row>
    <row r="470" spans="37:37" x14ac:dyDescent="0.25">
      <c r="AK470" s="4"/>
    </row>
    <row r="471" spans="37:37" x14ac:dyDescent="0.25">
      <c r="AK471" s="4"/>
    </row>
    <row r="472" spans="37:37" x14ac:dyDescent="0.25">
      <c r="AK472" s="4"/>
    </row>
    <row r="473" spans="37:37" x14ac:dyDescent="0.25">
      <c r="AK473" s="4"/>
    </row>
    <row r="474" spans="37:37" x14ac:dyDescent="0.25">
      <c r="AK474" s="4"/>
    </row>
    <row r="475" spans="37:37" x14ac:dyDescent="0.25">
      <c r="AK475" s="4"/>
    </row>
    <row r="476" spans="37:37" x14ac:dyDescent="0.25">
      <c r="AK476" s="4"/>
    </row>
    <row r="477" spans="37:37" x14ac:dyDescent="0.25">
      <c r="AK477" s="4"/>
    </row>
    <row r="478" spans="37:37" x14ac:dyDescent="0.25">
      <c r="AK478" s="4"/>
    </row>
    <row r="479" spans="37:37" x14ac:dyDescent="0.25">
      <c r="AK479" s="4"/>
    </row>
    <row r="480" spans="37:37" x14ac:dyDescent="0.25">
      <c r="AK480" s="4"/>
    </row>
    <row r="481" spans="37:37" x14ac:dyDescent="0.25">
      <c r="AK481" s="4"/>
    </row>
    <row r="482" spans="37:37" x14ac:dyDescent="0.25">
      <c r="AK482" s="4"/>
    </row>
    <row r="483" spans="37:37" x14ac:dyDescent="0.25">
      <c r="AK483" s="4"/>
    </row>
    <row r="484" spans="37:37" x14ac:dyDescent="0.25">
      <c r="AK484" s="4"/>
    </row>
    <row r="485" spans="37:37" x14ac:dyDescent="0.25">
      <c r="AK485" s="4"/>
    </row>
    <row r="486" spans="37:37" x14ac:dyDescent="0.25">
      <c r="AK486" s="4"/>
    </row>
    <row r="487" spans="37:37" x14ac:dyDescent="0.25">
      <c r="AK487" s="4"/>
    </row>
    <row r="488" spans="37:37" x14ac:dyDescent="0.25">
      <c r="AK488" s="4"/>
    </row>
    <row r="489" spans="37:37" x14ac:dyDescent="0.25">
      <c r="AK489" s="4"/>
    </row>
    <row r="490" spans="37:37" x14ac:dyDescent="0.25">
      <c r="AK490" s="4"/>
    </row>
    <row r="491" spans="37:37" x14ac:dyDescent="0.25">
      <c r="AK491" s="4"/>
    </row>
    <row r="492" spans="37:37" x14ac:dyDescent="0.25">
      <c r="AK492" s="4"/>
    </row>
    <row r="493" spans="37:37" x14ac:dyDescent="0.25">
      <c r="AK493" s="4"/>
    </row>
    <row r="494" spans="37:37" x14ac:dyDescent="0.25">
      <c r="AK494" s="4"/>
    </row>
    <row r="495" spans="37:37" x14ac:dyDescent="0.25">
      <c r="AK495" s="4"/>
    </row>
    <row r="496" spans="37:37" x14ac:dyDescent="0.25">
      <c r="AK496" s="4"/>
    </row>
    <row r="497" spans="37:37" x14ac:dyDescent="0.25">
      <c r="AK497" s="4"/>
    </row>
    <row r="498" spans="37:37" x14ac:dyDescent="0.25">
      <c r="AK498" s="4"/>
    </row>
    <row r="499" spans="37:37" x14ac:dyDescent="0.25">
      <c r="AK499" s="4"/>
    </row>
    <row r="500" spans="37:37" x14ac:dyDescent="0.25">
      <c r="AK500" s="4"/>
    </row>
    <row r="501" spans="37:37" x14ac:dyDescent="0.25">
      <c r="AK501" s="4"/>
    </row>
    <row r="502" spans="37:37" x14ac:dyDescent="0.25">
      <c r="AK502" s="4"/>
    </row>
    <row r="503" spans="37:37" x14ac:dyDescent="0.25">
      <c r="AK503" s="4"/>
    </row>
    <row r="504" spans="37:37" x14ac:dyDescent="0.2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4605" priority="327" operator="equal">
      <formula>"completedw"</formula>
    </cfRule>
    <cfRule type="cellIs" dxfId="4604" priority="328" operator="equal">
      <formula>"HOLD"</formula>
    </cfRule>
    <cfRule type="cellIs" dxfId="4603" priority="329" operator="equal">
      <formula>"ROW"</formula>
    </cfRule>
  </conditionalFormatting>
  <conditionalFormatting sqref="A53:B53">
    <cfRule type="cellIs" dxfId="4602" priority="324" operator="equal">
      <formula>"completedw"</formula>
    </cfRule>
    <cfRule type="cellIs" dxfId="4601" priority="325" operator="equal">
      <formula>"HOLD"</formula>
    </cfRule>
    <cfRule type="cellIs" dxfId="4600" priority="326" operator="equal">
      <formula>"ROW"</formula>
    </cfRule>
  </conditionalFormatting>
  <conditionalFormatting sqref="A63:B63">
    <cfRule type="cellIs" dxfId="4599" priority="321" operator="equal">
      <formula>"completedw"</formula>
    </cfRule>
    <cfRule type="cellIs" dxfId="4598" priority="322" operator="equal">
      <formula>"HOLD"</formula>
    </cfRule>
    <cfRule type="cellIs" dxfId="4597" priority="323" operator="equal">
      <formula>"ROW"</formula>
    </cfRule>
  </conditionalFormatting>
  <conditionalFormatting sqref="A68:B70">
    <cfRule type="cellIs" dxfId="4596" priority="1407" operator="equal">
      <formula>"completedw"</formula>
    </cfRule>
    <cfRule type="cellIs" dxfId="4595" priority="1408" operator="equal">
      <formula>"HOLD"</formula>
    </cfRule>
    <cfRule type="cellIs" dxfId="4594" priority="1409" operator="equal">
      <formula>"ROW"</formula>
    </cfRule>
  </conditionalFormatting>
  <conditionalFormatting sqref="A74:B74">
    <cfRule type="cellIs" dxfId="4593" priority="318" operator="equal">
      <formula>"completedw"</formula>
    </cfRule>
    <cfRule type="cellIs" dxfId="4592" priority="319" operator="equal">
      <formula>"HOLD"</formula>
    </cfRule>
    <cfRule type="cellIs" dxfId="4591" priority="320" operator="equal">
      <formula>"ROW"</formula>
    </cfRule>
  </conditionalFormatting>
  <conditionalFormatting sqref="A79:B81">
    <cfRule type="cellIs" dxfId="4590" priority="1402" operator="equal">
      <formula>"completedw"</formula>
    </cfRule>
    <cfRule type="cellIs" dxfId="4589" priority="1403" operator="equal">
      <formula>"HOLD"</formula>
    </cfRule>
    <cfRule type="cellIs" dxfId="4588" priority="1404" operator="equal">
      <formula>"ROW"</formula>
    </cfRule>
  </conditionalFormatting>
  <conditionalFormatting sqref="A85:B85">
    <cfRule type="cellIs" dxfId="4587" priority="315" operator="equal">
      <formula>"completedw"</formula>
    </cfRule>
    <cfRule type="cellIs" dxfId="4586" priority="316" operator="equal">
      <formula>"HOLD"</formula>
    </cfRule>
    <cfRule type="cellIs" dxfId="4585" priority="317" operator="equal">
      <formula>"ROW"</formula>
    </cfRule>
  </conditionalFormatting>
  <conditionalFormatting sqref="A90:B92">
    <cfRule type="cellIs" dxfId="4584" priority="1397" operator="equal">
      <formula>"completedw"</formula>
    </cfRule>
    <cfRule type="cellIs" dxfId="4583" priority="1398" operator="equal">
      <formula>"HOLD"</formula>
    </cfRule>
    <cfRule type="cellIs" dxfId="4582" priority="1399" operator="equal">
      <formula>"ROW"</formula>
    </cfRule>
  </conditionalFormatting>
  <conditionalFormatting sqref="A96:B96">
    <cfRule type="cellIs" dxfId="4581" priority="312" operator="equal">
      <formula>"completedw"</formula>
    </cfRule>
    <cfRule type="cellIs" dxfId="4580" priority="313" operator="equal">
      <formula>"HOLD"</formula>
    </cfRule>
    <cfRule type="cellIs" dxfId="4579" priority="314" operator="equal">
      <formula>"ROW"</formula>
    </cfRule>
  </conditionalFormatting>
  <conditionalFormatting sqref="A108:B108">
    <cfRule type="cellIs" dxfId="4578" priority="309" operator="equal">
      <formula>"completedw"</formula>
    </cfRule>
    <cfRule type="cellIs" dxfId="4577" priority="310" operator="equal">
      <formula>"HOLD"</formula>
    </cfRule>
    <cfRule type="cellIs" dxfId="4576" priority="311" operator="equal">
      <formula>"ROW"</formula>
    </cfRule>
  </conditionalFormatting>
  <conditionalFormatting sqref="A120:B120">
    <cfRule type="cellIs" dxfId="4575" priority="303" operator="equal">
      <formula>"completedw"</formula>
    </cfRule>
    <cfRule type="cellIs" dxfId="4574" priority="304" operator="equal">
      <formula>"HOLD"</formula>
    </cfRule>
    <cfRule type="cellIs" dxfId="4573" priority="305" operator="equal">
      <formula>"ROW"</formula>
    </cfRule>
  </conditionalFormatting>
  <conditionalFormatting sqref="A132:B132">
    <cfRule type="cellIs" dxfId="4572" priority="300" operator="equal">
      <formula>"completedw"</formula>
    </cfRule>
    <cfRule type="cellIs" dxfId="4571" priority="301" operator="equal">
      <formula>"HOLD"</formula>
    </cfRule>
    <cfRule type="cellIs" dxfId="4570" priority="302" operator="equal">
      <formula>"ROW"</formula>
    </cfRule>
  </conditionalFormatting>
  <conditionalFormatting sqref="A144:B144">
    <cfRule type="cellIs" dxfId="4569" priority="273" operator="equal">
      <formula>"completedw"</formula>
    </cfRule>
    <cfRule type="cellIs" dxfId="4568" priority="274" operator="equal">
      <formula>"HOLD"</formula>
    </cfRule>
    <cfRule type="cellIs" dxfId="4567" priority="275" operator="equal">
      <formula>"ROW"</formula>
    </cfRule>
  </conditionalFormatting>
  <conditionalFormatting sqref="A156:B157">
    <cfRule type="cellIs" dxfId="4566" priority="270" operator="equal">
      <formula>"completedw"</formula>
    </cfRule>
    <cfRule type="cellIs" dxfId="4565" priority="271" operator="equal">
      <formula>"HOLD"</formula>
    </cfRule>
    <cfRule type="cellIs" dxfId="4564" priority="272" operator="equal">
      <formula>"ROW"</formula>
    </cfRule>
  </conditionalFormatting>
  <conditionalFormatting sqref="A167:B167">
    <cfRule type="cellIs" dxfId="4563" priority="297" operator="equal">
      <formula>"completedw"</formula>
    </cfRule>
    <cfRule type="cellIs" dxfId="4562" priority="298" operator="equal">
      <formula>"HOLD"</formula>
    </cfRule>
    <cfRule type="cellIs" dxfId="4561" priority="299" operator="equal">
      <formula>"ROW"</formula>
    </cfRule>
  </conditionalFormatting>
  <conditionalFormatting sqref="A178:B178">
    <cfRule type="cellIs" dxfId="4560" priority="294" operator="equal">
      <formula>"completedw"</formula>
    </cfRule>
    <cfRule type="cellIs" dxfId="4559" priority="295" operator="equal">
      <formula>"HOLD"</formula>
    </cfRule>
    <cfRule type="cellIs" dxfId="4558" priority="296" operator="equal">
      <formula>"ROW"</formula>
    </cfRule>
  </conditionalFormatting>
  <conditionalFormatting sqref="A189:B189">
    <cfRule type="cellIs" dxfId="4557" priority="291" operator="equal">
      <formula>"completedw"</formula>
    </cfRule>
    <cfRule type="cellIs" dxfId="4556" priority="292" operator="equal">
      <formula>"HOLD"</formula>
    </cfRule>
    <cfRule type="cellIs" dxfId="4555" priority="293" operator="equal">
      <formula>"ROW"</formula>
    </cfRule>
  </conditionalFormatting>
  <conditionalFormatting sqref="A200:B200">
    <cfRule type="cellIs" dxfId="4554" priority="267" operator="equal">
      <formula>"completedw"</formula>
    </cfRule>
    <cfRule type="cellIs" dxfId="4553" priority="268" operator="equal">
      <formula>"HOLD"</formula>
    </cfRule>
    <cfRule type="cellIs" dxfId="4552" priority="269" operator="equal">
      <formula>"ROW"</formula>
    </cfRule>
  </conditionalFormatting>
  <conditionalFormatting sqref="A243:B243">
    <cfRule type="cellIs" dxfId="4551" priority="336" operator="equal">
      <formula>"completedw"</formula>
    </cfRule>
    <cfRule type="cellIs" dxfId="4550" priority="337" operator="equal">
      <formula>"HOLD"</formula>
    </cfRule>
    <cfRule type="cellIs" dxfId="4549" priority="338" operator="equal">
      <formula>"ROW"</formula>
    </cfRule>
  </conditionalFormatting>
  <conditionalFormatting sqref="A253:B253">
    <cfRule type="cellIs" dxfId="4548" priority="333" operator="equal">
      <formula>"completedw"</formula>
    </cfRule>
    <cfRule type="cellIs" dxfId="4547" priority="334" operator="equal">
      <formula>"HOLD"</formula>
    </cfRule>
    <cfRule type="cellIs" dxfId="4546" priority="335" operator="equal">
      <formula>"ROW"</formula>
    </cfRule>
  </conditionalFormatting>
  <conditionalFormatting sqref="A259:B261">
    <cfRule type="cellIs" dxfId="4545" priority="129" operator="equal">
      <formula>"completedw"</formula>
    </cfRule>
    <cfRule type="cellIs" dxfId="4544" priority="130" operator="equal">
      <formula>"HOLD"</formula>
    </cfRule>
    <cfRule type="cellIs" dxfId="4543" priority="131" operator="equal">
      <formula>"ROW"</formula>
    </cfRule>
  </conditionalFormatting>
  <conditionalFormatting sqref="A263:B263">
    <cfRule type="cellIs" dxfId="4542" priority="330" operator="equal">
      <formula>"completedw"</formula>
    </cfRule>
    <cfRule type="cellIs" dxfId="4541" priority="331" operator="equal">
      <formula>"HOLD"</formula>
    </cfRule>
    <cfRule type="cellIs" dxfId="4540" priority="332" operator="equal">
      <formula>"ROW"</formula>
    </cfRule>
  </conditionalFormatting>
  <conditionalFormatting sqref="A273:B273">
    <cfRule type="cellIs" dxfId="4539" priority="288" operator="equal">
      <formula>"completedw"</formula>
    </cfRule>
    <cfRule type="cellIs" dxfId="4538" priority="289" operator="equal">
      <formula>"HOLD"</formula>
    </cfRule>
    <cfRule type="cellIs" dxfId="4537" priority="290" operator="equal">
      <formula>"ROW"</formula>
    </cfRule>
  </conditionalFormatting>
  <conditionalFormatting sqref="A278:B280">
    <cfRule type="cellIs" dxfId="4536" priority="1330" operator="equal">
      <formula>"completedw"</formula>
    </cfRule>
    <cfRule type="cellIs" dxfId="4535" priority="1331" operator="equal">
      <formula>"HOLD"</formula>
    </cfRule>
    <cfRule type="cellIs" dxfId="4534" priority="1332" operator="equal">
      <formula>"ROW"</formula>
    </cfRule>
  </conditionalFormatting>
  <conditionalFormatting sqref="A284:B284">
    <cfRule type="cellIs" dxfId="4533" priority="285" operator="equal">
      <formula>"completedw"</formula>
    </cfRule>
    <cfRule type="cellIs" dxfId="4532" priority="286" operator="equal">
      <formula>"HOLD"</formula>
    </cfRule>
    <cfRule type="cellIs" dxfId="4531" priority="287" operator="equal">
      <formula>"ROW"</formula>
    </cfRule>
  </conditionalFormatting>
  <conditionalFormatting sqref="A289:B291">
    <cfRule type="cellIs" dxfId="4530" priority="1323" operator="equal">
      <formula>"completedw"</formula>
    </cfRule>
    <cfRule type="cellIs" dxfId="4529" priority="1324" operator="equal">
      <formula>"HOLD"</formula>
    </cfRule>
    <cfRule type="cellIs" dxfId="4528" priority="1325" operator="equal">
      <formula>"ROW"</formula>
    </cfRule>
  </conditionalFormatting>
  <conditionalFormatting sqref="A295:B295">
    <cfRule type="cellIs" dxfId="4527" priority="282" operator="equal">
      <formula>"completedw"</formula>
    </cfRule>
    <cfRule type="cellIs" dxfId="4526" priority="283" operator="equal">
      <formula>"HOLD"</formula>
    </cfRule>
    <cfRule type="cellIs" dxfId="4525" priority="284" operator="equal">
      <formula>"ROW"</formula>
    </cfRule>
  </conditionalFormatting>
  <conditionalFormatting sqref="A300:B302">
    <cfRule type="cellIs" dxfId="4524" priority="768" operator="equal">
      <formula>"completedw"</formula>
    </cfRule>
    <cfRule type="cellIs" dxfId="4523" priority="769" operator="equal">
      <formula>"HOLD"</formula>
    </cfRule>
    <cfRule type="cellIs" dxfId="4522" priority="770" operator="equal">
      <formula>"ROW"</formula>
    </cfRule>
  </conditionalFormatting>
  <conditionalFormatting sqref="A306:B306">
    <cfRule type="cellIs" dxfId="4521" priority="279" operator="equal">
      <formula>"completedw"</formula>
    </cfRule>
    <cfRule type="cellIs" dxfId="4520" priority="280" operator="equal">
      <formula>"HOLD"</formula>
    </cfRule>
    <cfRule type="cellIs" dxfId="4519" priority="281" operator="equal">
      <formula>"ROW"</formula>
    </cfRule>
  </conditionalFormatting>
  <conditionalFormatting sqref="A311:B313">
    <cfRule type="cellIs" dxfId="4518" priority="681" operator="equal">
      <formula>"completedw"</formula>
    </cfRule>
    <cfRule type="cellIs" dxfId="4517" priority="682" operator="equal">
      <formula>"HOLD"</formula>
    </cfRule>
    <cfRule type="cellIs" dxfId="4516" priority="683" operator="equal">
      <formula>"ROW"</formula>
    </cfRule>
  </conditionalFormatting>
  <conditionalFormatting sqref="A315:B315">
    <cfRule type="cellIs" dxfId="4515" priority="251" operator="equal">
      <formula>"completedw"</formula>
    </cfRule>
    <cfRule type="cellIs" dxfId="4514" priority="252" operator="equal">
      <formula>"HOLD"</formula>
    </cfRule>
    <cfRule type="cellIs" dxfId="4513" priority="253" operator="equal">
      <formula>"ROW"</formula>
    </cfRule>
  </conditionalFormatting>
  <conditionalFormatting sqref="A61:C62">
    <cfRule type="cellIs" dxfId="4512" priority="477" operator="equal">
      <formula>"completedw"</formula>
    </cfRule>
    <cfRule type="cellIs" dxfId="4511" priority="478" operator="equal">
      <formula>"HOLD"</formula>
    </cfRule>
    <cfRule type="cellIs" dxfId="4510" priority="479" operator="equal">
      <formula>"ROW"</formula>
    </cfRule>
  </conditionalFormatting>
  <conditionalFormatting sqref="A106:C107">
    <cfRule type="cellIs" dxfId="4509" priority="793" operator="equal">
      <formula>"completedw"</formula>
    </cfRule>
    <cfRule type="cellIs" dxfId="4508" priority="794" operator="equal">
      <formula>"HOLD"</formula>
    </cfRule>
    <cfRule type="cellIs" dxfId="4507" priority="795" operator="equal">
      <formula>"ROW"</formula>
    </cfRule>
  </conditionalFormatting>
  <conditionalFormatting sqref="A267:C268">
    <cfRule type="cellIs" dxfId="4506" priority="1009" operator="equal">
      <formula>"completedw"</formula>
    </cfRule>
    <cfRule type="cellIs" dxfId="4505" priority="1010" operator="equal">
      <formula>"HOLD"</formula>
    </cfRule>
    <cfRule type="cellIs" dxfId="4504" priority="1011" operator="equal">
      <formula>"ROW"</formula>
    </cfRule>
  </conditionalFormatting>
  <conditionalFormatting sqref="A187:E187">
    <cfRule type="cellIs" dxfId="4503" priority="360" operator="equal">
      <formula>"completedw"</formula>
    </cfRule>
    <cfRule type="cellIs" dxfId="4502" priority="361" operator="equal">
      <formula>"HOLD"</formula>
    </cfRule>
    <cfRule type="cellIs" dxfId="4501" priority="362" operator="equal">
      <formula>"ROW"</formula>
    </cfRule>
  </conditionalFormatting>
  <conditionalFormatting sqref="A208:E209">
    <cfRule type="cellIs" dxfId="4500" priority="230" operator="equal">
      <formula>"completedw"</formula>
    </cfRule>
    <cfRule type="cellIs" dxfId="4499" priority="231" operator="equal">
      <formula>"HOLD"</formula>
    </cfRule>
    <cfRule type="cellIs" dxfId="4498" priority="232" operator="equal">
      <formula>"ROW"</formula>
    </cfRule>
  </conditionalFormatting>
  <conditionalFormatting sqref="A72:I73">
    <cfRule type="cellIs" dxfId="4497" priority="429" operator="equal">
      <formula>"completedw"</formula>
    </cfRule>
    <cfRule type="cellIs" dxfId="4496" priority="430" operator="equal">
      <formula>"HOLD"</formula>
    </cfRule>
    <cfRule type="cellIs" dxfId="4495" priority="431" operator="equal">
      <formula>"ROW"</formula>
    </cfRule>
  </conditionalFormatting>
  <conditionalFormatting sqref="A118:I119">
    <cfRule type="cellIs" dxfId="4494" priority="215" operator="equal">
      <formula>"completedw"</formula>
    </cfRule>
    <cfRule type="cellIs" dxfId="4493" priority="216" operator="equal">
      <formula>"HOLD"</formula>
    </cfRule>
    <cfRule type="cellIs" dxfId="4492" priority="217" operator="equal">
      <formula>"ROW"</formula>
    </cfRule>
  </conditionalFormatting>
  <conditionalFormatting sqref="A180:L182">
    <cfRule type="cellIs" dxfId="4491" priority="1" operator="equal">
      <formula>"completedw"</formula>
    </cfRule>
    <cfRule type="cellIs" dxfId="4490" priority="2" operator="equal">
      <formula>"HOLD"</formula>
    </cfRule>
    <cfRule type="cellIs" dxfId="4489" priority="3" operator="equal">
      <formula>"ROW"</formula>
    </cfRule>
  </conditionalFormatting>
  <conditionalFormatting sqref="A183:L186">
    <cfRule type="cellIs" dxfId="4488" priority="1290" operator="equal">
      <formula>"completedw"</formula>
    </cfRule>
    <cfRule type="cellIs" dxfId="4487" priority="1291" operator="equal">
      <formula>"HOLD"</formula>
    </cfRule>
    <cfRule type="cellIs" dxfId="4486"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4485" priority="526" operator="equal">
      <formula>"completedw"</formula>
    </cfRule>
    <cfRule type="cellIs" dxfId="4484" priority="528" operator="equal">
      <formula>"ROW"</formula>
    </cfRule>
  </conditionalFormatting>
  <conditionalFormatting sqref="A139:AJ141 A162:AJ164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195:AJ199 A201:AE201 A202:AJ207 A211:AJ214 A216:AJ218 Q219:Q220 A222:AJ225 A227:AJ229 A230:A232 N231:U231 A233:AJ236 A238:AJ242 A244:AE244 A248:AJ252 A254:Z258 C260:AE261 A262:AE262 A264:AA266 AC264:XFD266 A269:AA270 A271:Y271 A272:AA272 A274:AA277 C280:Z280 A281:Z283 A285:Z288 C291:Z291 A292:Z294 A296:XFD296 A297:AA299 AC297:XFD299 AF300:XFD305 A303:AA305 AK306:XFD306 A307:AE307 AF307:XFD317 A308:Z310 A316:AE317">
    <cfRule type="cellIs" dxfId="4483" priority="527" operator="equal">
      <formula>"HOLD"</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4482" priority="1412" operator="equal">
      <formula>"completedw"</formula>
    </cfRule>
    <cfRule type="cellIs" dxfId="4481" priority="1413" operator="equal">
      <formula>"HOLD"</formula>
    </cfRule>
  </conditionalFormatting>
  <conditionalFormatting sqref="B36 C57:AE58">
    <cfRule type="cellIs" dxfId="4480" priority="1257" operator="equal">
      <formula>"wip"</formula>
    </cfRule>
  </conditionalFormatting>
  <conditionalFormatting sqref="B57">
    <cfRule type="cellIs" dxfId="4479" priority="1410" operator="equal">
      <formula>"wip"</formula>
    </cfRule>
    <cfRule type="cellIs" dxfId="4478" priority="1411" operator="equal">
      <formula>"Completed"</formula>
    </cfRule>
  </conditionalFormatting>
  <conditionalFormatting sqref="B68">
    <cfRule type="cellIs" dxfId="4477" priority="1405" operator="equal">
      <formula>"wip"</formula>
    </cfRule>
    <cfRule type="cellIs" dxfId="4476" priority="1406" operator="equal">
      <formula>"Completed"</formula>
    </cfRule>
  </conditionalFormatting>
  <conditionalFormatting sqref="B79">
    <cfRule type="cellIs" dxfId="4475" priority="1400" operator="equal">
      <formula>"wip"</formula>
    </cfRule>
    <cfRule type="cellIs" dxfId="4474" priority="1401" operator="equal">
      <formula>"Completed"</formula>
    </cfRule>
  </conditionalFormatting>
  <conditionalFormatting sqref="B90">
    <cfRule type="cellIs" dxfId="4473" priority="1395" operator="equal">
      <formula>"wip"</formula>
    </cfRule>
    <cfRule type="cellIs" dxfId="4472" priority="1396" operator="equal">
      <formula>"Completed"</formula>
    </cfRule>
  </conditionalFormatting>
  <conditionalFormatting sqref="B102">
    <cfRule type="cellIs" dxfId="4471" priority="1628" operator="equal">
      <formula>"wip"</formula>
    </cfRule>
    <cfRule type="cellIs" dxfId="4470" priority="1629" operator="equal">
      <formula>"Completed"</formula>
    </cfRule>
  </conditionalFormatting>
  <conditionalFormatting sqref="B114">
    <cfRule type="cellIs" dxfId="4469" priority="1626" operator="equal">
      <formula>"wip"</formula>
    </cfRule>
    <cfRule type="cellIs" dxfId="4468" priority="1627" operator="equal">
      <formula>"Completed"</formula>
    </cfRule>
  </conditionalFormatting>
  <conditionalFormatting sqref="B126">
    <cfRule type="cellIs" dxfId="4467" priority="1624" operator="equal">
      <formula>"wip"</formula>
    </cfRule>
    <cfRule type="cellIs" dxfId="4466" priority="1625" operator="equal">
      <formula>"Completed"</formula>
    </cfRule>
  </conditionalFormatting>
  <conditionalFormatting sqref="B138">
    <cfRule type="cellIs" dxfId="4465" priority="1622" operator="equal">
      <formula>"wip"</formula>
    </cfRule>
    <cfRule type="cellIs" dxfId="4464" priority="1623" operator="equal">
      <formula>"Completed"</formula>
    </cfRule>
  </conditionalFormatting>
  <conditionalFormatting sqref="B150">
    <cfRule type="cellIs" dxfId="4463" priority="1620" operator="equal">
      <formula>"wip"</formula>
    </cfRule>
    <cfRule type="cellIs" dxfId="4462" priority="1621" operator="equal">
      <formula>"Completed"</formula>
    </cfRule>
  </conditionalFormatting>
  <conditionalFormatting sqref="B161">
    <cfRule type="cellIs" dxfId="4461" priority="1618" operator="equal">
      <formula>"wip"</formula>
    </cfRule>
    <cfRule type="cellIs" dxfId="4460" priority="1619" operator="equal">
      <formula>"Completed"</formula>
    </cfRule>
  </conditionalFormatting>
  <conditionalFormatting sqref="B172">
    <cfRule type="cellIs" dxfId="4459" priority="1616" operator="equal">
      <formula>"wip"</formula>
    </cfRule>
    <cfRule type="cellIs" dxfId="4458" priority="1617" operator="equal">
      <formula>"Completed"</formula>
    </cfRule>
  </conditionalFormatting>
  <conditionalFormatting sqref="B183">
    <cfRule type="cellIs" dxfId="4457" priority="1588" operator="equal">
      <formula>"wip"</formula>
    </cfRule>
    <cfRule type="cellIs" dxfId="4456" priority="1589" operator="equal">
      <formula>"Completed"</formula>
    </cfRule>
  </conditionalFormatting>
  <conditionalFormatting sqref="B194">
    <cfRule type="cellIs" dxfId="4455" priority="1558" operator="equal">
      <formula>"wip"</formula>
    </cfRule>
    <cfRule type="cellIs" dxfId="4454" priority="1559" operator="equal">
      <formula>"Completed"</formula>
    </cfRule>
  </conditionalFormatting>
  <conditionalFormatting sqref="B204">
    <cfRule type="cellIs" dxfId="4453" priority="1530" operator="equal">
      <formula>"wip"</formula>
    </cfRule>
    <cfRule type="cellIs" dxfId="4452" priority="1531" operator="equal">
      <formula>"Completed"</formula>
    </cfRule>
  </conditionalFormatting>
  <conditionalFormatting sqref="B215">
    <cfRule type="cellIs" dxfId="4451" priority="1502" operator="equal">
      <formula>"wip"</formula>
    </cfRule>
    <cfRule type="cellIs" dxfId="4450" priority="1503" operator="equal">
      <formula>"Completed"</formula>
    </cfRule>
  </conditionalFormatting>
  <conditionalFormatting sqref="B221">
    <cfRule type="cellIs" dxfId="4449" priority="342" operator="equal">
      <formula>"completedw"</formula>
    </cfRule>
    <cfRule type="cellIs" dxfId="4448" priority="343" operator="equal">
      <formula>"HOLD"</formula>
    </cfRule>
    <cfRule type="cellIs" dxfId="4447" priority="344" operator="equal">
      <formula>"ROW"</formula>
    </cfRule>
  </conditionalFormatting>
  <conditionalFormatting sqref="B226">
    <cfRule type="cellIs" dxfId="4446" priority="1474" operator="equal">
      <formula>"wip"</formula>
    </cfRule>
    <cfRule type="cellIs" dxfId="4445" priority="1475" operator="equal">
      <formula>"Completed"</formula>
    </cfRule>
  </conditionalFormatting>
  <conditionalFormatting sqref="B232">
    <cfRule type="cellIs" dxfId="4444" priority="339" operator="equal">
      <formula>"completedw"</formula>
    </cfRule>
    <cfRule type="cellIs" dxfId="4443" priority="340" operator="equal">
      <formula>"HOLD"</formula>
    </cfRule>
    <cfRule type="cellIs" dxfId="4442" priority="341" operator="equal">
      <formula>"ROW"</formula>
    </cfRule>
  </conditionalFormatting>
  <conditionalFormatting sqref="B237">
    <cfRule type="cellIs" dxfId="4441" priority="1446" operator="equal">
      <formula>"wip"</formula>
    </cfRule>
    <cfRule type="cellIs" dxfId="4440" priority="1447" operator="equal">
      <formula>"Completed"</formula>
    </cfRule>
  </conditionalFormatting>
  <conditionalFormatting sqref="B247">
    <cfRule type="cellIs" dxfId="4439" priority="1418" operator="equal">
      <formula>"wip"</formula>
    </cfRule>
    <cfRule type="cellIs" dxfId="4438" priority="1419" operator="equal">
      <formula>"Completed"</formula>
    </cfRule>
  </conditionalFormatting>
  <conditionalFormatting sqref="B257">
    <cfRule type="cellIs" dxfId="4437" priority="1364" operator="equal">
      <formula>"wip"</formula>
    </cfRule>
    <cfRule type="cellIs" dxfId="4436" priority="1365" operator="equal">
      <formula>"Completed"</formula>
    </cfRule>
  </conditionalFormatting>
  <conditionalFormatting sqref="B267">
    <cfRule type="cellIs" dxfId="4435" priority="1393" operator="equal">
      <formula>"wip"</formula>
    </cfRule>
    <cfRule type="cellIs" dxfId="4434" priority="1394" operator="equal">
      <formula>"Completed"</formula>
    </cfRule>
  </conditionalFormatting>
  <conditionalFormatting sqref="B278">
    <cfRule type="cellIs" dxfId="4433" priority="1328" operator="equal">
      <formula>"wip"</formula>
    </cfRule>
    <cfRule type="cellIs" dxfId="4432" priority="1329" operator="equal">
      <formula>"Completed"</formula>
    </cfRule>
  </conditionalFormatting>
  <conditionalFormatting sqref="B289">
    <cfRule type="cellIs" dxfId="4431" priority="1321" operator="equal">
      <formula>"wip"</formula>
    </cfRule>
    <cfRule type="cellIs" dxfId="4430" priority="1322" operator="equal">
      <formula>"Completed"</formula>
    </cfRule>
  </conditionalFormatting>
  <conditionalFormatting sqref="B300">
    <cfRule type="cellIs" dxfId="4429" priority="766" operator="equal">
      <formula>"wip"</formula>
    </cfRule>
    <cfRule type="cellIs" dxfId="4428" priority="767" operator="equal">
      <formula>"Completed"</formula>
    </cfRule>
  </conditionalFormatting>
  <conditionalFormatting sqref="B311">
    <cfRule type="cellIs" dxfId="4427" priority="679" operator="equal">
      <formula>"wip"</formula>
    </cfRule>
    <cfRule type="cellIs" dxfId="4426"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4425" priority="1259" operator="equal">
      <formula>"Completed"</formula>
    </cfRule>
    <cfRule type="cellIs" dxfId="4424" priority="1260" operator="equal">
      <formula>"wip"</formula>
    </cfRule>
  </conditionalFormatting>
  <conditionalFormatting sqref="C25">
    <cfRule type="containsText" dxfId="4423" priority="14" operator="containsText" text="Hold">
      <formula>NOT(ISERROR(SEARCH("Hold",C25)))</formula>
    </cfRule>
  </conditionalFormatting>
  <conditionalFormatting sqref="C36:C37">
    <cfRule type="containsText" dxfId="4422" priority="583" operator="containsText" text="Hold">
      <formula>NOT(ISERROR(SEARCH("Hold",C36)))</formula>
    </cfRule>
    <cfRule type="cellIs" dxfId="4421" priority="584" operator="equal">
      <formula>"completedw"</formula>
    </cfRule>
    <cfRule type="cellIs" dxfId="4420" priority="585" operator="equal">
      <formula>"HOLD"</formula>
    </cfRule>
    <cfRule type="cellIs" dxfId="4419" priority="586" operator="equal">
      <formula>"ROW"</formula>
    </cfRule>
    <cfRule type="cellIs" dxfId="4418" priority="587" operator="equal">
      <formula>"wip"</formula>
    </cfRule>
    <cfRule type="cellIs" dxfId="4417" priority="588" operator="equal">
      <formula>"Completed"</formula>
    </cfRule>
  </conditionalFormatting>
  <conditionalFormatting sqref="C79:C80">
    <cfRule type="containsText" dxfId="4416" priority="207" operator="containsText" text="Hold">
      <formula>NOT(ISERROR(SEARCH("Hold",C79)))</formula>
    </cfRule>
    <cfRule type="cellIs" dxfId="4415" priority="208" operator="equal">
      <formula>"completedw"</formula>
    </cfRule>
    <cfRule type="cellIs" dxfId="4414" priority="209" operator="equal">
      <formula>"HOLD"</formula>
    </cfRule>
    <cfRule type="cellIs" dxfId="4413" priority="210" operator="equal">
      <formula>"ROW"</formula>
    </cfRule>
    <cfRule type="cellIs" dxfId="4412" priority="211" operator="equal">
      <formula>"wip"</formula>
    </cfRule>
    <cfRule type="cellIs" dxfId="4411" priority="212" operator="equal">
      <formula>"Completed"</formula>
    </cfRule>
  </conditionalFormatting>
  <conditionalFormatting sqref="C90:C91">
    <cfRule type="containsText" dxfId="4410" priority="564" operator="containsText" text="Hold">
      <formula>NOT(ISERROR(SEARCH("Hold",C90)))</formula>
    </cfRule>
    <cfRule type="cellIs" dxfId="4409" priority="565" operator="equal">
      <formula>"completedw"</formula>
    </cfRule>
    <cfRule type="cellIs" dxfId="4408" priority="566" operator="equal">
      <formula>"HOLD"</formula>
    </cfRule>
    <cfRule type="cellIs" dxfId="4407" priority="567" operator="equal">
      <formula>"ROW"</formula>
    </cfRule>
    <cfRule type="cellIs" dxfId="4406" priority="568" operator="equal">
      <formula>"wip"</formula>
    </cfRule>
    <cfRule type="cellIs" dxfId="4405" priority="569" operator="equal">
      <formula>"Completed"</formula>
    </cfRule>
  </conditionalFormatting>
  <conditionalFormatting sqref="C102:C103">
    <cfRule type="containsText" dxfId="4404" priority="201" operator="containsText" text="Hold">
      <formula>NOT(ISERROR(SEARCH("Hold",C102)))</formula>
    </cfRule>
    <cfRule type="cellIs" dxfId="4403" priority="202" operator="equal">
      <formula>"completedw"</formula>
    </cfRule>
    <cfRule type="cellIs" dxfId="4402" priority="203" operator="equal">
      <formula>"HOLD"</formula>
    </cfRule>
    <cfRule type="cellIs" dxfId="4401" priority="204" operator="equal">
      <formula>"ROW"</formula>
    </cfRule>
    <cfRule type="cellIs" dxfId="4400" priority="205" operator="equal">
      <formula>"wip"</formula>
    </cfRule>
    <cfRule type="cellIs" dxfId="4399" priority="206" operator="equal">
      <formula>"Completed"</formula>
    </cfRule>
  </conditionalFormatting>
  <conditionalFormatting sqref="C138:C139">
    <cfRule type="containsText" dxfId="4398" priority="1234" operator="containsText" text="Hold">
      <formula>NOT(ISERROR(SEARCH("Hold",C138)))</formula>
    </cfRule>
  </conditionalFormatting>
  <conditionalFormatting sqref="C161:C162">
    <cfRule type="containsText" dxfId="4397" priority="1155" operator="containsText" text="Hold">
      <formula>NOT(ISERROR(SEARCH("Hold",C161)))</formula>
    </cfRule>
  </conditionalFormatting>
  <conditionalFormatting sqref="C172:C173">
    <cfRule type="containsText" dxfId="4396" priority="530" operator="containsText" text="Hold">
      <formula>NOT(ISERROR(SEARCH("Hold",C172)))</formula>
    </cfRule>
  </conditionalFormatting>
  <conditionalFormatting sqref="C183:C184">
    <cfRule type="containsText" dxfId="4395" priority="1158" operator="containsText" text="Hold">
      <formula>NOT(ISERROR(SEARCH("Hold",C183)))</formula>
    </cfRule>
  </conditionalFormatting>
  <conditionalFormatting sqref="C194:C195">
    <cfRule type="containsText" dxfId="4394" priority="804" operator="containsText" text="Hold">
      <formula>NOT(ISERROR(SEARCH("Hold",C194)))</formula>
    </cfRule>
  </conditionalFormatting>
  <conditionalFormatting sqref="C204:C205">
    <cfRule type="containsText" dxfId="4393" priority="177" operator="containsText" text="Hold">
      <formula>NOT(ISERROR(SEARCH("Hold",C204)))</formula>
    </cfRule>
  </conditionalFormatting>
  <conditionalFormatting sqref="C220">
    <cfRule type="cellIs" dxfId="4392" priority="142" operator="equal">
      <formula>"completedw"</formula>
    </cfRule>
    <cfRule type="cellIs" dxfId="4391" priority="143" operator="equal">
      <formula>"HOLD"</formula>
    </cfRule>
    <cfRule type="cellIs" dxfId="4390" priority="144" operator="equal">
      <formula>"ROW"</formula>
    </cfRule>
  </conditionalFormatting>
  <conditionalFormatting sqref="C226:C227">
    <cfRule type="containsText" dxfId="4389" priority="1131" operator="containsText" text="Hold">
      <formula>NOT(ISERROR(SEARCH("Hold",C226)))</formula>
    </cfRule>
  </conditionalFormatting>
  <conditionalFormatting sqref="C230">
    <cfRule type="cellIs" dxfId="4388" priority="168" operator="equal">
      <formula>"completedw"</formula>
    </cfRule>
    <cfRule type="cellIs" dxfId="4387" priority="169" operator="equal">
      <formula>"HOLD"</formula>
    </cfRule>
    <cfRule type="cellIs" dxfId="4386" priority="170" operator="equal">
      <formula>"ROW"</formula>
    </cfRule>
  </conditionalFormatting>
  <conditionalFormatting sqref="C237:C238">
    <cfRule type="containsText" dxfId="4385" priority="1130" operator="containsText" text="Hold">
      <formula>NOT(ISERROR(SEARCH("Hold",C237)))</formula>
    </cfRule>
  </conditionalFormatting>
  <conditionalFormatting sqref="C247:C248">
    <cfRule type="containsText" dxfId="4384" priority="1108" operator="containsText" text="Hold">
      <formula>NOT(ISERROR(SEARCH("Hold",C247)))</formula>
    </cfRule>
  </conditionalFormatting>
  <conditionalFormatting sqref="C257:C258">
    <cfRule type="containsText" dxfId="4383" priority="1107" operator="containsText" text="Hold">
      <formula>NOT(ISERROR(SEARCH("Hold",C257)))</formula>
    </cfRule>
  </conditionalFormatting>
  <conditionalFormatting sqref="C267:C268">
    <cfRule type="containsText" dxfId="4382" priority="1008" operator="containsText" text="Hold">
      <formula>NOT(ISERROR(SEARCH("Hold",C267)))</formula>
    </cfRule>
    <cfRule type="cellIs" dxfId="4381" priority="1012" operator="equal">
      <formula>"wip"</formula>
    </cfRule>
    <cfRule type="cellIs" dxfId="4380" priority="1013" operator="equal">
      <formula>"Completed"</formula>
    </cfRule>
  </conditionalFormatting>
  <conditionalFormatting sqref="C278:C279">
    <cfRule type="containsText" dxfId="4379" priority="1002" operator="containsText" text="Hold">
      <formula>NOT(ISERROR(SEARCH("Hold",C278)))</formula>
    </cfRule>
  </conditionalFormatting>
  <conditionalFormatting sqref="C289:C290">
    <cfRule type="containsText" dxfId="4378" priority="864" operator="containsText" text="Hold">
      <formula>NOT(ISERROR(SEARCH("Hold",C289)))</formula>
    </cfRule>
    <cfRule type="cellIs" dxfId="4377" priority="865" operator="equal">
      <formula>"completedw"</formula>
    </cfRule>
    <cfRule type="cellIs" dxfId="4376" priority="866" operator="equal">
      <formula>"HOLD"</formula>
    </cfRule>
    <cfRule type="cellIs" dxfId="4375" priority="867" operator="equal">
      <formula>"ROW"</formula>
    </cfRule>
    <cfRule type="cellIs" dxfId="4374" priority="868" operator="equal">
      <formula>"wip"</formula>
    </cfRule>
    <cfRule type="cellIs" dxfId="4373" priority="869" operator="equal">
      <formula>"Completed"</formula>
    </cfRule>
  </conditionalFormatting>
  <conditionalFormatting sqref="C300:C301">
    <cfRule type="containsText" dxfId="4372" priority="760" operator="containsText" text="Hold">
      <formula>NOT(ISERROR(SEARCH("Hold",C300)))</formula>
    </cfRule>
  </conditionalFormatting>
  <conditionalFormatting sqref="C311:C312">
    <cfRule type="containsText" dxfId="4371" priority="673" operator="containsText" text="Hold">
      <formula>NOT(ISERROR(SEARCH("Hold",C311)))</formula>
    </cfRule>
  </conditionalFormatting>
  <conditionalFormatting sqref="C278:D279 D79:R80 N268:P268 N290:P290 I47:AE48 Q267:Q268">
    <cfRule type="cellIs" dxfId="4370" priority="1003" operator="equal">
      <formula>"completedw"</formula>
    </cfRule>
    <cfRule type="cellIs" dxfId="4369" priority="1005" operator="equal">
      <formula>"ROW"</formula>
    </cfRule>
    <cfRule type="cellIs" dxfId="4368" priority="1007" operator="equal">
      <formula>"Completed"</formula>
    </cfRule>
  </conditionalFormatting>
  <conditionalFormatting sqref="C278:D279 I47:AE48 D79:R80 Q267:Q268 N268:P268 N290:P290">
    <cfRule type="cellIs" dxfId="4367" priority="1004" operator="equal">
      <formula>"HOLD"</formula>
    </cfRule>
    <cfRule type="cellIs" dxfId="4366" priority="1006" operator="equal">
      <formula>"wip"</formula>
    </cfRule>
  </conditionalFormatting>
  <conditionalFormatting sqref="C300:D301">
    <cfRule type="cellIs" dxfId="4365" priority="761" operator="equal">
      <formula>"completedw"</formula>
    </cfRule>
    <cfRule type="cellIs" dxfId="4364" priority="762" operator="equal">
      <formula>"HOLD"</formula>
    </cfRule>
    <cfRule type="cellIs" dxfId="4363" priority="763" operator="equal">
      <formula>"ROW"</formula>
    </cfRule>
    <cfRule type="cellIs" dxfId="4362" priority="764" operator="equal">
      <formula>"wip"</formula>
    </cfRule>
    <cfRule type="cellIs" dxfId="4361" priority="765" operator="equal">
      <formula>"Completed"</formula>
    </cfRule>
  </conditionalFormatting>
  <conditionalFormatting sqref="C311:D312">
    <cfRule type="cellIs" dxfId="4360" priority="674" operator="equal">
      <formula>"completedw"</formula>
    </cfRule>
    <cfRule type="cellIs" dxfId="4359" priority="675" operator="equal">
      <formula>"HOLD"</formula>
    </cfRule>
    <cfRule type="cellIs" dxfId="4358" priority="676" operator="equal">
      <formula>"ROW"</formula>
    </cfRule>
    <cfRule type="cellIs" dxfId="4357" priority="677" operator="equal">
      <formula>"wip"</formula>
    </cfRule>
    <cfRule type="cellIs" dxfId="4356" priority="678" operator="equal">
      <formula>"Completed"</formula>
    </cfRule>
  </conditionalFormatting>
  <conditionalFormatting sqref="C25:F25 B25:B26 D26 F26">
    <cfRule type="cellIs" dxfId="4355" priority="49" operator="equal">
      <formula>"wip"</formula>
    </cfRule>
    <cfRule type="cellIs" dxfId="4354" priority="50" operator="equal">
      <formula>"Completed"</formula>
    </cfRule>
  </conditionalFormatting>
  <conditionalFormatting sqref="C47:F48">
    <cfRule type="cellIs" dxfId="4353" priority="1211" operator="equal">
      <formula>"completedw"</formula>
    </cfRule>
    <cfRule type="cellIs" dxfId="4352" priority="1212" operator="equal">
      <formula>"HOLD"</formula>
    </cfRule>
    <cfRule type="cellIs" dxfId="4351" priority="1213" operator="equal">
      <formula>"ROW"</formula>
    </cfRule>
    <cfRule type="cellIs" dxfId="4350" priority="1214" operator="equal">
      <formula>"wip"</formula>
    </cfRule>
    <cfRule type="cellIs" dxfId="4349" priority="1215" operator="equal">
      <formula>"Completed"</formula>
    </cfRule>
  </conditionalFormatting>
  <conditionalFormatting sqref="C68:F69">
    <cfRule type="cellIs" dxfId="4348" priority="1223" operator="equal">
      <formula>"completedw"</formula>
    </cfRule>
    <cfRule type="cellIs" dxfId="4347" priority="1224" operator="equal">
      <formula>"HOLD"</formula>
    </cfRule>
    <cfRule type="cellIs" dxfId="4346" priority="1225" operator="equal">
      <formula>"ROW"</formula>
    </cfRule>
    <cfRule type="cellIs" dxfId="4345" priority="1226" operator="equal">
      <formula>"wip"</formula>
    </cfRule>
    <cfRule type="cellIs" dxfId="4344" priority="1227" operator="equal">
      <formula>"Completed"</formula>
    </cfRule>
  </conditionalFormatting>
  <conditionalFormatting sqref="C51:I51">
    <cfRule type="cellIs" dxfId="4343" priority="498" operator="equal">
      <formula>"completedw"</formula>
    </cfRule>
    <cfRule type="cellIs" dxfId="4342" priority="499" operator="equal">
      <formula>"HOLD"</formula>
    </cfRule>
    <cfRule type="cellIs" dxfId="4341" priority="500" operator="equal">
      <formula>"ROW"</formula>
    </cfRule>
  </conditionalFormatting>
  <conditionalFormatting sqref="C81:AA81 C302:AA302 C313:AA313">
    <cfRule type="cellIs" dxfId="4340" priority="1271" operator="equal">
      <formula>"completedw"</formula>
    </cfRule>
    <cfRule type="cellIs" dxfId="4339" priority="1272" operator="equal">
      <formula>"HOLD"</formula>
    </cfRule>
    <cfRule type="cellIs" dxfId="4338" priority="1273" operator="equal">
      <formula>"ROW"</formula>
    </cfRule>
    <cfRule type="cellIs" dxfId="4337" priority="1274" operator="equal">
      <formula>"Completed"</formula>
    </cfRule>
    <cfRule type="cellIs" dxfId="4336" priority="1275" operator="equal">
      <formula>"wip"</formula>
    </cfRule>
  </conditionalFormatting>
  <conditionalFormatting sqref="C185:AA185">
    <cfRule type="cellIs" dxfId="4335" priority="629" operator="equal">
      <formula>"Completed"</formula>
    </cfRule>
  </conditionalFormatting>
  <conditionalFormatting sqref="C259:AA259">
    <cfRule type="cellIs" dxfId="4334" priority="1307" operator="equal">
      <formula>"completedw"</formula>
    </cfRule>
    <cfRule type="cellIs" dxfId="4333" priority="1308" operator="equal">
      <formula>"HOLD"</formula>
    </cfRule>
    <cfRule type="cellIs" dxfId="4332" priority="1309" operator="equal">
      <formula>"ROW"</formula>
    </cfRule>
    <cfRule type="cellIs" dxfId="4331" priority="1310" operator="equal">
      <formula>"Completed"</formula>
    </cfRule>
  </conditionalFormatting>
  <conditionalFormatting sqref="C38:AC38">
    <cfRule type="cellIs" dxfId="4330" priority="1263" operator="equal">
      <formula>"Completed"</formula>
    </cfRule>
    <cfRule type="cellIs" dxfId="4329" priority="1264" operator="equal">
      <formula>"wip"</formula>
    </cfRule>
  </conditionalFormatting>
  <conditionalFormatting sqref="C57:AE58 B36">
    <cfRule type="cellIs" dxfId="4328" priority="1258" operator="equal">
      <formula>"Completed"</formula>
    </cfRule>
  </conditionalFormatting>
  <conditionalFormatting sqref="D172">
    <cfRule type="cellIs" dxfId="4327" priority="1614" operator="equal">
      <formula>"wip"</formula>
    </cfRule>
    <cfRule type="cellIs" dxfId="4326" priority="1615" operator="equal">
      <formula>"Completed"</formula>
    </cfRule>
  </conditionalFormatting>
  <conditionalFormatting sqref="D183">
    <cfRule type="cellIs" dxfId="4325" priority="1586" operator="equal">
      <formula>"wip"</formula>
    </cfRule>
    <cfRule type="cellIs" dxfId="4324" priority="1587" operator="equal">
      <formula>"Completed"</formula>
    </cfRule>
  </conditionalFormatting>
  <conditionalFormatting sqref="D194">
    <cfRule type="cellIs" dxfId="4323" priority="1556" operator="equal">
      <formula>"wip"</formula>
    </cfRule>
    <cfRule type="cellIs" dxfId="4322" priority="1557" operator="equal">
      <formula>"Completed"</formula>
    </cfRule>
  </conditionalFormatting>
  <conditionalFormatting sqref="D204">
    <cfRule type="cellIs" dxfId="4321" priority="1528" operator="equal">
      <formula>"wip"</formula>
    </cfRule>
    <cfRule type="cellIs" dxfId="4320" priority="1529" operator="equal">
      <formula>"Completed"</formula>
    </cfRule>
  </conditionalFormatting>
  <conditionalFormatting sqref="D215">
    <cfRule type="cellIs" dxfId="4319" priority="1500" operator="equal">
      <formula>"wip"</formula>
    </cfRule>
    <cfRule type="cellIs" dxfId="4318" priority="1501" operator="equal">
      <formula>"Completed"</formula>
    </cfRule>
  </conditionalFormatting>
  <conditionalFormatting sqref="D226">
    <cfRule type="cellIs" dxfId="4317" priority="1472" operator="equal">
      <formula>"wip"</formula>
    </cfRule>
    <cfRule type="cellIs" dxfId="4316" priority="1473" operator="equal">
      <formula>"Completed"</formula>
    </cfRule>
  </conditionalFormatting>
  <conditionalFormatting sqref="D237">
    <cfRule type="cellIs" dxfId="4315" priority="1444" operator="equal">
      <formula>"wip"</formula>
    </cfRule>
    <cfRule type="cellIs" dxfId="4314" priority="1445" operator="equal">
      <formula>"Completed"</formula>
    </cfRule>
  </conditionalFormatting>
  <conditionalFormatting sqref="D247">
    <cfRule type="cellIs" dxfId="4313" priority="1390" operator="equal">
      <formula>"wip"</formula>
    </cfRule>
    <cfRule type="cellIs" dxfId="4312" priority="1391" operator="equal">
      <formula>"Completed"</formula>
    </cfRule>
  </conditionalFormatting>
  <conditionalFormatting sqref="D257">
    <cfRule type="cellIs" dxfId="4311" priority="1362" operator="equal">
      <formula>"wip"</formula>
    </cfRule>
    <cfRule type="cellIs" dxfId="4310" priority="1363" operator="equal">
      <formula>"Completed"</formula>
    </cfRule>
  </conditionalFormatting>
  <conditionalFormatting sqref="D36:E37">
    <cfRule type="cellIs" dxfId="4309" priority="590" operator="equal">
      <formula>"completedw"</formula>
    </cfRule>
    <cfRule type="cellIs" dxfId="4308" priority="591" operator="equal">
      <formula>"HOLD"</formula>
    </cfRule>
    <cfRule type="cellIs" dxfId="4307" priority="592" operator="equal">
      <formula>"ROW"</formula>
    </cfRule>
    <cfRule type="cellIs" dxfId="4306" priority="593" operator="equal">
      <formula>"wip"</formula>
    </cfRule>
    <cfRule type="cellIs" dxfId="4305" priority="594" operator="equal">
      <formula>"Completed"</formula>
    </cfRule>
  </conditionalFormatting>
  <conditionalFormatting sqref="D267:E268">
    <cfRule type="cellIs" dxfId="4304" priority="1015" operator="equal">
      <formula>"completedw"</formula>
    </cfRule>
    <cfRule type="cellIs" dxfId="4303" priority="1016" operator="equal">
      <formula>"HOLD"</formula>
    </cfRule>
    <cfRule type="cellIs" dxfId="4302" priority="1017" operator="equal">
      <formula>"ROW"</formula>
    </cfRule>
    <cfRule type="cellIs" dxfId="4301" priority="1018" operator="equal">
      <formula>"wip"</formula>
    </cfRule>
    <cfRule type="cellIs" dxfId="4300" priority="1019" operator="equal">
      <formula>"Completed"</formula>
    </cfRule>
  </conditionalFormatting>
  <conditionalFormatting sqref="D289:E290">
    <cfRule type="cellIs" dxfId="4299" priority="871" operator="equal">
      <formula>"completedw"</formula>
    </cfRule>
    <cfRule type="cellIs" dxfId="4298" priority="872" operator="equal">
      <formula>"HOLD"</formula>
    </cfRule>
    <cfRule type="cellIs" dxfId="4297" priority="873" operator="equal">
      <formula>"ROW"</formula>
    </cfRule>
    <cfRule type="cellIs" dxfId="4296" priority="874" operator="equal">
      <formula>"wip"</formula>
    </cfRule>
    <cfRule type="cellIs" dxfId="4295" priority="875" operator="equal">
      <formula>"Completed"</formula>
    </cfRule>
  </conditionalFormatting>
  <conditionalFormatting sqref="D219:G220">
    <cfRule type="cellIs" dxfId="4294" priority="185" operator="equal">
      <formula>"completedw"</formula>
    </cfRule>
    <cfRule type="cellIs" dxfId="4293" priority="186" operator="equal">
      <formula>"HOLD"</formula>
    </cfRule>
    <cfRule type="cellIs" dxfId="4292" priority="187" operator="equal">
      <formula>"ROW"</formula>
    </cfRule>
  </conditionalFormatting>
  <conditionalFormatting sqref="D90:I91">
    <cfRule type="cellIs" dxfId="4291" priority="1163" operator="equal">
      <formula>"completedw"</formula>
    </cfRule>
    <cfRule type="cellIs" dxfId="4290" priority="1164" operator="equal">
      <formula>"HOLD"</formula>
    </cfRule>
    <cfRule type="cellIs" dxfId="4289" priority="1165" operator="equal">
      <formula>"ROW"</formula>
    </cfRule>
    <cfRule type="cellIs" dxfId="4288" priority="1166" operator="equal">
      <formula>"wip"</formula>
    </cfRule>
    <cfRule type="cellIs" dxfId="4287" priority="1167" operator="equal">
      <formula>"Completed"</formula>
    </cfRule>
  </conditionalFormatting>
  <conditionalFormatting sqref="D102:AA103 A114:AH114 A138:AH138 A150:AH150 A151:AJ151 A194:AH194 A126:AH126 A127:AJ127 A161:AH161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A172:AH172 N179:Q179 N183:AF184 M195 A215:AH215 A226:AH226 A237:AH237 A245:AJ246 A247:AH247 A314:AE314 A318:AK320 AL318:XFD1048576 A321:AG321 AK321:AK326 A322:AF329 A330:K330 M330:AF330 AK330 A331:AF332 A333:D333 F333:AF333 A334:AF335 A336:AK1048576">
    <cfRule type="cellIs" dxfId="4286" priority="1313" operator="equal">
      <formula>"completedw"</formula>
    </cfRule>
  </conditionalFormatting>
  <conditionalFormatting sqref="D102:AA103 A114:AH114 A138:AH138 A150:AH150 A151:AJ151 A194:AH194 A126:AH126 A127:AJ127 A161:AH161 A172:AH172 A215:AH215 A237:AH237 A226:AH226 A247:AH24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N183:AF184 M195 A245:AJ246 A314:AE314 A318:AK320 AL318:XFD1048576 A321:AG321 AK321:AK326 A322:AF329 A330:K330 M330:AF330 AK330 A331:AF332 A333:D333 F333:AF333 A334:AF335 A336:AK1048576">
    <cfRule type="cellIs" dxfId="4285"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4284" priority="1315" operator="equal">
      <formula>"ROW"</formula>
    </cfRule>
  </conditionalFormatting>
  <conditionalFormatting sqref="D102:AE103 C114:AE115 C138:AE139 C150:AE151 C194:AE195 C126:AE127 C161:AE162 C172:AE173 C183:L184 C215:AE216 C237:AE238 C226:AE227 C247:AE248 C257:Z258 N183:AF184 C204:AE205">
    <cfRule type="cellIs" dxfId="4283" priority="1635" operator="equal">
      <formula>"Completed"</formula>
    </cfRule>
  </conditionalFormatting>
  <conditionalFormatting sqref="D102:AE103 C114:AE115 C138:AE139 C150:AE151 C194:AE195 C126:AE127 C161:AE162 C172:AE173 C183:L185 C215:AE216 C237:AE238 C226:AE227 C247:AE248 C257:Z259 N183:AF184 M185:AA185 C204:AE205">
    <cfRule type="cellIs" dxfId="4282" priority="1293" operator="equal">
      <formula>"wip"</formula>
    </cfRule>
  </conditionalFormatting>
  <conditionalFormatting sqref="E25">
    <cfRule type="containsText" dxfId="4281" priority="42" operator="containsText" text="Hold">
      <formula>NOT(ISERROR(SEARCH("Hold",E25)))</formula>
    </cfRule>
  </conditionalFormatting>
  <conditionalFormatting sqref="E36:E37">
    <cfRule type="containsText" dxfId="4280" priority="589" operator="containsText" text="Hold">
      <formula>NOT(ISERROR(SEARCH("Hold",E36)))</formula>
    </cfRule>
  </conditionalFormatting>
  <conditionalFormatting sqref="E47:E48">
    <cfRule type="containsText" dxfId="4279" priority="1210" operator="containsText" text="Hold">
      <formula>NOT(ISERROR(SEARCH("Hold",E47)))</formula>
    </cfRule>
  </conditionalFormatting>
  <conditionalFormatting sqref="E68:E69">
    <cfRule type="containsText" dxfId="4278" priority="1222" operator="containsText" text="Hold">
      <formula>NOT(ISERROR(SEARCH("Hold",E68)))</formula>
    </cfRule>
  </conditionalFormatting>
  <conditionalFormatting sqref="E83:E84">
    <cfRule type="cellIs" dxfId="4277" priority="115" operator="equal">
      <formula>"completedw"</formula>
    </cfRule>
    <cfRule type="cellIs" dxfId="4276" priority="116" operator="equal">
      <formula>"HOLD"</formula>
    </cfRule>
    <cfRule type="cellIs" dxfId="4275" priority="117" operator="equal">
      <formula>"ROW"</formula>
    </cfRule>
  </conditionalFormatting>
  <conditionalFormatting sqref="E94:E95">
    <cfRule type="cellIs" dxfId="4274" priority="420" operator="equal">
      <formula>"completedw"</formula>
    </cfRule>
    <cfRule type="cellIs" dxfId="4273" priority="421" operator="equal">
      <formula>"HOLD"</formula>
    </cfRule>
    <cfRule type="cellIs" dxfId="4272" priority="422" operator="equal">
      <formula>"ROW"</formula>
    </cfRule>
  </conditionalFormatting>
  <conditionalFormatting sqref="E106:E107">
    <cfRule type="cellIs" dxfId="4271" priority="414" operator="equal">
      <formula>"completedw"</formula>
    </cfRule>
    <cfRule type="cellIs" dxfId="4270" priority="415" operator="equal">
      <formula>"HOLD"</formula>
    </cfRule>
    <cfRule type="cellIs" dxfId="4269" priority="416" operator="equal">
      <formula>"ROW"</formula>
    </cfRule>
  </conditionalFormatting>
  <conditionalFormatting sqref="E126:E127">
    <cfRule type="containsText" dxfId="4268" priority="792" operator="containsText" text="Hold">
      <formula>NOT(ISERROR(SEARCH("Hold",E126)))</formula>
    </cfRule>
  </conditionalFormatting>
  <conditionalFormatting sqref="E138:E139">
    <cfRule type="containsText" dxfId="4267" priority="1233" operator="containsText" text="Hold">
      <formula>NOT(ISERROR(SEARCH("Hold",E138)))</formula>
    </cfRule>
  </conditionalFormatting>
  <conditionalFormatting sqref="E154:E155">
    <cfRule type="cellIs" dxfId="4266" priority="393" operator="equal">
      <formula>"completedw"</formula>
    </cfRule>
    <cfRule type="cellIs" dxfId="4265" priority="394" operator="equal">
      <formula>"HOLD"</formula>
    </cfRule>
    <cfRule type="cellIs" dxfId="4264" priority="395" operator="equal">
      <formula>"ROW"</formula>
    </cfRule>
  </conditionalFormatting>
  <conditionalFormatting sqref="E161:E162">
    <cfRule type="containsText" dxfId="4263" priority="1154" operator="containsText" text="Hold">
      <formula>NOT(ISERROR(SEARCH("Hold",E161)))</formula>
    </cfRule>
  </conditionalFormatting>
  <conditionalFormatting sqref="E172:E173">
    <cfRule type="containsText" dxfId="4262" priority="529" operator="containsText" text="Hold">
      <formula>NOT(ISERROR(SEARCH("Hold",E172)))</formula>
    </cfRule>
  </conditionalFormatting>
  <conditionalFormatting sqref="E183:E184">
    <cfRule type="containsText" dxfId="4261" priority="787" operator="containsText" text="Hold">
      <formula>NOT(ISERROR(SEARCH("Hold",E183)))</formula>
    </cfRule>
  </conditionalFormatting>
  <conditionalFormatting sqref="E194:E195">
    <cfRule type="containsText" dxfId="4260" priority="805" operator="containsText" text="Hold">
      <formula>NOT(ISERROR(SEARCH("Hold",E194)))</formula>
    </cfRule>
  </conditionalFormatting>
  <conditionalFormatting sqref="E215:E216">
    <cfRule type="containsText" dxfId="4259" priority="1157" operator="containsText" text="Hold">
      <formula>NOT(ISERROR(SEARCH("Hold",E215)))</formula>
    </cfRule>
  </conditionalFormatting>
  <conditionalFormatting sqref="E226:E227">
    <cfRule type="containsText" dxfId="4258" priority="1132" operator="containsText" text="Hold">
      <formula>NOT(ISERROR(SEARCH("Hold",E226)))</formula>
    </cfRule>
  </conditionalFormatting>
  <conditionalFormatting sqref="E230">
    <cfRule type="cellIs" dxfId="4257" priority="523" operator="equal">
      <formula>"completedw"</formula>
    </cfRule>
    <cfRule type="cellIs" dxfId="4256" priority="524" operator="equal">
      <formula>"HOLD"</formula>
    </cfRule>
    <cfRule type="cellIs" dxfId="4255" priority="525" operator="equal">
      <formula>"ROW"</formula>
    </cfRule>
  </conditionalFormatting>
  <conditionalFormatting sqref="E237:E238">
    <cfRule type="containsText" dxfId="4254" priority="1129" operator="containsText" text="Hold">
      <formula>NOT(ISERROR(SEARCH("Hold",E237)))</formula>
    </cfRule>
  </conditionalFormatting>
  <conditionalFormatting sqref="E247:E248">
    <cfRule type="containsText" dxfId="4253" priority="1109" operator="containsText" text="Hold">
      <formula>NOT(ISERROR(SEARCH("Hold",E247)))</formula>
    </cfRule>
  </conditionalFormatting>
  <conditionalFormatting sqref="E257:E258">
    <cfRule type="containsText" dxfId="4252" priority="1106" operator="containsText" text="Hold">
      <formula>NOT(ISERROR(SEARCH("Hold",E257)))</formula>
    </cfRule>
  </conditionalFormatting>
  <conditionalFormatting sqref="E267:E268">
    <cfRule type="containsText" dxfId="4251" priority="1014" operator="containsText" text="Hold">
      <formula>NOT(ISERROR(SEARCH("Hold",E267)))</formula>
    </cfRule>
  </conditionalFormatting>
  <conditionalFormatting sqref="E278:E279">
    <cfRule type="containsText" dxfId="4250" priority="996" operator="containsText" text="Hold">
      <formula>NOT(ISERROR(SEARCH("Hold",E278)))</formula>
    </cfRule>
  </conditionalFormatting>
  <conditionalFormatting sqref="E289:E290">
    <cfRule type="containsText" dxfId="4249" priority="870" operator="containsText" text="Hold">
      <formula>NOT(ISERROR(SEARCH("Hold",E289)))</formula>
    </cfRule>
  </conditionalFormatting>
  <conditionalFormatting sqref="E300:E301">
    <cfRule type="containsText" dxfId="4248" priority="121" operator="containsText" text="Hold">
      <formula>NOT(ISERROR(SEARCH("Hold",E300)))</formula>
    </cfRule>
    <cfRule type="cellIs" dxfId="4247" priority="122" operator="equal">
      <formula>"completedw"</formula>
    </cfRule>
    <cfRule type="cellIs" dxfId="4246" priority="123" operator="equal">
      <formula>"HOLD"</formula>
    </cfRule>
    <cfRule type="cellIs" dxfId="4245" priority="124" operator="equal">
      <formula>"ROW"</formula>
    </cfRule>
    <cfRule type="cellIs" dxfId="4244" priority="125" operator="equal">
      <formula>"wip"</formula>
    </cfRule>
    <cfRule type="cellIs" dxfId="4243" priority="126" operator="equal">
      <formula>"Completed"</formula>
    </cfRule>
  </conditionalFormatting>
  <conditionalFormatting sqref="E311:E312">
    <cfRule type="containsText" dxfId="4242" priority="106" operator="containsText" text="Hold">
      <formula>NOT(ISERROR(SEARCH("Hold",E311)))</formula>
    </cfRule>
  </conditionalFormatting>
  <conditionalFormatting sqref="E278:F279">
    <cfRule type="cellIs" dxfId="4241" priority="997" operator="equal">
      <formula>"completedw"</formula>
    </cfRule>
    <cfRule type="cellIs" dxfId="4240" priority="998" operator="equal">
      <formula>"HOLD"</formula>
    </cfRule>
    <cfRule type="cellIs" dxfId="4239" priority="999" operator="equal">
      <formula>"ROW"</formula>
    </cfRule>
    <cfRule type="cellIs" dxfId="4238" priority="1000" operator="equal">
      <formula>"wip"</formula>
    </cfRule>
    <cfRule type="cellIs" dxfId="4237" priority="1001" operator="equal">
      <formula>"Completed"</formula>
    </cfRule>
  </conditionalFormatting>
  <conditionalFormatting sqref="E311:F312">
    <cfRule type="cellIs" dxfId="4236" priority="107" operator="equal">
      <formula>"completedw"</formula>
    </cfRule>
    <cfRule type="cellIs" dxfId="4235" priority="108" operator="equal">
      <formula>"HOLD"</formula>
    </cfRule>
    <cfRule type="cellIs" dxfId="4234" priority="109" operator="equal">
      <formula>"ROW"</formula>
    </cfRule>
    <cfRule type="cellIs" dxfId="4233" priority="110" operator="equal">
      <formula>"wip"</formula>
    </cfRule>
    <cfRule type="cellIs" dxfId="4232" priority="111" operator="equal">
      <formula>"Completed"</formula>
    </cfRule>
  </conditionalFormatting>
  <conditionalFormatting sqref="E61:I62">
    <cfRule type="cellIs" dxfId="4231" priority="474" operator="equal">
      <formula>"completedw"</formula>
    </cfRule>
    <cfRule type="cellIs" dxfId="4230" priority="475" operator="equal">
      <formula>"HOLD"</formula>
    </cfRule>
    <cfRule type="cellIs" dxfId="4229" priority="476" operator="equal">
      <formula>"ROW"</formula>
    </cfRule>
  </conditionalFormatting>
  <conditionalFormatting sqref="F172">
    <cfRule type="cellIs" dxfId="4228" priority="1612" operator="equal">
      <formula>"wip"</formula>
    </cfRule>
    <cfRule type="cellIs" dxfId="4227" priority="1613" operator="equal">
      <formula>"Completed"</formula>
    </cfRule>
  </conditionalFormatting>
  <conditionalFormatting sqref="F183">
    <cfRule type="cellIs" dxfId="4226" priority="1584" operator="equal">
      <formula>"wip"</formula>
    </cfRule>
    <cfRule type="cellIs" dxfId="4225" priority="1585" operator="equal">
      <formula>"Completed"</formula>
    </cfRule>
  </conditionalFormatting>
  <conditionalFormatting sqref="F194">
    <cfRule type="cellIs" dxfId="4224" priority="1554" operator="equal">
      <formula>"wip"</formula>
    </cfRule>
    <cfRule type="cellIs" dxfId="4223" priority="1555" operator="equal">
      <formula>"Completed"</formula>
    </cfRule>
  </conditionalFormatting>
  <conditionalFormatting sqref="F204">
    <cfRule type="cellIs" dxfId="4222" priority="1526" operator="equal">
      <formula>"wip"</formula>
    </cfRule>
    <cfRule type="cellIs" dxfId="4221" priority="1527" operator="equal">
      <formula>"Completed"</formula>
    </cfRule>
  </conditionalFormatting>
  <conditionalFormatting sqref="F215">
    <cfRule type="cellIs" dxfId="4220" priority="1498" operator="equal">
      <formula>"wip"</formula>
    </cfRule>
    <cfRule type="cellIs" dxfId="4219" priority="1499" operator="equal">
      <formula>"Completed"</formula>
    </cfRule>
  </conditionalFormatting>
  <conditionalFormatting sqref="F226">
    <cfRule type="cellIs" dxfId="4218" priority="1470" operator="equal">
      <formula>"wip"</formula>
    </cfRule>
    <cfRule type="cellIs" dxfId="4217" priority="1471" operator="equal">
      <formula>"Completed"</formula>
    </cfRule>
  </conditionalFormatting>
  <conditionalFormatting sqref="F237">
    <cfRule type="cellIs" dxfId="4216" priority="1442" operator="equal">
      <formula>"wip"</formula>
    </cfRule>
    <cfRule type="cellIs" dxfId="4215" priority="1443" operator="equal">
      <formula>"Completed"</formula>
    </cfRule>
  </conditionalFormatting>
  <conditionalFormatting sqref="F247">
    <cfRule type="cellIs" dxfId="4214" priority="1388" operator="equal">
      <formula>"wip"</formula>
    </cfRule>
    <cfRule type="cellIs" dxfId="4213" priority="1389" operator="equal">
      <formula>"Completed"</formula>
    </cfRule>
  </conditionalFormatting>
  <conditionalFormatting sqref="F257">
    <cfRule type="cellIs" dxfId="4212" priority="1360" operator="equal">
      <formula>"wip"</formula>
    </cfRule>
    <cfRule type="cellIs" dxfId="4211" priority="1361" operator="equal">
      <formula>"Completed"</formula>
    </cfRule>
  </conditionalFormatting>
  <conditionalFormatting sqref="F36:G37">
    <cfRule type="cellIs" dxfId="4210" priority="596" operator="equal">
      <formula>"completedw"</formula>
    </cfRule>
    <cfRule type="cellIs" dxfId="4209" priority="597" operator="equal">
      <formula>"HOLD"</formula>
    </cfRule>
    <cfRule type="cellIs" dxfId="4208" priority="598" operator="equal">
      <formula>"ROW"</formula>
    </cfRule>
    <cfRule type="cellIs" dxfId="4207" priority="599" operator="equal">
      <formula>"wip"</formula>
    </cfRule>
    <cfRule type="cellIs" dxfId="4206" priority="600" operator="equal">
      <formula>"Completed"</formula>
    </cfRule>
  </conditionalFormatting>
  <conditionalFormatting sqref="F267:G268">
    <cfRule type="cellIs" dxfId="4205" priority="1021" operator="equal">
      <formula>"completedw"</formula>
    </cfRule>
    <cfRule type="cellIs" dxfId="4204" priority="1022" operator="equal">
      <formula>"HOLD"</formula>
    </cfRule>
    <cfRule type="cellIs" dxfId="4203" priority="1023" operator="equal">
      <formula>"ROW"</formula>
    </cfRule>
    <cfRule type="cellIs" dxfId="4202" priority="1024" operator="equal">
      <formula>"wip"</formula>
    </cfRule>
    <cfRule type="cellIs" dxfId="4201" priority="1025" operator="equal">
      <formula>"Completed"</formula>
    </cfRule>
  </conditionalFormatting>
  <conditionalFormatting sqref="F289:G290">
    <cfRule type="cellIs" dxfId="4200" priority="877" operator="equal">
      <formula>"completedw"</formula>
    </cfRule>
    <cfRule type="cellIs" dxfId="4199" priority="878" operator="equal">
      <formula>"HOLD"</formula>
    </cfRule>
    <cfRule type="cellIs" dxfId="4198" priority="879" operator="equal">
      <formula>"ROW"</formula>
    </cfRule>
    <cfRule type="cellIs" dxfId="4197" priority="880" operator="equal">
      <formula>"wip"</formula>
    </cfRule>
    <cfRule type="cellIs" dxfId="4196" priority="881" operator="equal">
      <formula>"Completed"</formula>
    </cfRule>
  </conditionalFormatting>
  <conditionalFormatting sqref="F300:H301">
    <cfRule type="cellIs" dxfId="4195" priority="750" operator="equal">
      <formula>"completedw"</formula>
    </cfRule>
    <cfRule type="cellIs" dxfId="4194" priority="751" operator="equal">
      <formula>"HOLD"</formula>
    </cfRule>
    <cfRule type="cellIs" dxfId="4193" priority="752" operator="equal">
      <formula>"ROW"</formula>
    </cfRule>
    <cfRule type="cellIs" dxfId="4192" priority="753" operator="equal">
      <formula>"wip"</formula>
    </cfRule>
    <cfRule type="cellIs" dxfId="4191" priority="754" operator="equal">
      <formula>"Completed"</formula>
    </cfRule>
  </conditionalFormatting>
  <conditionalFormatting sqref="G25:G26">
    <cfRule type="containsText" dxfId="4190" priority="22" operator="containsText" text="Hold">
      <formula>NOT(ISERROR(SEARCH("Hold",G25)))</formula>
    </cfRule>
  </conditionalFormatting>
  <conditionalFormatting sqref="G29">
    <cfRule type="cellIs" dxfId="4189" priority="46" operator="equal">
      <formula>"completedw"</formula>
    </cfRule>
    <cfRule type="cellIs" dxfId="4188" priority="47" operator="equal">
      <formula>"HOLD"</formula>
    </cfRule>
    <cfRule type="cellIs" dxfId="4187" priority="48" operator="equal">
      <formula>"ROW"</formula>
    </cfRule>
  </conditionalFormatting>
  <conditionalFormatting sqref="G36:G37">
    <cfRule type="containsText" dxfId="4186" priority="595" operator="containsText" text="Hold">
      <formula>NOT(ISERROR(SEARCH("Hold",G36)))</formula>
    </cfRule>
  </conditionalFormatting>
  <conditionalFormatting sqref="G47:G48">
    <cfRule type="containsText" dxfId="4185" priority="1204" operator="containsText" text="Hold">
      <formula>NOT(ISERROR(SEARCH("Hold",G47)))</formula>
    </cfRule>
  </conditionalFormatting>
  <conditionalFormatting sqref="G68:G69">
    <cfRule type="containsText" dxfId="4184" priority="1216" operator="containsText" text="Hold">
      <formula>NOT(ISERROR(SEARCH("Hold",G68)))</formula>
    </cfRule>
  </conditionalFormatting>
  <conditionalFormatting sqref="G114:G115">
    <cfRule type="containsText" dxfId="4183" priority="1255" operator="containsText" text="Hold">
      <formula>NOT(ISERROR(SEARCH("Hold",G114)))</formula>
    </cfRule>
  </conditionalFormatting>
  <conditionalFormatting sqref="G126:G127">
    <cfRule type="containsText" dxfId="4182" priority="1240" operator="containsText" text="Hold">
      <formula>NOT(ISERROR(SEARCH("Hold",G126)))</formula>
    </cfRule>
  </conditionalFormatting>
  <conditionalFormatting sqref="G133">
    <cfRule type="cellIs" dxfId="4181" priority="257" operator="equal">
      <formula>"completedw"</formula>
    </cfRule>
    <cfRule type="cellIs" dxfId="4180" priority="258" operator="equal">
      <formula>"HOLD"</formula>
    </cfRule>
    <cfRule type="cellIs" dxfId="4179" priority="259" operator="equal">
      <formula>"ROW"</formula>
    </cfRule>
  </conditionalFormatting>
  <conditionalFormatting sqref="G138:G139">
    <cfRule type="containsText" dxfId="4178" priority="1252" operator="containsText" text="Hold">
      <formula>NOT(ISERROR(SEARCH("Hold",G138)))</formula>
    </cfRule>
  </conditionalFormatting>
  <conditionalFormatting sqref="G161:G162">
    <cfRule type="containsText" dxfId="4177" priority="1153" operator="containsText" text="Hold">
      <formula>NOT(ISERROR(SEARCH("Hold",G161)))</formula>
    </cfRule>
  </conditionalFormatting>
  <conditionalFormatting sqref="G176:G177">
    <cfRule type="cellIs" dxfId="4176" priority="363" operator="equal">
      <formula>"completedw"</formula>
    </cfRule>
    <cfRule type="cellIs" dxfId="4175" priority="364" operator="equal">
      <formula>"HOLD"</formula>
    </cfRule>
    <cfRule type="cellIs" dxfId="4174" priority="365" operator="equal">
      <formula>"ROW"</formula>
    </cfRule>
  </conditionalFormatting>
  <conditionalFormatting sqref="G187">
    <cfRule type="cellIs" dxfId="4173" priority="357" operator="equal">
      <formula>"completedw"</formula>
    </cfRule>
    <cfRule type="cellIs" dxfId="4172" priority="358" operator="equal">
      <formula>"HOLD"</formula>
    </cfRule>
    <cfRule type="cellIs" dxfId="4171" priority="359" operator="equal">
      <formula>"ROW"</formula>
    </cfRule>
  </conditionalFormatting>
  <conditionalFormatting sqref="G194:G195">
    <cfRule type="containsText" dxfId="4170" priority="806" operator="containsText" text="Hold">
      <formula>NOT(ISERROR(SEARCH("Hold",G194)))</formula>
    </cfRule>
  </conditionalFormatting>
  <conditionalFormatting sqref="G204:G205">
    <cfRule type="containsText" dxfId="4169" priority="788" operator="containsText" text="Hold">
      <formula>NOT(ISERROR(SEARCH("Hold",G204)))</formula>
    </cfRule>
  </conditionalFormatting>
  <conditionalFormatting sqref="G208:G209">
    <cfRule type="cellIs" dxfId="4168" priority="239" operator="equal">
      <formula>"completedw"</formula>
    </cfRule>
    <cfRule type="cellIs" dxfId="4167" priority="240" operator="equal">
      <formula>"HOLD"</formula>
    </cfRule>
    <cfRule type="cellIs" dxfId="4166" priority="241" operator="equal">
      <formula>"ROW"</formula>
    </cfRule>
  </conditionalFormatting>
  <conditionalFormatting sqref="G215:G216">
    <cfRule type="containsText" dxfId="4165" priority="1156" operator="containsText" text="Hold">
      <formula>NOT(ISERROR(SEARCH("Hold",G215)))</formula>
    </cfRule>
  </conditionalFormatting>
  <conditionalFormatting sqref="G226:G227">
    <cfRule type="containsText" dxfId="4164" priority="1133" operator="containsText" text="Hold">
      <formula>NOT(ISERROR(SEARCH("Hold",G226)))</formula>
    </cfRule>
  </conditionalFormatting>
  <conditionalFormatting sqref="G237:G238">
    <cfRule type="containsText" dxfId="4163" priority="1128" operator="containsText" text="Hold">
      <formula>NOT(ISERROR(SEARCH("Hold",G237)))</formula>
    </cfRule>
  </conditionalFormatting>
  <conditionalFormatting sqref="G247:G248">
    <cfRule type="containsText" dxfId="4162" priority="1110" operator="containsText" text="Hold">
      <formula>NOT(ISERROR(SEARCH("Hold",G247)))</formula>
    </cfRule>
  </conditionalFormatting>
  <conditionalFormatting sqref="G257:G258">
    <cfRule type="containsText" dxfId="4161" priority="1105" operator="containsText" text="Hold">
      <formula>NOT(ISERROR(SEARCH("Hold",G257)))</formula>
    </cfRule>
  </conditionalFormatting>
  <conditionalFormatting sqref="G267:G268">
    <cfRule type="containsText" dxfId="4160" priority="1020" operator="containsText" text="Hold">
      <formula>NOT(ISERROR(SEARCH("Hold",G267)))</formula>
    </cfRule>
  </conditionalFormatting>
  <conditionalFormatting sqref="G278:G279">
    <cfRule type="containsText" dxfId="4159" priority="990" operator="containsText" text="Hold">
      <formula>NOT(ISERROR(SEARCH("Hold",G278)))</formula>
    </cfRule>
  </conditionalFormatting>
  <conditionalFormatting sqref="G289:G290">
    <cfRule type="containsText" dxfId="4158" priority="876" operator="containsText" text="Hold">
      <formula>NOT(ISERROR(SEARCH("Hold",G289)))</formula>
    </cfRule>
  </conditionalFormatting>
  <conditionalFormatting sqref="G300:G301">
    <cfRule type="containsText" dxfId="4157" priority="749" operator="containsText" text="Hold">
      <formula>NOT(ISERROR(SEARCH("Hold",G300)))</formula>
    </cfRule>
  </conditionalFormatting>
  <conditionalFormatting sqref="G311:G312">
    <cfRule type="containsText" dxfId="4156" priority="100" operator="containsText" text="Hold">
      <formula>NOT(ISERROR(SEARCH("Hold",G311)))</formula>
    </cfRule>
  </conditionalFormatting>
  <conditionalFormatting sqref="G25:H26">
    <cfRule type="cellIs" dxfId="4155" priority="23" operator="equal">
      <formula>"completedw"</formula>
    </cfRule>
    <cfRule type="cellIs" dxfId="4154" priority="24" operator="equal">
      <formula>"HOLD"</formula>
    </cfRule>
    <cfRule type="cellIs" dxfId="4153" priority="25" operator="equal">
      <formula>"ROW"</formula>
    </cfRule>
    <cfRule type="cellIs" dxfId="4152" priority="26" operator="equal">
      <formula>"wip"</formula>
    </cfRule>
    <cfRule type="cellIs" dxfId="4151" priority="27" operator="equal">
      <formula>"Completed"</formula>
    </cfRule>
  </conditionalFormatting>
  <conditionalFormatting sqref="G47:H48">
    <cfRule type="cellIs" dxfId="4150" priority="1205" operator="equal">
      <formula>"completedw"</formula>
    </cfRule>
    <cfRule type="cellIs" dxfId="4149" priority="1206" operator="equal">
      <formula>"HOLD"</formula>
    </cfRule>
    <cfRule type="cellIs" dxfId="4148" priority="1207" operator="equal">
      <formula>"ROW"</formula>
    </cfRule>
    <cfRule type="cellIs" dxfId="4147" priority="1208" operator="equal">
      <formula>"wip"</formula>
    </cfRule>
    <cfRule type="cellIs" dxfId="4146" priority="1209" operator="equal">
      <formula>"Completed"</formula>
    </cfRule>
  </conditionalFormatting>
  <conditionalFormatting sqref="G68:H69">
    <cfRule type="cellIs" dxfId="4145" priority="1217" operator="equal">
      <formula>"completedw"</formula>
    </cfRule>
    <cfRule type="cellIs" dxfId="4144" priority="1218" operator="equal">
      <formula>"HOLD"</formula>
    </cfRule>
    <cfRule type="cellIs" dxfId="4143" priority="1219" operator="equal">
      <formula>"ROW"</formula>
    </cfRule>
    <cfRule type="cellIs" dxfId="4142" priority="1221" operator="equal">
      <formula>"Completed"</formula>
    </cfRule>
  </conditionalFormatting>
  <conditionalFormatting sqref="G278:H279">
    <cfRule type="cellIs" dxfId="4141" priority="991" operator="equal">
      <formula>"completedw"</formula>
    </cfRule>
    <cfRule type="cellIs" dxfId="4140" priority="992" operator="equal">
      <formula>"HOLD"</formula>
    </cfRule>
    <cfRule type="cellIs" dxfId="4139" priority="993" operator="equal">
      <formula>"ROW"</formula>
    </cfRule>
    <cfRule type="cellIs" dxfId="4138" priority="994" operator="equal">
      <formula>"wip"</formula>
    </cfRule>
    <cfRule type="cellIs" dxfId="4137" priority="995" operator="equal">
      <formula>"Completed"</formula>
    </cfRule>
  </conditionalFormatting>
  <conditionalFormatting sqref="G311:H312">
    <cfRule type="cellIs" dxfId="4136" priority="101" operator="equal">
      <formula>"completedw"</formula>
    </cfRule>
    <cfRule type="cellIs" dxfId="4135" priority="102" operator="equal">
      <formula>"HOLD"</formula>
    </cfRule>
    <cfRule type="cellIs" dxfId="4134" priority="103" operator="equal">
      <formula>"ROW"</formula>
    </cfRule>
    <cfRule type="cellIs" dxfId="4133" priority="104" operator="equal">
      <formula>"wip"</formula>
    </cfRule>
    <cfRule type="cellIs" dxfId="4132" priority="105" operator="equal">
      <formula>"Completed"</formula>
    </cfRule>
  </conditionalFormatting>
  <conditionalFormatting sqref="G83:I84">
    <cfRule type="cellIs" dxfId="4131" priority="426" operator="equal">
      <formula>"completedw"</formula>
    </cfRule>
    <cfRule type="cellIs" dxfId="4130" priority="427" operator="equal">
      <formula>"HOLD"</formula>
    </cfRule>
    <cfRule type="cellIs" dxfId="4129" priority="428" operator="equal">
      <formula>"ROW"</formula>
    </cfRule>
  </conditionalFormatting>
  <conditionalFormatting sqref="G106:I107">
    <cfRule type="cellIs" dxfId="4128" priority="411" operator="equal">
      <formula>"completedw"</formula>
    </cfRule>
    <cfRule type="cellIs" dxfId="4127" priority="412" operator="equal">
      <formula>"HOLD"</formula>
    </cfRule>
    <cfRule type="cellIs" dxfId="4126" priority="413" operator="equal">
      <formula>"ROW"</formula>
    </cfRule>
  </conditionalFormatting>
  <conditionalFormatting sqref="G68:AB69">
    <cfRule type="cellIs" dxfId="4125" priority="1220" operator="equal">
      <formula>"wip"</formula>
    </cfRule>
  </conditionalFormatting>
  <conditionalFormatting sqref="H134 J134">
    <cfRule type="cellIs" dxfId="4124" priority="254" operator="equal">
      <formula>"completedw"</formula>
    </cfRule>
    <cfRule type="cellIs" dxfId="4123" priority="255" operator="equal">
      <formula>"HOLD"</formula>
    </cfRule>
    <cfRule type="cellIs" dxfId="4122" priority="256" operator="equal">
      <formula>"ROW"</formula>
    </cfRule>
  </conditionalFormatting>
  <conditionalFormatting sqref="H167">
    <cfRule type="cellIs" dxfId="4121" priority="276" operator="equal">
      <formula>"completedw"</formula>
    </cfRule>
    <cfRule type="cellIs" dxfId="4120" priority="277" operator="equal">
      <formula>"HOLD"</formula>
    </cfRule>
    <cfRule type="cellIs" dxfId="4119" priority="278" operator="equal">
      <formula>"ROW"</formula>
    </cfRule>
  </conditionalFormatting>
  <conditionalFormatting sqref="H172">
    <cfRule type="cellIs" dxfId="4118" priority="1610" operator="equal">
      <formula>"wip"</formula>
    </cfRule>
    <cfRule type="cellIs" dxfId="4117" priority="1611" operator="equal">
      <formula>"Completed"</formula>
    </cfRule>
  </conditionalFormatting>
  <conditionalFormatting sqref="H183">
    <cfRule type="cellIs" dxfId="4116" priority="1582" operator="equal">
      <formula>"wip"</formula>
    </cfRule>
    <cfRule type="cellIs" dxfId="4115" priority="1583" operator="equal">
      <formula>"Completed"</formula>
    </cfRule>
  </conditionalFormatting>
  <conditionalFormatting sqref="H194">
    <cfRule type="cellIs" dxfId="4114" priority="1552" operator="equal">
      <formula>"wip"</formula>
    </cfRule>
    <cfRule type="cellIs" dxfId="4113" priority="1553" operator="equal">
      <formula>"Completed"</formula>
    </cfRule>
  </conditionalFormatting>
  <conditionalFormatting sqref="H204">
    <cfRule type="cellIs" dxfId="4112" priority="1524" operator="equal">
      <formula>"wip"</formula>
    </cfRule>
    <cfRule type="cellIs" dxfId="4111" priority="1525" operator="equal">
      <formula>"Completed"</formula>
    </cfRule>
  </conditionalFormatting>
  <conditionalFormatting sqref="H215">
    <cfRule type="cellIs" dxfId="4110" priority="1496" operator="equal">
      <formula>"wip"</formula>
    </cfRule>
    <cfRule type="cellIs" dxfId="4109" priority="1497" operator="equal">
      <formula>"Completed"</formula>
    </cfRule>
  </conditionalFormatting>
  <conditionalFormatting sqref="H226">
    <cfRule type="cellIs" dxfId="4108" priority="1468" operator="equal">
      <formula>"wip"</formula>
    </cfRule>
    <cfRule type="cellIs" dxfId="4107" priority="1469" operator="equal">
      <formula>"Completed"</formula>
    </cfRule>
  </conditionalFormatting>
  <conditionalFormatting sqref="H237">
    <cfRule type="cellIs" dxfId="4106" priority="1440" operator="equal">
      <formula>"wip"</formula>
    </cfRule>
    <cfRule type="cellIs" dxfId="4105" priority="1441" operator="equal">
      <formula>"Completed"</formula>
    </cfRule>
  </conditionalFormatting>
  <conditionalFormatting sqref="H247">
    <cfRule type="cellIs" dxfId="4104" priority="1386" operator="equal">
      <formula>"wip"</formula>
    </cfRule>
    <cfRule type="cellIs" dxfId="4103" priority="1387" operator="equal">
      <formula>"Completed"</formula>
    </cfRule>
  </conditionalFormatting>
  <conditionalFormatting sqref="H257">
    <cfRule type="cellIs" dxfId="4102" priority="1358" operator="equal">
      <formula>"wip"</formula>
    </cfRule>
    <cfRule type="cellIs" dxfId="4101" priority="1359" operator="equal">
      <formula>"Completed"</formula>
    </cfRule>
  </conditionalFormatting>
  <conditionalFormatting sqref="H36:I37">
    <cfRule type="cellIs" dxfId="4100" priority="602" operator="equal">
      <formula>"completedw"</formula>
    </cfRule>
    <cfRule type="cellIs" dxfId="4099" priority="603" operator="equal">
      <formula>"HOLD"</formula>
    </cfRule>
    <cfRule type="cellIs" dxfId="4098" priority="604" operator="equal">
      <formula>"ROW"</formula>
    </cfRule>
    <cfRule type="cellIs" dxfId="4097" priority="605" operator="equal">
      <formula>"wip"</formula>
    </cfRule>
    <cfRule type="cellIs" dxfId="4096" priority="606" operator="equal">
      <formula>"Completed"</formula>
    </cfRule>
  </conditionalFormatting>
  <conditionalFormatting sqref="H267:I268">
    <cfRule type="cellIs" dxfId="4095" priority="1027" operator="equal">
      <formula>"completedw"</formula>
    </cfRule>
    <cfRule type="cellIs" dxfId="4094" priority="1028" operator="equal">
      <formula>"HOLD"</formula>
    </cfRule>
    <cfRule type="cellIs" dxfId="4093" priority="1029" operator="equal">
      <formula>"ROW"</formula>
    </cfRule>
    <cfRule type="cellIs" dxfId="4092" priority="1030" operator="equal">
      <formula>"wip"</formula>
    </cfRule>
    <cfRule type="cellIs" dxfId="4091" priority="1031" operator="equal">
      <formula>"Completed"</formula>
    </cfRule>
  </conditionalFormatting>
  <conditionalFormatting sqref="H289:I290">
    <cfRule type="cellIs" dxfId="4090" priority="883" operator="equal">
      <formula>"completedw"</formula>
    </cfRule>
    <cfRule type="cellIs" dxfId="4089" priority="884" operator="equal">
      <formula>"HOLD"</formula>
    </cfRule>
    <cfRule type="cellIs" dxfId="4088" priority="885" operator="equal">
      <formula>"ROW"</formula>
    </cfRule>
    <cfRule type="cellIs" dxfId="4087" priority="886" operator="equal">
      <formula>"wip"</formula>
    </cfRule>
    <cfRule type="cellIs" dxfId="4086" priority="887" operator="equal">
      <formula>"Completed"</formula>
    </cfRule>
  </conditionalFormatting>
  <conditionalFormatting sqref="I25:I26">
    <cfRule type="containsText" dxfId="4085" priority="16" operator="containsText" text="Hold">
      <formula>NOT(ISERROR(SEARCH("Hold",I25)))</formula>
    </cfRule>
    <cfRule type="cellIs" dxfId="4084" priority="17" operator="equal">
      <formula>"completedw"</formula>
    </cfRule>
    <cfRule type="cellIs" dxfId="4083" priority="18" operator="equal">
      <formula>"HOLD"</formula>
    </cfRule>
    <cfRule type="cellIs" dxfId="4082" priority="19" operator="equal">
      <formula>"ROW"</formula>
    </cfRule>
    <cfRule type="cellIs" dxfId="4081" priority="20" operator="equal">
      <formula>"wip"</formula>
    </cfRule>
    <cfRule type="cellIs" dxfId="4080" priority="21" operator="equal">
      <formula>"Completed"</formula>
    </cfRule>
  </conditionalFormatting>
  <conditionalFormatting sqref="I36:I37">
    <cfRule type="containsText" dxfId="4079" priority="601" operator="containsText" text="Hold">
      <formula>NOT(ISERROR(SEARCH("Hold",I36)))</formula>
    </cfRule>
  </conditionalFormatting>
  <conditionalFormatting sqref="I47:I48">
    <cfRule type="containsText" dxfId="4078" priority="576" operator="containsText" text="Hold">
      <formula>NOT(ISERROR(SEARCH("Hold",I47)))</formula>
    </cfRule>
  </conditionalFormatting>
  <conditionalFormatting sqref="I68:I69">
    <cfRule type="containsText" dxfId="4077" priority="531" operator="containsText" text="Hold">
      <formula>NOT(ISERROR(SEARCH("Hold",I68)))</formula>
    </cfRule>
    <cfRule type="cellIs" dxfId="4076" priority="532" operator="equal">
      <formula>"completedw"</formula>
    </cfRule>
    <cfRule type="cellIs" dxfId="4075" priority="533" operator="equal">
      <formula>"HOLD"</formula>
    </cfRule>
    <cfRule type="cellIs" dxfId="4074" priority="534" operator="equal">
      <formula>"ROW"</formula>
    </cfRule>
    <cfRule type="cellIs" dxfId="4073" priority="535" operator="equal">
      <formula>"Completed"</formula>
    </cfRule>
  </conditionalFormatting>
  <conditionalFormatting sqref="I90:I91">
    <cfRule type="containsText" dxfId="4072" priority="1162" operator="containsText" text="Hold">
      <formula>NOT(ISERROR(SEARCH("Hold",I90)))</formula>
    </cfRule>
  </conditionalFormatting>
  <conditionalFormatting sqref="I114:I115">
    <cfRule type="containsText" dxfId="4071" priority="1237" operator="containsText" text="Hold">
      <formula>NOT(ISERROR(SEARCH("Hold",I114)))</formula>
    </cfRule>
  </conditionalFormatting>
  <conditionalFormatting sqref="I126:I127">
    <cfRule type="containsText" dxfId="4070" priority="621" operator="containsText" text="Hold">
      <formula>NOT(ISERROR(SEARCH("Hold",I126)))</formula>
    </cfRule>
  </conditionalFormatting>
  <conditionalFormatting sqref="I138:I139">
    <cfRule type="containsText" dxfId="4069" priority="547" operator="containsText" text="Hold">
      <formula>NOT(ISERROR(SEARCH("Hold",I138)))</formula>
    </cfRule>
  </conditionalFormatting>
  <conditionalFormatting sqref="I161:I162">
    <cfRule type="containsText" dxfId="4068" priority="51" operator="containsText" text="Hold">
      <formula>NOT(ISERROR(SEARCH("Hold",I161)))</formula>
    </cfRule>
  </conditionalFormatting>
  <conditionalFormatting sqref="I176:I177">
    <cfRule type="cellIs" dxfId="4067" priority="366" operator="equal">
      <formula>"completedw"</formula>
    </cfRule>
    <cfRule type="cellIs" dxfId="4066" priority="367" operator="equal">
      <formula>"HOLD"</formula>
    </cfRule>
    <cfRule type="cellIs" dxfId="4065" priority="368" operator="equal">
      <formula>"ROW"</formula>
    </cfRule>
  </conditionalFormatting>
  <conditionalFormatting sqref="I194:I195">
    <cfRule type="containsText" dxfId="4064" priority="1249" operator="containsText" text="Hold">
      <formula>NOT(ISERROR(SEARCH("Hold",I194)))</formula>
    </cfRule>
  </conditionalFormatting>
  <conditionalFormatting sqref="I208:I209">
    <cfRule type="cellIs" dxfId="4063" priority="245" operator="equal">
      <formula>"completedw"</formula>
    </cfRule>
    <cfRule type="cellIs" dxfId="4062" priority="246" operator="equal">
      <formula>"HOLD"</formula>
    </cfRule>
    <cfRule type="cellIs" dxfId="4061" priority="247" operator="equal">
      <formula>"ROW"</formula>
    </cfRule>
  </conditionalFormatting>
  <conditionalFormatting sqref="I215:I216">
    <cfRule type="containsText" dxfId="4060" priority="127" operator="containsText" text="Hold">
      <formula>NOT(ISERROR(SEARCH("Hold",I215)))</formula>
    </cfRule>
    <cfRule type="containsText" dxfId="4059" priority="1151" operator="containsText" text="Hold">
      <formula>NOT(ISERROR(SEARCH("Hold",I215)))</formula>
    </cfRule>
  </conditionalFormatting>
  <conditionalFormatting sqref="I226:I227">
    <cfRule type="containsText" dxfId="4058" priority="1134" operator="containsText" text="Hold">
      <formula>NOT(ISERROR(SEARCH("Hold",I226)))</formula>
    </cfRule>
  </conditionalFormatting>
  <conditionalFormatting sqref="I237:I238">
    <cfRule type="containsText" dxfId="4057" priority="1127" operator="containsText" text="Hold">
      <formula>NOT(ISERROR(SEARCH("Hold",I237)))</formula>
    </cfRule>
  </conditionalFormatting>
  <conditionalFormatting sqref="I247:I248">
    <cfRule type="containsText" dxfId="4056" priority="1111" operator="containsText" text="Hold">
      <formula>NOT(ISERROR(SEARCH("Hold",I247)))</formula>
    </cfRule>
  </conditionalFormatting>
  <conditionalFormatting sqref="I257:I258">
    <cfRule type="containsText" dxfId="4055" priority="1104" operator="containsText" text="Hold">
      <formula>NOT(ISERROR(SEARCH("Hold",I257)))</formula>
    </cfRule>
  </conditionalFormatting>
  <conditionalFormatting sqref="I267:I268">
    <cfRule type="containsText" dxfId="4054" priority="1026" operator="containsText" text="Hold">
      <formula>NOT(ISERROR(SEARCH("Hold",I267)))</formula>
    </cfRule>
  </conditionalFormatting>
  <conditionalFormatting sqref="I278:I279">
    <cfRule type="containsText" dxfId="4053" priority="984" operator="containsText" text="Hold">
      <formula>NOT(ISERROR(SEARCH("Hold",I278)))</formula>
    </cfRule>
  </conditionalFormatting>
  <conditionalFormatting sqref="I289:I290">
    <cfRule type="containsText" dxfId="4052" priority="882" operator="containsText" text="Hold">
      <formula>NOT(ISERROR(SEARCH("Hold",I289)))</formula>
    </cfRule>
  </conditionalFormatting>
  <conditionalFormatting sqref="I300:I301">
    <cfRule type="containsText" dxfId="4051" priority="743" operator="containsText" text="Hold">
      <formula>NOT(ISERROR(SEARCH("Hold",I300)))</formula>
    </cfRule>
  </conditionalFormatting>
  <conditionalFormatting sqref="I311:I312">
    <cfRule type="containsText" dxfId="4050" priority="94" operator="containsText" text="Hold">
      <formula>NOT(ISERROR(SEARCH("Hold",I311)))</formula>
    </cfRule>
  </conditionalFormatting>
  <conditionalFormatting sqref="I278:J279">
    <cfRule type="cellIs" dxfId="4049" priority="985" operator="equal">
      <formula>"completedw"</formula>
    </cfRule>
    <cfRule type="cellIs" dxfId="4048" priority="986" operator="equal">
      <formula>"HOLD"</formula>
    </cfRule>
    <cfRule type="cellIs" dxfId="4047" priority="987" operator="equal">
      <formula>"ROW"</formula>
    </cfRule>
    <cfRule type="cellIs" dxfId="4046" priority="988" operator="equal">
      <formula>"wip"</formula>
    </cfRule>
    <cfRule type="cellIs" dxfId="4045" priority="989" operator="equal">
      <formula>"Completed"</formula>
    </cfRule>
  </conditionalFormatting>
  <conditionalFormatting sqref="I300:J301">
    <cfRule type="cellIs" dxfId="4044" priority="744" operator="equal">
      <formula>"completedw"</formula>
    </cfRule>
    <cfRule type="cellIs" dxfId="4043" priority="745" operator="equal">
      <formula>"HOLD"</formula>
    </cfRule>
    <cfRule type="cellIs" dxfId="4042" priority="746" operator="equal">
      <formula>"ROW"</formula>
    </cfRule>
    <cfRule type="cellIs" dxfId="4041" priority="747" operator="equal">
      <formula>"wip"</formula>
    </cfRule>
    <cfRule type="cellIs" dxfId="4040" priority="748" operator="equal">
      <formula>"Completed"</formula>
    </cfRule>
  </conditionalFormatting>
  <conditionalFormatting sqref="I311:J312">
    <cfRule type="cellIs" dxfId="4039" priority="95" operator="equal">
      <formula>"completedw"</formula>
    </cfRule>
    <cfRule type="cellIs" dxfId="4038" priority="96" operator="equal">
      <formula>"HOLD"</formula>
    </cfRule>
    <cfRule type="cellIs" dxfId="4037" priority="97" operator="equal">
      <formula>"ROW"</formula>
    </cfRule>
    <cfRule type="cellIs" dxfId="4036" priority="98" operator="equal">
      <formula>"wip"</formula>
    </cfRule>
    <cfRule type="cellIs" dxfId="4035" priority="99" operator="equal">
      <formula>"Completed"</formula>
    </cfRule>
  </conditionalFormatting>
  <conditionalFormatting sqref="I29:K30">
    <cfRule type="cellIs" dxfId="4034" priority="43" operator="equal">
      <formula>"completedw"</formula>
    </cfRule>
    <cfRule type="cellIs" dxfId="4033" priority="44" operator="equal">
      <formula>"HOLD"</formula>
    </cfRule>
    <cfRule type="cellIs" dxfId="4032" priority="45" operator="equal">
      <formula>"ROW"</formula>
    </cfRule>
  </conditionalFormatting>
  <conditionalFormatting sqref="I219:M220">
    <cfRule type="cellIs" dxfId="4031" priority="182" operator="equal">
      <formula>"completedw"</formula>
    </cfRule>
    <cfRule type="cellIs" dxfId="4030" priority="183" operator="equal">
      <formula>"HOLD"</formula>
    </cfRule>
    <cfRule type="cellIs" dxfId="4029" priority="184" operator="equal">
      <formula>"ROW"</formula>
    </cfRule>
  </conditionalFormatting>
  <conditionalFormatting sqref="J172">
    <cfRule type="cellIs" dxfId="4028" priority="1608" operator="equal">
      <formula>"wip"</formula>
    </cfRule>
    <cfRule type="cellIs" dxfId="4027" priority="1609" operator="equal">
      <formula>"Completed"</formula>
    </cfRule>
  </conditionalFormatting>
  <conditionalFormatting sqref="J183">
    <cfRule type="cellIs" dxfId="4026" priority="1580" operator="equal">
      <formula>"wip"</formula>
    </cfRule>
    <cfRule type="cellIs" dxfId="4025" priority="1581" operator="equal">
      <formula>"Completed"</formula>
    </cfRule>
  </conditionalFormatting>
  <conditionalFormatting sqref="J194">
    <cfRule type="cellIs" dxfId="4024" priority="1550" operator="equal">
      <formula>"wip"</formula>
    </cfRule>
    <cfRule type="cellIs" dxfId="4023" priority="1551" operator="equal">
      <formula>"Completed"</formula>
    </cfRule>
  </conditionalFormatting>
  <conditionalFormatting sqref="J204">
    <cfRule type="cellIs" dxfId="4022" priority="1522" operator="equal">
      <formula>"wip"</formula>
    </cfRule>
    <cfRule type="cellIs" dxfId="4021" priority="1523" operator="equal">
      <formula>"Completed"</formula>
    </cfRule>
  </conditionalFormatting>
  <conditionalFormatting sqref="J215">
    <cfRule type="cellIs" dxfId="4020" priority="1494" operator="equal">
      <formula>"wip"</formula>
    </cfRule>
    <cfRule type="cellIs" dxfId="4019" priority="1495" operator="equal">
      <formula>"Completed"</formula>
    </cfRule>
  </conditionalFormatting>
  <conditionalFormatting sqref="J226">
    <cfRule type="cellIs" dxfId="4018" priority="1466" operator="equal">
      <formula>"wip"</formula>
    </cfRule>
    <cfRule type="cellIs" dxfId="4017" priority="1467" operator="equal">
      <formula>"Completed"</formula>
    </cfRule>
  </conditionalFormatting>
  <conditionalFormatting sqref="J237">
    <cfRule type="cellIs" dxfId="4016" priority="1438" operator="equal">
      <formula>"wip"</formula>
    </cfRule>
    <cfRule type="cellIs" dxfId="4015" priority="1439" operator="equal">
      <formula>"Completed"</formula>
    </cfRule>
  </conditionalFormatting>
  <conditionalFormatting sqref="J247">
    <cfRule type="cellIs" dxfId="4014" priority="1384" operator="equal">
      <formula>"wip"</formula>
    </cfRule>
    <cfRule type="cellIs" dxfId="4013" priority="1385" operator="equal">
      <formula>"Completed"</formula>
    </cfRule>
  </conditionalFormatting>
  <conditionalFormatting sqref="J257">
    <cfRule type="cellIs" dxfId="4012" priority="1356" operator="equal">
      <formula>"wip"</formula>
    </cfRule>
    <cfRule type="cellIs" dxfId="4011" priority="1357" operator="equal">
      <formula>"Completed"</formula>
    </cfRule>
  </conditionalFormatting>
  <conditionalFormatting sqref="J25:K26">
    <cfRule type="cellIs" dxfId="4010" priority="29" operator="equal">
      <formula>"completedw"</formula>
    </cfRule>
    <cfRule type="cellIs" dxfId="4009" priority="30" operator="equal">
      <formula>"HOLD"</formula>
    </cfRule>
    <cfRule type="cellIs" dxfId="4008" priority="31" operator="equal">
      <formula>"ROW"</formula>
    </cfRule>
    <cfRule type="cellIs" dxfId="4007" priority="32" operator="equal">
      <formula>"wip"</formula>
    </cfRule>
    <cfRule type="cellIs" dxfId="4006" priority="33" operator="equal">
      <formula>"Completed"</formula>
    </cfRule>
  </conditionalFormatting>
  <conditionalFormatting sqref="J36:K37">
    <cfRule type="cellIs" dxfId="4005" priority="608" operator="equal">
      <formula>"completedw"</formula>
    </cfRule>
    <cfRule type="cellIs" dxfId="4004" priority="609" operator="equal">
      <formula>"HOLD"</formula>
    </cfRule>
    <cfRule type="cellIs" dxfId="4003" priority="610" operator="equal">
      <formula>"ROW"</formula>
    </cfRule>
    <cfRule type="cellIs" dxfId="4002" priority="611" operator="equal">
      <formula>"wip"</formula>
    </cfRule>
    <cfRule type="cellIs" dxfId="4001" priority="612" operator="equal">
      <formula>"Completed"</formula>
    </cfRule>
  </conditionalFormatting>
  <conditionalFormatting sqref="J267:K268">
    <cfRule type="cellIs" dxfId="4000" priority="1033" operator="equal">
      <formula>"completedw"</formula>
    </cfRule>
    <cfRule type="cellIs" dxfId="3999" priority="1034" operator="equal">
      <formula>"HOLD"</formula>
    </cfRule>
    <cfRule type="cellIs" dxfId="3998" priority="1035" operator="equal">
      <formula>"ROW"</formula>
    </cfRule>
    <cfRule type="cellIs" dxfId="3997" priority="1036" operator="equal">
      <formula>"wip"</formula>
    </cfRule>
    <cfRule type="cellIs" dxfId="3996" priority="1037" operator="equal">
      <formula>"Completed"</formula>
    </cfRule>
  </conditionalFormatting>
  <conditionalFormatting sqref="J289:K290">
    <cfRule type="cellIs" dxfId="3995" priority="889" operator="equal">
      <formula>"completedw"</formula>
    </cfRule>
    <cfRule type="cellIs" dxfId="3994" priority="890" operator="equal">
      <formula>"HOLD"</formula>
    </cfRule>
    <cfRule type="cellIs" dxfId="3993" priority="891" operator="equal">
      <formula>"ROW"</formula>
    </cfRule>
    <cfRule type="cellIs" dxfId="3992" priority="892" operator="equal">
      <formula>"wip"</formula>
    </cfRule>
    <cfRule type="cellIs" dxfId="3991" priority="893" operator="equal">
      <formula>"Completed"</formula>
    </cfRule>
  </conditionalFormatting>
  <conditionalFormatting sqref="J90:L91">
    <cfRule type="cellIs" dxfId="3990" priority="1175" operator="equal">
      <formula>"completedw"</formula>
    </cfRule>
    <cfRule type="cellIs" dxfId="3989" priority="1176" operator="equal">
      <formula>"HOLD"</formula>
    </cfRule>
    <cfRule type="cellIs" dxfId="3988" priority="1177" operator="equal">
      <formula>"ROW"</formula>
    </cfRule>
    <cfRule type="cellIs" dxfId="3987" priority="1178" operator="equal">
      <formula>"wip"</formula>
    </cfRule>
    <cfRule type="cellIs" dxfId="3986" priority="1179" operator="equal">
      <formula>"Completed"</formula>
    </cfRule>
  </conditionalFormatting>
  <conditionalFormatting sqref="J68:AE69">
    <cfRule type="cellIs" dxfId="3985" priority="808" operator="equal">
      <formula>"completedw"</formula>
    </cfRule>
    <cfRule type="cellIs" dxfId="3984" priority="809" operator="equal">
      <formula>"HOLD"</formula>
    </cfRule>
    <cfRule type="cellIs" dxfId="3983" priority="810" operator="equal">
      <formula>"ROW"</formula>
    </cfRule>
    <cfRule type="cellIs" dxfId="3982" priority="812" operator="equal">
      <formula>"Completed"</formula>
    </cfRule>
  </conditionalFormatting>
  <conditionalFormatting sqref="K25:K26">
    <cfRule type="containsText" dxfId="3981" priority="28" operator="containsText" text="Hold">
      <formula>NOT(ISERROR(SEARCH("Hold",K25)))</formula>
    </cfRule>
  </conditionalFormatting>
  <conditionalFormatting sqref="K36:K37">
    <cfRule type="containsText" dxfId="3980" priority="607" operator="containsText" text="Hold">
      <formula>NOT(ISERROR(SEARCH("Hold",K36)))</formula>
    </cfRule>
  </conditionalFormatting>
  <conditionalFormatting sqref="K51">
    <cfRule type="cellIs" dxfId="3979" priority="495" operator="equal">
      <formula>"completedw"</formula>
    </cfRule>
    <cfRule type="cellIs" dxfId="3978" priority="496" operator="equal">
      <formula>"HOLD"</formula>
    </cfRule>
    <cfRule type="cellIs" dxfId="3977" priority="497" operator="equal">
      <formula>"ROW"</formula>
    </cfRule>
  </conditionalFormatting>
  <conditionalFormatting sqref="K61:K62">
    <cfRule type="cellIs" dxfId="3976" priority="471" operator="equal">
      <formula>"completedw"</formula>
    </cfRule>
    <cfRule type="cellIs" dxfId="3975" priority="472" operator="equal">
      <formula>"HOLD"</formula>
    </cfRule>
    <cfRule type="cellIs" dxfId="3974" priority="473" operator="equal">
      <formula>"ROW"</formula>
    </cfRule>
  </conditionalFormatting>
  <conditionalFormatting sqref="K72:K73">
    <cfRule type="cellIs" dxfId="3973" priority="432" operator="equal">
      <formula>"completedw"</formula>
    </cfRule>
    <cfRule type="cellIs" dxfId="3972" priority="433" operator="equal">
      <formula>"HOLD"</formula>
    </cfRule>
    <cfRule type="cellIs" dxfId="3971" priority="434" operator="equal">
      <formula>"ROW"</formula>
    </cfRule>
  </conditionalFormatting>
  <conditionalFormatting sqref="K83:K84">
    <cfRule type="cellIs" dxfId="3970" priority="423" operator="equal">
      <formula>"completedw"</formula>
    </cfRule>
    <cfRule type="cellIs" dxfId="3969" priority="424" operator="equal">
      <formula>"HOLD"</formula>
    </cfRule>
    <cfRule type="cellIs" dxfId="3968" priority="425" operator="equal">
      <formula>"ROW"</formula>
    </cfRule>
  </conditionalFormatting>
  <conditionalFormatting sqref="K90:K91">
    <cfRule type="containsText" dxfId="3967" priority="1174" operator="containsText" text="Hold">
      <formula>NOT(ISERROR(SEARCH("Hold",K90)))</formula>
    </cfRule>
  </conditionalFormatting>
  <conditionalFormatting sqref="K106:K107">
    <cfRule type="cellIs" dxfId="3966" priority="408" operator="equal">
      <formula>"completedw"</formula>
    </cfRule>
    <cfRule type="cellIs" dxfId="3965" priority="409" operator="equal">
      <formula>"HOLD"</formula>
    </cfRule>
    <cfRule type="cellIs" dxfId="3964" priority="410" operator="equal">
      <formula>"ROW"</formula>
    </cfRule>
  </conditionalFormatting>
  <conditionalFormatting sqref="K114:K115">
    <cfRule type="containsText" dxfId="3963" priority="1238" operator="containsText" text="Hold">
      <formula>NOT(ISERROR(SEARCH("Hold",K114)))</formula>
    </cfRule>
  </conditionalFormatting>
  <conditionalFormatting sqref="K118:K119">
    <cfRule type="cellIs" dxfId="3962" priority="402" operator="equal">
      <formula>"completedw"</formula>
    </cfRule>
    <cfRule type="cellIs" dxfId="3961" priority="403" operator="equal">
      <formula>"HOLD"</formula>
    </cfRule>
    <cfRule type="cellIs" dxfId="3960" priority="404" operator="equal">
      <formula>"ROW"</formula>
    </cfRule>
  </conditionalFormatting>
  <conditionalFormatting sqref="K126:K127">
    <cfRule type="containsText" dxfId="3959" priority="6" operator="containsText" text="Hold">
      <formula>NOT(ISERROR(SEARCH("Hold",K126)))</formula>
    </cfRule>
  </conditionalFormatting>
  <conditionalFormatting sqref="K138:K139">
    <cfRule type="containsText" dxfId="3958" priority="546" operator="containsText" text="Hold">
      <formula>NOT(ISERROR(SEARCH("Hold",K138)))</formula>
    </cfRule>
  </conditionalFormatting>
  <conditionalFormatting sqref="K150:K151">
    <cfRule type="containsText" dxfId="3957" priority="1251" operator="containsText" text="Hold">
      <formula>NOT(ISERROR(SEARCH("Hold",K150)))</formula>
    </cfRule>
  </conditionalFormatting>
  <conditionalFormatting sqref="K161:K162">
    <cfRule type="containsText" dxfId="3956" priority="15" operator="containsText" text="Hold">
      <formula>NOT(ISERROR(SEARCH("Hold",K161)))</formula>
    </cfRule>
  </conditionalFormatting>
  <conditionalFormatting sqref="K176:K177">
    <cfRule type="cellIs" dxfId="3955" priority="369" operator="equal">
      <formula>"completedw"</formula>
    </cfRule>
    <cfRule type="cellIs" dxfId="3954" priority="370" operator="equal">
      <formula>"HOLD"</formula>
    </cfRule>
    <cfRule type="cellIs" dxfId="3953" priority="371" operator="equal">
      <formula>"ROW"</formula>
    </cfRule>
  </conditionalFormatting>
  <conditionalFormatting sqref="K183:K184">
    <cfRule type="containsText" dxfId="3952" priority="542" operator="containsText" text="Hold">
      <formula>NOT(ISERROR(SEARCH("Hold",K183)))</formula>
    </cfRule>
  </conditionalFormatting>
  <conditionalFormatting sqref="K194:K195">
    <cfRule type="containsText" dxfId="3951" priority="628" operator="containsText" text="Hold">
      <formula>NOT(ISERROR(SEARCH("Hold",K194)))</formula>
    </cfRule>
  </conditionalFormatting>
  <conditionalFormatting sqref="K208:K209">
    <cfRule type="cellIs" dxfId="3950" priority="227" operator="equal">
      <formula>"completedw"</formula>
    </cfRule>
    <cfRule type="cellIs" dxfId="3949" priority="228" operator="equal">
      <formula>"HOLD"</formula>
    </cfRule>
    <cfRule type="cellIs" dxfId="3948" priority="229" operator="equal">
      <formula>"ROW"</formula>
    </cfRule>
  </conditionalFormatting>
  <conditionalFormatting sqref="K215:K216">
    <cfRule type="containsText" dxfId="3947" priority="1150" operator="containsText" text="Hold">
      <formula>NOT(ISERROR(SEARCH("Hold",K215)))</formula>
    </cfRule>
  </conditionalFormatting>
  <conditionalFormatting sqref="K226:K227">
    <cfRule type="containsText" dxfId="3946" priority="1135" operator="containsText" text="Hold">
      <formula>NOT(ISERROR(SEARCH("Hold",K226)))</formula>
    </cfRule>
  </conditionalFormatting>
  <conditionalFormatting sqref="K237:K238">
    <cfRule type="containsText" dxfId="3945" priority="1152" operator="containsText" text="Hold">
      <formula>NOT(ISERROR(SEARCH("Hold",K237)))</formula>
    </cfRule>
  </conditionalFormatting>
  <conditionalFormatting sqref="K247:K248">
    <cfRule type="containsText" dxfId="3944" priority="1112" operator="containsText" text="Hold">
      <formula>NOT(ISERROR(SEARCH("Hold",K247)))</formula>
    </cfRule>
  </conditionalFormatting>
  <conditionalFormatting sqref="K257:K258">
    <cfRule type="containsText" dxfId="3943" priority="141" operator="containsText" text="Hold">
      <formula>NOT(ISERROR(SEARCH("Hold",K257)))</formula>
    </cfRule>
  </conditionalFormatting>
  <conditionalFormatting sqref="K267:K268">
    <cfRule type="containsText" dxfId="3942" priority="1032" operator="containsText" text="Hold">
      <formula>NOT(ISERROR(SEARCH("Hold",K267)))</formula>
    </cfRule>
  </conditionalFormatting>
  <conditionalFormatting sqref="K278:K279">
    <cfRule type="containsText" dxfId="3941" priority="978" operator="containsText" text="Hold">
      <formula>NOT(ISERROR(SEARCH("Hold",K278)))</formula>
    </cfRule>
  </conditionalFormatting>
  <conditionalFormatting sqref="K289:K290">
    <cfRule type="containsText" dxfId="3940" priority="888" operator="containsText" text="Hold">
      <formula>NOT(ISERROR(SEARCH("Hold",K289)))</formula>
    </cfRule>
  </conditionalFormatting>
  <conditionalFormatting sqref="K300:K301">
    <cfRule type="containsText" dxfId="3939" priority="737" operator="containsText" text="Hold">
      <formula>NOT(ISERROR(SEARCH("Hold",K300)))</formula>
    </cfRule>
  </conditionalFormatting>
  <conditionalFormatting sqref="K311:K312">
    <cfRule type="containsText" dxfId="3938" priority="88" operator="containsText" text="Hold">
      <formula>NOT(ISERROR(SEARCH("Hold",K311)))</formula>
    </cfRule>
  </conditionalFormatting>
  <conditionalFormatting sqref="K278:L279">
    <cfRule type="cellIs" dxfId="3937" priority="979" operator="equal">
      <formula>"completedw"</formula>
    </cfRule>
    <cfRule type="cellIs" dxfId="3936" priority="980" operator="equal">
      <formula>"HOLD"</formula>
    </cfRule>
    <cfRule type="cellIs" dxfId="3935" priority="981" operator="equal">
      <formula>"ROW"</formula>
    </cfRule>
    <cfRule type="cellIs" dxfId="3934" priority="982" operator="equal">
      <formula>"wip"</formula>
    </cfRule>
    <cfRule type="cellIs" dxfId="3933" priority="983" operator="equal">
      <formula>"Completed"</formula>
    </cfRule>
  </conditionalFormatting>
  <conditionalFormatting sqref="K300:L301">
    <cfRule type="cellIs" dxfId="3932" priority="738" operator="equal">
      <formula>"completedw"</formula>
    </cfRule>
    <cfRule type="cellIs" dxfId="3931" priority="739" operator="equal">
      <formula>"HOLD"</formula>
    </cfRule>
    <cfRule type="cellIs" dxfId="3930" priority="740" operator="equal">
      <formula>"ROW"</formula>
    </cfRule>
    <cfRule type="cellIs" dxfId="3929" priority="741" operator="equal">
      <formula>"wip"</formula>
    </cfRule>
    <cfRule type="cellIs" dxfId="3928" priority="742" operator="equal">
      <formula>"Completed"</formula>
    </cfRule>
  </conditionalFormatting>
  <conditionalFormatting sqref="K311:L312">
    <cfRule type="cellIs" dxfId="3927" priority="89" operator="equal">
      <formula>"completedw"</formula>
    </cfRule>
    <cfRule type="cellIs" dxfId="3926" priority="90" operator="equal">
      <formula>"HOLD"</formula>
    </cfRule>
    <cfRule type="cellIs" dxfId="3925" priority="91" operator="equal">
      <formula>"ROW"</formula>
    </cfRule>
    <cfRule type="cellIs" dxfId="3924" priority="92" operator="equal">
      <formula>"wip"</formula>
    </cfRule>
    <cfRule type="cellIs" dxfId="3923" priority="93" operator="equal">
      <formula>"Completed"</formula>
    </cfRule>
  </conditionalFormatting>
  <conditionalFormatting sqref="L172">
    <cfRule type="cellIs" dxfId="3922" priority="1606" operator="equal">
      <formula>"wip"</formula>
    </cfRule>
    <cfRule type="cellIs" dxfId="3921" priority="1607" operator="equal">
      <formula>"Completed"</formula>
    </cfRule>
  </conditionalFormatting>
  <conditionalFormatting sqref="L183">
    <cfRule type="cellIs" dxfId="3920" priority="1576" operator="equal">
      <formula>"wip"</formula>
    </cfRule>
    <cfRule type="cellIs" dxfId="3919" priority="1577" operator="equal">
      <formula>"Completed"</formula>
    </cfRule>
  </conditionalFormatting>
  <conditionalFormatting sqref="L194">
    <cfRule type="cellIs" dxfId="3918" priority="1548" operator="equal">
      <formula>"wip"</formula>
    </cfRule>
    <cfRule type="cellIs" dxfId="3917" priority="1549" operator="equal">
      <formula>"Completed"</formula>
    </cfRule>
  </conditionalFormatting>
  <conditionalFormatting sqref="L204">
    <cfRule type="cellIs" dxfId="3916" priority="1520" operator="equal">
      <formula>"wip"</formula>
    </cfRule>
    <cfRule type="cellIs" dxfId="3915" priority="1521" operator="equal">
      <formula>"Completed"</formula>
    </cfRule>
  </conditionalFormatting>
  <conditionalFormatting sqref="L215">
    <cfRule type="cellIs" dxfId="3914" priority="1492" operator="equal">
      <formula>"wip"</formula>
    </cfRule>
    <cfRule type="cellIs" dxfId="3913" priority="1493" operator="equal">
      <formula>"Completed"</formula>
    </cfRule>
  </conditionalFormatting>
  <conditionalFormatting sqref="L226">
    <cfRule type="cellIs" dxfId="3912" priority="1464" operator="equal">
      <formula>"wip"</formula>
    </cfRule>
    <cfRule type="cellIs" dxfId="3911" priority="1465" operator="equal">
      <formula>"Completed"</formula>
    </cfRule>
  </conditionalFormatting>
  <conditionalFormatting sqref="L237">
    <cfRule type="cellIs" dxfId="3910" priority="1436" operator="equal">
      <formula>"wip"</formula>
    </cfRule>
    <cfRule type="cellIs" dxfId="3909" priority="1437" operator="equal">
      <formula>"Completed"</formula>
    </cfRule>
  </conditionalFormatting>
  <conditionalFormatting sqref="L247">
    <cfRule type="cellIs" dxfId="3908" priority="1382" operator="equal">
      <formula>"wip"</formula>
    </cfRule>
    <cfRule type="cellIs" dxfId="3907" priority="1383" operator="equal">
      <formula>"Completed"</formula>
    </cfRule>
  </conditionalFormatting>
  <conditionalFormatting sqref="L257">
    <cfRule type="cellIs" dxfId="3906" priority="1354" operator="equal">
      <formula>"wip"</formula>
    </cfRule>
    <cfRule type="cellIs" dxfId="3905" priority="1355" operator="equal">
      <formula>"Completed"</formula>
    </cfRule>
  </conditionalFormatting>
  <conditionalFormatting sqref="L267:M268">
    <cfRule type="cellIs" dxfId="3904" priority="1039" operator="equal">
      <formula>"completedw"</formula>
    </cfRule>
    <cfRule type="cellIs" dxfId="3903" priority="1040" operator="equal">
      <formula>"HOLD"</formula>
    </cfRule>
    <cfRule type="cellIs" dxfId="3902" priority="1041" operator="equal">
      <formula>"ROW"</formula>
    </cfRule>
    <cfRule type="cellIs" dxfId="3901" priority="1042" operator="equal">
      <formula>"wip"</formula>
    </cfRule>
    <cfRule type="cellIs" dxfId="3900" priority="1043" operator="equal">
      <formula>"Completed"</formula>
    </cfRule>
  </conditionalFormatting>
  <conditionalFormatting sqref="L289:M290">
    <cfRule type="cellIs" dxfId="3899" priority="895" operator="equal">
      <formula>"completedw"</formula>
    </cfRule>
    <cfRule type="cellIs" dxfId="3898" priority="896" operator="equal">
      <formula>"HOLD"</formula>
    </cfRule>
    <cfRule type="cellIs" dxfId="3897" priority="897" operator="equal">
      <formula>"ROW"</formula>
    </cfRule>
    <cfRule type="cellIs" dxfId="3896" priority="898" operator="equal">
      <formula>"wip"</formula>
    </cfRule>
    <cfRule type="cellIs" dxfId="3895" priority="899" operator="equal">
      <formula>"Completed"</formula>
    </cfRule>
  </conditionalFormatting>
  <conditionalFormatting sqref="L36:N37">
    <cfRule type="cellIs" dxfId="3894" priority="775" operator="equal">
      <formula>"completedw"</formula>
    </cfRule>
    <cfRule type="cellIs" dxfId="3893" priority="776" operator="equal">
      <formula>"HOLD"</formula>
    </cfRule>
    <cfRule type="cellIs" dxfId="3892" priority="777" operator="equal">
      <formula>"ROW"</formula>
    </cfRule>
    <cfRule type="cellIs" dxfId="3891" priority="778" operator="equal">
      <formula>"wip"</formula>
    </cfRule>
    <cfRule type="cellIs" dxfId="3890" priority="779" operator="equal">
      <formula>"Completed"</formula>
    </cfRule>
  </conditionalFormatting>
  <conditionalFormatting sqref="L208:N208">
    <cfRule type="cellIs" dxfId="3889" priority="224" operator="equal">
      <formula>"completedw"</formula>
    </cfRule>
    <cfRule type="cellIs" dxfId="3888" priority="225" operator="equal">
      <formula>"HOLD"</formula>
    </cfRule>
    <cfRule type="cellIs" dxfId="3887" priority="226" operator="equal">
      <formula>"ROW"</formula>
    </cfRule>
  </conditionalFormatting>
  <conditionalFormatting sqref="L25:AE25 U14:V14 X14:AC14 U15 W15 L26 N26 P26 R26 T26 V26 X26 Z26 AB26 AD26 B47">
    <cfRule type="cellIs" dxfId="388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3885" priority="1414" operator="equal">
      <formula>"ROW"</formula>
    </cfRule>
  </conditionalFormatting>
  <conditionalFormatting sqref="M25">
    <cfRule type="containsText" dxfId="3884" priority="200" operator="containsText" text="Hold">
      <formula>NOT(ISERROR(SEARCH("Hold",M25)))</formula>
    </cfRule>
  </conditionalFormatting>
  <conditionalFormatting sqref="M36:M37">
    <cfRule type="containsText" dxfId="3883" priority="774" operator="containsText" text="Hold">
      <formula>NOT(ISERROR(SEARCH("Hold",M36)))</formula>
    </cfRule>
  </conditionalFormatting>
  <conditionalFormatting sqref="M51">
    <cfRule type="cellIs" dxfId="3882" priority="492" operator="equal">
      <formula>"completedw"</formula>
    </cfRule>
    <cfRule type="cellIs" dxfId="3881" priority="493" operator="equal">
      <formula>"HOLD"</formula>
    </cfRule>
    <cfRule type="cellIs" dxfId="3880" priority="494" operator="equal">
      <formula>"ROW"</formula>
    </cfRule>
  </conditionalFormatting>
  <conditionalFormatting sqref="M61:M62">
    <cfRule type="cellIs" dxfId="3879" priority="468" operator="equal">
      <formula>"completedw"</formula>
    </cfRule>
    <cfRule type="cellIs" dxfId="3878" priority="469" operator="equal">
      <formula>"HOLD"</formula>
    </cfRule>
    <cfRule type="cellIs" dxfId="3877" priority="470" operator="equal">
      <formula>"ROW"</formula>
    </cfRule>
  </conditionalFormatting>
  <conditionalFormatting sqref="M72:M73">
    <cfRule type="cellIs" dxfId="3876" priority="435" operator="equal">
      <formula>"completedw"</formula>
    </cfRule>
    <cfRule type="cellIs" dxfId="3875" priority="436" operator="equal">
      <formula>"HOLD"</formula>
    </cfRule>
    <cfRule type="cellIs" dxfId="3874" priority="437" operator="equal">
      <formula>"ROW"</formula>
    </cfRule>
  </conditionalFormatting>
  <conditionalFormatting sqref="M90:M91">
    <cfRule type="containsText" dxfId="3873" priority="1168" operator="containsText" text="Hold">
      <formula>NOT(ISERROR(SEARCH("Hold",M90)))</formula>
    </cfRule>
  </conditionalFormatting>
  <conditionalFormatting sqref="M114:M115">
    <cfRule type="containsText" dxfId="3872" priority="1254" operator="containsText" text="Hold">
      <formula>NOT(ISERROR(SEARCH("Hold",M114)))</formula>
    </cfRule>
  </conditionalFormatting>
  <conditionalFormatting sqref="M126:M127">
    <cfRule type="containsText" dxfId="3871" priority="620" operator="containsText" text="Hold">
      <formula>NOT(ISERROR(SEARCH("Hold",M126)))</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70" priority="1634" operator="equal">
      <formula>"ROW"</formula>
    </cfRule>
  </conditionalFormatting>
  <conditionalFormatting sqref="M138:M139">
    <cfRule type="containsText" dxfId="3869" priority="167" operator="containsText" text="Hold">
      <formula>NOT(ISERROR(SEARCH("Hold",M138)))</formula>
    </cfRule>
  </conditionalFormatting>
  <conditionalFormatting sqref="M150:M151">
    <cfRule type="containsText" dxfId="3868" priority="1232" operator="containsText" text="Hold">
      <formula>NOT(ISERROR(SEARCH("Hold",M150)))</formula>
    </cfRule>
  </conditionalFormatting>
  <conditionalFormatting sqref="M161:M162">
    <cfRule type="containsText" dxfId="3867" priority="520" operator="containsText" text="Hold">
      <formula>NOT(ISERROR(SEARCH("Hold",M161)))</formula>
    </cfRule>
  </conditionalFormatting>
  <conditionalFormatting sqref="M176:M177">
    <cfRule type="cellIs" dxfId="3866" priority="372" operator="equal">
      <formula>"completedw"</formula>
    </cfRule>
    <cfRule type="cellIs" dxfId="3865" priority="373" operator="equal">
      <formula>"HOLD"</formula>
    </cfRule>
    <cfRule type="cellIs" dxfId="3864" priority="374" operator="equal">
      <formula>"ROW"</formula>
    </cfRule>
  </conditionalFormatting>
  <conditionalFormatting sqref="M179:M184">
    <cfRule type="cellIs" dxfId="3863" priority="537" operator="equal">
      <formula>"completedw"</formula>
    </cfRule>
    <cfRule type="cellIs" dxfId="3862" priority="538" operator="equal">
      <formula>"HOLD"</formula>
    </cfRule>
    <cfRule type="cellIs" dxfId="3861" priority="539" operator="equal">
      <formula>"ROW"</formula>
    </cfRule>
  </conditionalFormatting>
  <conditionalFormatting sqref="M183:M184">
    <cfRule type="containsText" dxfId="3860" priority="536" operator="containsText" text="Hold">
      <formula>NOT(ISERROR(SEARCH("Hold",M183)))</formula>
    </cfRule>
    <cfRule type="cellIs" dxfId="3859" priority="540" operator="equal">
      <formula>"wip"</formula>
    </cfRule>
    <cfRule type="cellIs" dxfId="3858" priority="541" operator="equal">
      <formula>"Completed"</formula>
    </cfRule>
  </conditionalFormatting>
  <conditionalFormatting sqref="M188">
    <cfRule type="cellIs" dxfId="3857" priority="780" operator="equal">
      <formula>"completedw"</formula>
    </cfRule>
    <cfRule type="cellIs" dxfId="3856" priority="781" operator="equal">
      <formula>"HOLD"</formula>
    </cfRule>
    <cfRule type="cellIs" dxfId="3855" priority="782" operator="equal">
      <formula>"ROW"</formula>
    </cfRule>
  </conditionalFormatting>
  <conditionalFormatting sqref="M194:M195">
    <cfRule type="containsText" dxfId="3854" priority="627" operator="containsText" text="Hold">
      <formula>NOT(ISERROR(SEARCH("Hold",M194)))</formula>
    </cfRule>
  </conditionalFormatting>
  <conditionalFormatting sqref="M215:M216">
    <cfRule type="containsText" dxfId="3853" priority="1149" operator="containsText" text="Hold">
      <formula>NOT(ISERROR(SEARCH("Hold",M215)))</formula>
    </cfRule>
  </conditionalFormatting>
  <conditionalFormatting sqref="M226:M227">
    <cfRule type="containsText" dxfId="3852" priority="1136" operator="containsText" text="Hold">
      <formula>NOT(ISERROR(SEARCH("Hold",M226)))</formula>
    </cfRule>
  </conditionalFormatting>
  <conditionalFormatting sqref="M237:M238">
    <cfRule type="containsText" dxfId="3851" priority="1126" operator="containsText" text="Hold">
      <formula>NOT(ISERROR(SEARCH("Hold",M237)))</formula>
    </cfRule>
  </conditionalFormatting>
  <conditionalFormatting sqref="M247:M248">
    <cfRule type="containsText" dxfId="3850" priority="1113" operator="containsText" text="Hold">
      <formula>NOT(ISERROR(SEARCH("Hold",M247)))</formula>
    </cfRule>
  </conditionalFormatting>
  <conditionalFormatting sqref="M257:M258">
    <cfRule type="containsText" dxfId="3849" priority="1103" operator="containsText" text="Hold">
      <formula>NOT(ISERROR(SEARCH("Hold",M257)))</formula>
    </cfRule>
  </conditionalFormatting>
  <conditionalFormatting sqref="M267:M268">
    <cfRule type="containsText" dxfId="3848" priority="1038" operator="containsText" text="Hold">
      <formula>NOT(ISERROR(SEARCH("Hold",M267)))</formula>
    </cfRule>
  </conditionalFormatting>
  <conditionalFormatting sqref="M278:M279">
    <cfRule type="containsText" dxfId="3847" priority="972" operator="containsText" text="Hold">
      <formula>NOT(ISERROR(SEARCH("Hold",M278)))</formula>
    </cfRule>
  </conditionalFormatting>
  <conditionalFormatting sqref="M289:M290">
    <cfRule type="containsText" dxfId="3846" priority="894" operator="containsText" text="Hold">
      <formula>NOT(ISERROR(SEARCH("Hold",M289)))</formula>
    </cfRule>
  </conditionalFormatting>
  <conditionalFormatting sqref="M300:M301">
    <cfRule type="containsText" dxfId="3845" priority="731" operator="containsText" text="Hold">
      <formula>NOT(ISERROR(SEARCH("Hold",M300)))</formula>
    </cfRule>
  </conditionalFormatting>
  <conditionalFormatting sqref="M311:M312">
    <cfRule type="containsText" dxfId="3844" priority="82" operator="containsText" text="Hold">
      <formula>NOT(ISERROR(SEARCH("Hold",M311)))</formula>
    </cfRule>
  </conditionalFormatting>
  <conditionalFormatting sqref="M90:N91">
    <cfRule type="cellIs" dxfId="3843" priority="1169" operator="equal">
      <formula>"completedw"</formula>
    </cfRule>
    <cfRule type="cellIs" dxfId="3842" priority="1170" operator="equal">
      <formula>"HOLD"</formula>
    </cfRule>
    <cfRule type="cellIs" dxfId="3841" priority="1171" operator="equal">
      <formula>"ROW"</formula>
    </cfRule>
    <cfRule type="cellIs" dxfId="3840" priority="1172" operator="equal">
      <formula>"wip"</formula>
    </cfRule>
    <cfRule type="cellIs" dxfId="3839" priority="1173" operator="equal">
      <formula>"Completed"</formula>
    </cfRule>
  </conditionalFormatting>
  <conditionalFormatting sqref="M311:N312">
    <cfRule type="cellIs" dxfId="3838" priority="83" operator="equal">
      <formula>"completedw"</formula>
    </cfRule>
    <cfRule type="cellIs" dxfId="3837" priority="84" operator="equal">
      <formula>"HOLD"</formula>
    </cfRule>
    <cfRule type="cellIs" dxfId="3836" priority="85" operator="equal">
      <formula>"ROW"</formula>
    </cfRule>
    <cfRule type="cellIs" dxfId="3835" priority="86" operator="equal">
      <formula>"wip"</formula>
    </cfRule>
    <cfRule type="cellIs" dxfId="3834" priority="87" operator="equal">
      <formula>"Completed"</formula>
    </cfRule>
  </conditionalFormatting>
  <conditionalFormatting sqref="M278:P279">
    <cfRule type="cellIs" dxfId="3833" priority="973" operator="equal">
      <formula>"completedw"</formula>
    </cfRule>
    <cfRule type="cellIs" dxfId="3832" priority="974" operator="equal">
      <formula>"HOLD"</formula>
    </cfRule>
    <cfRule type="cellIs" dxfId="3831" priority="975" operator="equal">
      <formula>"ROW"</formula>
    </cfRule>
    <cfRule type="cellIs" dxfId="3830" priority="976" operator="equal">
      <formula>"wip"</formula>
    </cfRule>
    <cfRule type="cellIs" dxfId="3829" priority="977" operator="equal">
      <formula>"Completed"</formula>
    </cfRule>
  </conditionalFormatting>
  <conditionalFormatting sqref="M300:P301">
    <cfRule type="cellIs" dxfId="3828" priority="732" operator="equal">
      <formula>"completedw"</formula>
    </cfRule>
    <cfRule type="cellIs" dxfId="3827" priority="733" operator="equal">
      <formula>"HOLD"</formula>
    </cfRule>
    <cfRule type="cellIs" dxfId="3826" priority="734" operator="equal">
      <formula>"ROW"</formula>
    </cfRule>
    <cfRule type="cellIs" dxfId="3825" priority="735" operator="equal">
      <formula>"wip"</formula>
    </cfRule>
    <cfRule type="cellIs" dxfId="3824" priority="736" operator="equal">
      <formula>"Completed"</formula>
    </cfRule>
  </conditionalFormatting>
  <conditionalFormatting sqref="M106:Q107">
    <cfRule type="cellIs" dxfId="3823" priority="112" operator="equal">
      <formula>"completedw"</formula>
    </cfRule>
    <cfRule type="cellIs" dxfId="3822" priority="113" operator="equal">
      <formula>"HOLD"</formula>
    </cfRule>
    <cfRule type="cellIs" dxfId="3821" priority="114" operator="equal">
      <formula>"ROW"</formula>
    </cfRule>
  </conditionalFormatting>
  <conditionalFormatting sqref="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20" priority="1632" operator="equal">
      <formula>"completedw"</formula>
    </cfRule>
  </conditionalFormatting>
  <conditionalFormatting sqref="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19" priority="1633" operator="equal">
      <formula>"HOLD"</formula>
    </cfRule>
  </conditionalFormatting>
  <conditionalFormatting sqref="N172">
    <cfRule type="cellIs" dxfId="3818" priority="1604" operator="equal">
      <formula>"wip"</formula>
    </cfRule>
    <cfRule type="cellIs" dxfId="3817" priority="1605" operator="equal">
      <formula>"Completed"</formula>
    </cfRule>
  </conditionalFormatting>
  <conditionalFormatting sqref="N183">
    <cfRule type="cellIs" dxfId="3816" priority="1578" operator="equal">
      <formula>"wip"</formula>
    </cfRule>
    <cfRule type="cellIs" dxfId="3815" priority="1579" operator="equal">
      <formula>"Completed"</formula>
    </cfRule>
  </conditionalFormatting>
  <conditionalFormatting sqref="N194">
    <cfRule type="cellIs" dxfId="3814" priority="1546" operator="equal">
      <formula>"wip"</formula>
    </cfRule>
    <cfRule type="cellIs" dxfId="3813" priority="1547" operator="equal">
      <formula>"Completed"</formula>
    </cfRule>
  </conditionalFormatting>
  <conditionalFormatting sqref="N204">
    <cfRule type="cellIs" dxfId="3812" priority="1518" operator="equal">
      <formula>"wip"</formula>
    </cfRule>
    <cfRule type="cellIs" dxfId="3811" priority="1519" operator="equal">
      <formula>"Completed"</formula>
    </cfRule>
  </conditionalFormatting>
  <conditionalFormatting sqref="N215">
    <cfRule type="cellIs" dxfId="3810" priority="1490" operator="equal">
      <formula>"wip"</formula>
    </cfRule>
    <cfRule type="cellIs" dxfId="3809" priority="1491" operator="equal">
      <formula>"Completed"</formula>
    </cfRule>
  </conditionalFormatting>
  <conditionalFormatting sqref="N226">
    <cfRule type="cellIs" dxfId="3808" priority="1462" operator="equal">
      <formula>"wip"</formula>
    </cfRule>
    <cfRule type="cellIs" dxfId="3807" priority="1463" operator="equal">
      <formula>"Completed"</formula>
    </cfRule>
  </conditionalFormatting>
  <conditionalFormatting sqref="N237">
    <cfRule type="cellIs" dxfId="3806" priority="1434" operator="equal">
      <formula>"wip"</formula>
    </cfRule>
    <cfRule type="cellIs" dxfId="3805" priority="1435" operator="equal">
      <formula>"Completed"</formula>
    </cfRule>
  </conditionalFormatting>
  <conditionalFormatting sqref="N247">
    <cfRule type="cellIs" dxfId="3804" priority="1380" operator="equal">
      <formula>"wip"</formula>
    </cfRule>
    <cfRule type="cellIs" dxfId="3803" priority="1381" operator="equal">
      <formula>"Completed"</formula>
    </cfRule>
  </conditionalFormatting>
  <conditionalFormatting sqref="N257">
    <cfRule type="cellIs" dxfId="3802" priority="1352" operator="equal">
      <formula>"wip"</formula>
    </cfRule>
    <cfRule type="cellIs" dxfId="3801" priority="1353" operator="equal">
      <formula>"Completed"</formula>
    </cfRule>
  </conditionalFormatting>
  <conditionalFormatting sqref="N267:O267">
    <cfRule type="cellIs" dxfId="3800" priority="1045" operator="equal">
      <formula>"completedw"</formula>
    </cfRule>
    <cfRule type="cellIs" dxfId="3799" priority="1046" operator="equal">
      <formula>"HOLD"</formula>
    </cfRule>
    <cfRule type="cellIs" dxfId="3798" priority="1047" operator="equal">
      <formula>"ROW"</formula>
    </cfRule>
    <cfRule type="cellIs" dxfId="3797" priority="1048" operator="equal">
      <formula>"wip"</formula>
    </cfRule>
    <cfRule type="cellIs" dxfId="3796" priority="1049" operator="equal">
      <formula>"Completed"</formula>
    </cfRule>
  </conditionalFormatting>
  <conditionalFormatting sqref="N289:O289">
    <cfRule type="cellIs" dxfId="3795" priority="901" operator="equal">
      <formula>"completedw"</formula>
    </cfRule>
    <cfRule type="cellIs" dxfId="3794" priority="902" operator="equal">
      <formula>"HOLD"</formula>
    </cfRule>
    <cfRule type="cellIs" dxfId="3793" priority="903" operator="equal">
      <formula>"ROW"</formula>
    </cfRule>
    <cfRule type="cellIs" dxfId="3792" priority="904" operator="equal">
      <formula>"wip"</formula>
    </cfRule>
    <cfRule type="cellIs" dxfId="3791" priority="905" operator="equal">
      <formula>"Completed"</formula>
    </cfRule>
  </conditionalFormatting>
  <conditionalFormatting sqref="O29:O30">
    <cfRule type="cellIs" dxfId="3790" priority="784" operator="equal">
      <formula>"completedw"</formula>
    </cfRule>
    <cfRule type="cellIs" dxfId="3789" priority="785" operator="equal">
      <formula>"HOLD"</formula>
    </cfRule>
    <cfRule type="cellIs" dxfId="3788" priority="786" operator="equal">
      <formula>"ROW"</formula>
    </cfRule>
  </conditionalFormatting>
  <conditionalFormatting sqref="O215:O216">
    <cfRule type="containsText" dxfId="3787" priority="5" operator="containsText" text="Hold">
      <formula>NOT(ISERROR(SEARCH("Hold",O215)))</formula>
    </cfRule>
  </conditionalFormatting>
  <conditionalFormatting sqref="O267">
    <cfRule type="containsText" dxfId="3786" priority="1044" operator="containsText" text="Hold">
      <formula>NOT(ISERROR(SEARCH("Hold",O267)))</formula>
    </cfRule>
  </conditionalFormatting>
  <conditionalFormatting sqref="O289">
    <cfRule type="containsText" dxfId="3785" priority="900" operator="containsText" text="Hold">
      <formula>NOT(ISERROR(SEARCH("Hold",O289)))</formula>
    </cfRule>
  </conditionalFormatting>
  <conditionalFormatting sqref="O36:Q37">
    <cfRule type="containsText" dxfId="3784" priority="158" operator="containsText" text="Hold">
      <formula>NOT(ISERROR(SEARCH("Hold",O36)))</formula>
    </cfRule>
    <cfRule type="cellIs" dxfId="3783" priority="159" operator="equal">
      <formula>"completedw"</formula>
    </cfRule>
    <cfRule type="cellIs" dxfId="3782" priority="160" operator="equal">
      <formula>"HOLD"</formula>
    </cfRule>
    <cfRule type="cellIs" dxfId="3781" priority="161" operator="equal">
      <formula>"ROW"</formula>
    </cfRule>
    <cfRule type="cellIs" dxfId="3780" priority="162" operator="equal">
      <formula>"wip"</formula>
    </cfRule>
    <cfRule type="cellIs" dxfId="3779" priority="163" operator="equal">
      <formula>"Completed"</formula>
    </cfRule>
  </conditionalFormatting>
  <conditionalFormatting sqref="O72:Q73">
    <cfRule type="cellIs" dxfId="3778" priority="438" operator="equal">
      <formula>"completedw"</formula>
    </cfRule>
    <cfRule type="cellIs" dxfId="3777" priority="439" operator="equal">
      <formula>"HOLD"</formula>
    </cfRule>
    <cfRule type="cellIs" dxfId="3776" priority="440" operator="equal">
      <formula>"ROW"</formula>
    </cfRule>
  </conditionalFormatting>
  <conditionalFormatting sqref="O79:Q80 O102:Q103 O114:Q115 C126:C127 O150:Q151 O161:P162 O215:Q216 O226:Q227 O237:Q238 O247:Q248 O257:Q258 O268:P268 O278:Q279 O290:P290">
    <cfRule type="containsText" dxfId="3775" priority="783" operator="containsText" text="Hold">
      <formula>NOT(ISERROR(SEARCH("Hold",C79)))</formula>
    </cfRule>
  </conditionalFormatting>
  <conditionalFormatting sqref="O90:Q91">
    <cfRule type="containsText" dxfId="3774" priority="8" operator="containsText" text="Hold">
      <formula>NOT(ISERROR(SEARCH("Hold",O90)))</formula>
    </cfRule>
    <cfRule type="cellIs" dxfId="3773" priority="9" operator="equal">
      <formula>"completedw"</formula>
    </cfRule>
    <cfRule type="cellIs" dxfId="3772" priority="10" operator="equal">
      <formula>"HOLD"</formula>
    </cfRule>
    <cfRule type="cellIs" dxfId="3771" priority="11" operator="equal">
      <formula>"ROW"</formula>
    </cfRule>
    <cfRule type="cellIs" dxfId="3770" priority="12" operator="equal">
      <formula>"wip"</formula>
    </cfRule>
    <cfRule type="cellIs" dxfId="3769" priority="13" operator="equal">
      <formula>"Completed"</formula>
    </cfRule>
  </conditionalFormatting>
  <conditionalFormatting sqref="O126:Q127">
    <cfRule type="containsText" dxfId="3768" priority="619" operator="containsText" text="Hold">
      <formula>NOT(ISERROR(SEARCH("Hold",O126)))</formula>
    </cfRule>
  </conditionalFormatting>
  <conditionalFormatting sqref="O138:Q139">
    <cfRule type="containsText" dxfId="3767" priority="623" operator="containsText" text="Hold">
      <formula>NOT(ISERROR(SEARCH("Hold",O138)))</formula>
    </cfRule>
  </conditionalFormatting>
  <conditionalFormatting sqref="O187:Q187">
    <cfRule type="cellIs" dxfId="3766" priority="354" operator="equal">
      <formula>"completedw"</formula>
    </cfRule>
    <cfRule type="cellIs" dxfId="3765" priority="355" operator="equal">
      <formula>"HOLD"</formula>
    </cfRule>
    <cfRule type="cellIs" dxfId="3764" priority="356" operator="equal">
      <formula>"ROW"</formula>
    </cfRule>
  </conditionalFormatting>
  <conditionalFormatting sqref="O194:Q195">
    <cfRule type="containsText" dxfId="3763" priority="626" operator="containsText" text="Hold">
      <formula>NOT(ISERROR(SEARCH("Hold",O194)))</formula>
    </cfRule>
  </conditionalFormatting>
  <conditionalFormatting sqref="O300:Q301">
    <cfRule type="containsText" dxfId="3762" priority="725" operator="containsText" text="Hold">
      <formula>NOT(ISERROR(SEARCH("Hold",O300)))</formula>
    </cfRule>
  </conditionalFormatting>
  <conditionalFormatting sqref="O311:Q312">
    <cfRule type="containsText" dxfId="3761" priority="76" operator="containsText" text="Hold">
      <formula>NOT(ISERROR(SEARCH("Hold",O311)))</formula>
    </cfRule>
  </conditionalFormatting>
  <conditionalFormatting sqref="O311:R312">
    <cfRule type="cellIs" dxfId="3760" priority="77" operator="equal">
      <formula>"completedw"</formula>
    </cfRule>
    <cfRule type="cellIs" dxfId="3759" priority="78" operator="equal">
      <formula>"HOLD"</formula>
    </cfRule>
    <cfRule type="cellIs" dxfId="3758" priority="79" operator="equal">
      <formula>"ROW"</formula>
    </cfRule>
    <cfRule type="cellIs" dxfId="3757" priority="80" operator="equal">
      <formula>"wip"</formula>
    </cfRule>
    <cfRule type="cellIs" dxfId="3756" priority="81" operator="equal">
      <formula>"Completed"</formula>
    </cfRule>
  </conditionalFormatting>
  <conditionalFormatting sqref="O208:S209">
    <cfRule type="cellIs" dxfId="3755" priority="221" operator="equal">
      <formula>"completedw"</formula>
    </cfRule>
    <cfRule type="cellIs" dxfId="3754" priority="222" operator="equal">
      <formula>"HOLD"</formula>
    </cfRule>
    <cfRule type="cellIs" dxfId="3753" priority="223" operator="equal">
      <formula>"ROW"</formula>
    </cfRule>
  </conditionalFormatting>
  <conditionalFormatting sqref="O61:W62">
    <cfRule type="cellIs" dxfId="3752" priority="118" operator="equal">
      <formula>"completedw"</formula>
    </cfRule>
    <cfRule type="cellIs" dxfId="3751" priority="119" operator="equal">
      <formula>"HOLD"</formula>
    </cfRule>
    <cfRule type="cellIs" dxfId="3750" priority="120" operator="equal">
      <formula>"ROW"</formula>
    </cfRule>
  </conditionalFormatting>
  <conditionalFormatting sqref="O176:W177">
    <cfRule type="cellIs" dxfId="3749" priority="375" operator="equal">
      <formula>"completedw"</formula>
    </cfRule>
    <cfRule type="cellIs" dxfId="3748" priority="376" operator="equal">
      <formula>"HOLD"</formula>
    </cfRule>
    <cfRule type="cellIs" dxfId="3747" priority="377" operator="equal">
      <formula>"ROW"</formula>
    </cfRule>
  </conditionalFormatting>
  <conditionalFormatting sqref="P172">
    <cfRule type="cellIs" dxfId="3746" priority="1602" operator="equal">
      <formula>"wip"</formula>
    </cfRule>
    <cfRule type="cellIs" dxfId="3745" priority="1603" operator="equal">
      <formula>"Completed"</formula>
    </cfRule>
  </conditionalFormatting>
  <conditionalFormatting sqref="P183">
    <cfRule type="cellIs" dxfId="3744" priority="1574" operator="equal">
      <formula>"wip"</formula>
    </cfRule>
    <cfRule type="cellIs" dxfId="3743" priority="1575" operator="equal">
      <formula>"Completed"</formula>
    </cfRule>
  </conditionalFormatting>
  <conditionalFormatting sqref="P194">
    <cfRule type="cellIs" dxfId="3742" priority="1544" operator="equal">
      <formula>"wip"</formula>
    </cfRule>
    <cfRule type="cellIs" dxfId="3741" priority="1545" operator="equal">
      <formula>"Completed"</formula>
    </cfRule>
  </conditionalFormatting>
  <conditionalFormatting sqref="P204">
    <cfRule type="cellIs" dxfId="3740" priority="1516" operator="equal">
      <formula>"wip"</formula>
    </cfRule>
    <cfRule type="cellIs" dxfId="3739" priority="1517" operator="equal">
      <formula>"Completed"</formula>
    </cfRule>
  </conditionalFormatting>
  <conditionalFormatting sqref="P215">
    <cfRule type="cellIs" dxfId="3738" priority="1488" operator="equal">
      <formula>"wip"</formula>
    </cfRule>
    <cfRule type="cellIs" dxfId="3737" priority="1489" operator="equal">
      <formula>"Completed"</formula>
    </cfRule>
  </conditionalFormatting>
  <conditionalFormatting sqref="P226">
    <cfRule type="cellIs" dxfId="3736" priority="1460" operator="equal">
      <formula>"wip"</formula>
    </cfRule>
    <cfRule type="cellIs" dxfId="3735" priority="1461" operator="equal">
      <formula>"Completed"</formula>
    </cfRule>
  </conditionalFormatting>
  <conditionalFormatting sqref="P237">
    <cfRule type="cellIs" dxfId="3734" priority="1432" operator="equal">
      <formula>"wip"</formula>
    </cfRule>
    <cfRule type="cellIs" dxfId="3733" priority="1433" operator="equal">
      <formula>"Completed"</formula>
    </cfRule>
  </conditionalFormatting>
  <conditionalFormatting sqref="P247">
    <cfRule type="cellIs" dxfId="3732" priority="1378" operator="equal">
      <formula>"wip"</formula>
    </cfRule>
    <cfRule type="cellIs" dxfId="3731" priority="1379" operator="equal">
      <formula>"Completed"</formula>
    </cfRule>
  </conditionalFormatting>
  <conditionalFormatting sqref="P257">
    <cfRule type="cellIs" dxfId="3730" priority="1350" operator="equal">
      <formula>"wip"</formula>
    </cfRule>
    <cfRule type="cellIs" dxfId="3729" priority="1351" operator="equal">
      <formula>"Completed"</formula>
    </cfRule>
  </conditionalFormatting>
  <conditionalFormatting sqref="P267">
    <cfRule type="cellIs" dxfId="3728" priority="153" operator="equal">
      <formula>"completedw"</formula>
    </cfRule>
    <cfRule type="cellIs" dxfId="3727" priority="154" operator="equal">
      <formula>"HOLD"</formula>
    </cfRule>
    <cfRule type="cellIs" dxfId="3726" priority="155" operator="equal">
      <formula>"ROW"</formula>
    </cfRule>
    <cfRule type="cellIs" dxfId="3725" priority="156" operator="equal">
      <formula>"wip"</formula>
    </cfRule>
    <cfRule type="cellIs" dxfId="3724" priority="157" operator="equal">
      <formula>"Completed"</formula>
    </cfRule>
  </conditionalFormatting>
  <conditionalFormatting sqref="P289">
    <cfRule type="cellIs" dxfId="3723" priority="148" operator="equal">
      <formula>"completedw"</formula>
    </cfRule>
    <cfRule type="cellIs" dxfId="3722" priority="149" operator="equal">
      <formula>"HOLD"</formula>
    </cfRule>
    <cfRule type="cellIs" dxfId="3721" priority="150" operator="equal">
      <formula>"ROW"</formula>
    </cfRule>
    <cfRule type="cellIs" dxfId="3720" priority="151" operator="equal">
      <formula>"wip"</formula>
    </cfRule>
    <cfRule type="cellIs" dxfId="3719" priority="152" operator="equal">
      <formula>"Completed"</formula>
    </cfRule>
  </conditionalFormatting>
  <conditionalFormatting sqref="Q143">
    <cfRule type="cellIs" dxfId="3718" priority="164" operator="equal">
      <formula>"completedw"</formula>
    </cfRule>
    <cfRule type="cellIs" dxfId="3717" priority="165" operator="equal">
      <formula>"HOLD"</formula>
    </cfRule>
    <cfRule type="cellIs" dxfId="3716" priority="166" operator="equal">
      <formula>"ROW"</formula>
    </cfRule>
  </conditionalFormatting>
  <conditionalFormatting sqref="Q161:Q162">
    <cfRule type="containsText" dxfId="3715" priority="519" operator="containsText" text="Hold">
      <formula>NOT(ISERROR(SEARCH("Hold",Q161)))</formula>
    </cfRule>
  </conditionalFormatting>
  <conditionalFormatting sqref="Q215:Q216">
    <cfRule type="containsText" dxfId="3714" priority="4" operator="containsText" text="Hold">
      <formula>NOT(ISERROR(SEARCH("Hold",Q215)))</formula>
    </cfRule>
  </conditionalFormatting>
  <conditionalFormatting sqref="Q267:Q268">
    <cfRule type="containsText" dxfId="3713" priority="1050" operator="containsText" text="Hold">
      <formula>NOT(ISERROR(SEARCH("Hold",Q267)))</formula>
    </cfRule>
  </conditionalFormatting>
  <conditionalFormatting sqref="Q289:Q290">
    <cfRule type="containsText" dxfId="3712" priority="906" operator="containsText" text="Hold">
      <formula>NOT(ISERROR(SEARCH("Hold",Q289)))</formula>
    </cfRule>
  </conditionalFormatting>
  <conditionalFormatting sqref="Q278:R279">
    <cfRule type="cellIs" dxfId="3711" priority="967" operator="equal">
      <formula>"completedw"</formula>
    </cfRule>
    <cfRule type="cellIs" dxfId="3710" priority="968" operator="equal">
      <formula>"HOLD"</formula>
    </cfRule>
    <cfRule type="cellIs" dxfId="3709" priority="969" operator="equal">
      <formula>"ROW"</formula>
    </cfRule>
    <cfRule type="cellIs" dxfId="3708" priority="970" operator="equal">
      <formula>"wip"</formula>
    </cfRule>
    <cfRule type="cellIs" dxfId="3707" priority="971" operator="equal">
      <formula>"Completed"</formula>
    </cfRule>
  </conditionalFormatting>
  <conditionalFormatting sqref="Q300:R301">
    <cfRule type="cellIs" dxfId="3706" priority="726" operator="equal">
      <formula>"completedw"</formula>
    </cfRule>
    <cfRule type="cellIs" dxfId="3705" priority="727" operator="equal">
      <formula>"HOLD"</formula>
    </cfRule>
    <cfRule type="cellIs" dxfId="3704" priority="728" operator="equal">
      <formula>"ROW"</formula>
    </cfRule>
    <cfRule type="cellIs" dxfId="3703" priority="729" operator="equal">
      <formula>"wip"</formula>
    </cfRule>
    <cfRule type="cellIs" dxfId="3702" priority="730" operator="equal">
      <formula>"Completed"</formula>
    </cfRule>
  </conditionalFormatting>
  <conditionalFormatting sqref="Q29:S30">
    <cfRule type="cellIs" dxfId="3701" priority="516" operator="equal">
      <formula>"completedw"</formula>
    </cfRule>
    <cfRule type="cellIs" dxfId="3700" priority="517" operator="equal">
      <formula>"HOLD"</formula>
    </cfRule>
    <cfRule type="cellIs" dxfId="3699" priority="518" operator="equal">
      <formula>"ROW"</formula>
    </cfRule>
  </conditionalFormatting>
  <conditionalFormatting sqref="Q289:S290">
    <cfRule type="cellIs" dxfId="3698" priority="908" operator="equal">
      <formula>"completedw"</formula>
    </cfRule>
    <cfRule type="cellIs" dxfId="3697" priority="909" operator="equal">
      <formula>"HOLD"</formula>
    </cfRule>
    <cfRule type="cellIs" dxfId="3696" priority="910" operator="equal">
      <formula>"ROW"</formula>
    </cfRule>
    <cfRule type="cellIs" dxfId="3695" priority="911" operator="equal">
      <formula>"wip"</formula>
    </cfRule>
    <cfRule type="cellIs" dxfId="3694" priority="912" operator="equal">
      <formula>"Completed"</formula>
    </cfRule>
  </conditionalFormatting>
  <conditionalFormatting sqref="R172">
    <cfRule type="cellIs" dxfId="3693" priority="1600" operator="equal">
      <formula>"wip"</formula>
    </cfRule>
    <cfRule type="cellIs" dxfId="3692" priority="1601" operator="equal">
      <formula>"Completed"</formula>
    </cfRule>
  </conditionalFormatting>
  <conditionalFormatting sqref="R183">
    <cfRule type="cellIs" dxfId="3691" priority="1572" operator="equal">
      <formula>"wip"</formula>
    </cfRule>
    <cfRule type="cellIs" dxfId="3690" priority="1573" operator="equal">
      <formula>"Completed"</formula>
    </cfRule>
  </conditionalFormatting>
  <conditionalFormatting sqref="R194">
    <cfRule type="cellIs" dxfId="3689" priority="1542" operator="equal">
      <formula>"wip"</formula>
    </cfRule>
    <cfRule type="cellIs" dxfId="3688" priority="1543" operator="equal">
      <formula>"Completed"</formula>
    </cfRule>
  </conditionalFormatting>
  <conditionalFormatting sqref="R204">
    <cfRule type="cellIs" dxfId="3687" priority="1514" operator="equal">
      <formula>"wip"</formula>
    </cfRule>
    <cfRule type="cellIs" dxfId="3686" priority="1515" operator="equal">
      <formula>"Completed"</formula>
    </cfRule>
  </conditionalFormatting>
  <conditionalFormatting sqref="R215">
    <cfRule type="cellIs" dxfId="3685" priority="1486" operator="equal">
      <formula>"wip"</formula>
    </cfRule>
    <cfRule type="cellIs" dxfId="3684" priority="1487" operator="equal">
      <formula>"Completed"</formula>
    </cfRule>
  </conditionalFormatting>
  <conditionalFormatting sqref="R226">
    <cfRule type="cellIs" dxfId="3683" priority="1458" operator="equal">
      <formula>"wip"</formula>
    </cfRule>
    <cfRule type="cellIs" dxfId="3682" priority="1459" operator="equal">
      <formula>"Completed"</formula>
    </cfRule>
  </conditionalFormatting>
  <conditionalFormatting sqref="R237">
    <cfRule type="cellIs" dxfId="3681" priority="1430" operator="equal">
      <formula>"wip"</formula>
    </cfRule>
    <cfRule type="cellIs" dxfId="3680" priority="1431" operator="equal">
      <formula>"Completed"</formula>
    </cfRule>
  </conditionalFormatting>
  <conditionalFormatting sqref="R247">
    <cfRule type="cellIs" dxfId="3679" priority="1376" operator="equal">
      <formula>"wip"</formula>
    </cfRule>
    <cfRule type="cellIs" dxfId="3678" priority="1377" operator="equal">
      <formula>"Completed"</formula>
    </cfRule>
  </conditionalFormatting>
  <conditionalFormatting sqref="R257">
    <cfRule type="cellIs" dxfId="3677" priority="1348" operator="equal">
      <formula>"wip"</formula>
    </cfRule>
    <cfRule type="cellIs" dxfId="3676" priority="1349" operator="equal">
      <formula>"Completed"</formula>
    </cfRule>
  </conditionalFormatting>
  <conditionalFormatting sqref="R90:S91">
    <cfRule type="cellIs" dxfId="3675" priority="53" operator="equal">
      <formula>"completedw"</formula>
    </cfRule>
    <cfRule type="cellIs" dxfId="3674" priority="54" operator="equal">
      <formula>"HOLD"</formula>
    </cfRule>
    <cfRule type="cellIs" dxfId="3673" priority="55" operator="equal">
      <formula>"ROW"</formula>
    </cfRule>
    <cfRule type="cellIs" dxfId="3672" priority="56" operator="equal">
      <formula>"wip"</formula>
    </cfRule>
    <cfRule type="cellIs" dxfId="3671" priority="57" operator="equal">
      <formula>"Completed"</formula>
    </cfRule>
  </conditionalFormatting>
  <conditionalFormatting sqref="R267:S268">
    <cfRule type="cellIs" dxfId="3670" priority="1052" operator="equal">
      <formula>"completedw"</formula>
    </cfRule>
    <cfRule type="cellIs" dxfId="3669" priority="1053" operator="equal">
      <formula>"HOLD"</formula>
    </cfRule>
    <cfRule type="cellIs" dxfId="3668" priority="1054" operator="equal">
      <formula>"ROW"</formula>
    </cfRule>
    <cfRule type="cellIs" dxfId="3667" priority="1055" operator="equal">
      <formula>"wip"</formula>
    </cfRule>
    <cfRule type="cellIs" dxfId="3666" priority="1056" operator="equal">
      <formula>"Completed"</formula>
    </cfRule>
  </conditionalFormatting>
  <conditionalFormatting sqref="R36:V37">
    <cfRule type="cellIs" dxfId="3665" priority="578" operator="equal">
      <formula>"completedw"</formula>
    </cfRule>
    <cfRule type="cellIs" dxfId="3664" priority="579" operator="equal">
      <formula>"HOLD"</formula>
    </cfRule>
    <cfRule type="cellIs" dxfId="3663" priority="580" operator="equal">
      <formula>"ROW"</formula>
    </cfRule>
    <cfRule type="cellIs" dxfId="3662" priority="581" operator="equal">
      <formula>"wip"</formula>
    </cfRule>
    <cfRule type="cellIs" dxfId="3661" priority="582" operator="equal">
      <formula>"Completed"</formula>
    </cfRule>
  </conditionalFormatting>
  <conditionalFormatting sqref="S36:S37">
    <cfRule type="containsText" dxfId="3660" priority="577" operator="containsText" text="Hold">
      <formula>NOT(ISERROR(SEARCH("Hold",S36)))</formula>
    </cfRule>
  </conditionalFormatting>
  <conditionalFormatting sqref="S51">
    <cfRule type="cellIs" dxfId="3659" priority="489" operator="equal">
      <formula>"completedw"</formula>
    </cfRule>
    <cfRule type="cellIs" dxfId="3658" priority="490" operator="equal">
      <formula>"HOLD"</formula>
    </cfRule>
    <cfRule type="cellIs" dxfId="3657" priority="491" operator="equal">
      <formula>"ROW"</formula>
    </cfRule>
  </conditionalFormatting>
  <conditionalFormatting sqref="S72:S73">
    <cfRule type="cellIs" dxfId="3656" priority="441" operator="equal">
      <formula>"completedw"</formula>
    </cfRule>
    <cfRule type="cellIs" dxfId="3655" priority="442" operator="equal">
      <formula>"HOLD"</formula>
    </cfRule>
    <cfRule type="cellIs" dxfId="3654" priority="443" operator="equal">
      <formula>"ROW"</formula>
    </cfRule>
  </conditionalFormatting>
  <conditionalFormatting sqref="S79:S80">
    <cfRule type="containsText" dxfId="3653" priority="570" operator="containsText" text="Hold">
      <formula>NOT(ISERROR(SEARCH("Hold",S79)))</formula>
    </cfRule>
    <cfRule type="cellIs" dxfId="3652" priority="571" operator="equal">
      <formula>"completedw"</formula>
    </cfRule>
    <cfRule type="cellIs" dxfId="3651" priority="572" operator="equal">
      <formula>"HOLD"</formula>
    </cfRule>
    <cfRule type="cellIs" dxfId="3650" priority="573" operator="equal">
      <formula>"ROW"</formula>
    </cfRule>
    <cfRule type="cellIs" dxfId="3649" priority="574" operator="equal">
      <formula>"wip"</formula>
    </cfRule>
    <cfRule type="cellIs" dxfId="3648" priority="575" operator="equal">
      <formula>"Completed"</formula>
    </cfRule>
  </conditionalFormatting>
  <conditionalFormatting sqref="S90:S91">
    <cfRule type="containsText" dxfId="3647" priority="52" operator="containsText" text="Hold">
      <formula>NOT(ISERROR(SEARCH("Hold",S90)))</formula>
    </cfRule>
  </conditionalFormatting>
  <conditionalFormatting sqref="S102:S103">
    <cfRule type="containsText" dxfId="3646" priority="815" operator="containsText" text="Hold">
      <formula>NOT(ISERROR(SEARCH("Hold",S102)))</formula>
    </cfRule>
  </conditionalFormatting>
  <conditionalFormatting sqref="S106:S107">
    <cfRule type="cellIs" dxfId="3645" priority="405" operator="equal">
      <formula>"completedw"</formula>
    </cfRule>
    <cfRule type="cellIs" dxfId="3644" priority="406" operator="equal">
      <formula>"HOLD"</formula>
    </cfRule>
    <cfRule type="cellIs" dxfId="3643" priority="407" operator="equal">
      <formula>"ROW"</formula>
    </cfRule>
  </conditionalFormatting>
  <conditionalFormatting sqref="S114:S115">
    <cfRule type="containsText" dxfId="3642" priority="1236" operator="containsText" text="Hold">
      <formula>NOT(ISERROR(SEARCH("Hold",S114)))</formula>
    </cfRule>
  </conditionalFormatting>
  <conditionalFormatting sqref="S118:S119">
    <cfRule type="cellIs" dxfId="3641" priority="179" operator="equal">
      <formula>"completedw"</formula>
    </cfRule>
    <cfRule type="cellIs" dxfId="3640" priority="180" operator="equal">
      <formula>"HOLD"</formula>
    </cfRule>
    <cfRule type="cellIs" dxfId="3639" priority="181" operator="equal">
      <formula>"ROW"</formula>
    </cfRule>
  </conditionalFormatting>
  <conditionalFormatting sqref="S122">
    <cfRule type="cellIs" dxfId="3638" priority="260" operator="equal">
      <formula>"completedw"</formula>
    </cfRule>
    <cfRule type="cellIs" dxfId="3637" priority="261" operator="equal">
      <formula>"HOLD"</formula>
    </cfRule>
    <cfRule type="cellIs" dxfId="3636" priority="262" operator="equal">
      <formula>"ROW"</formula>
    </cfRule>
  </conditionalFormatting>
  <conditionalFormatting sqref="S126:S127">
    <cfRule type="containsText" dxfId="3635" priority="618" operator="containsText" text="Hold">
      <formula>NOT(ISERROR(SEARCH("Hold",S126)))</formula>
    </cfRule>
  </conditionalFormatting>
  <conditionalFormatting sqref="S138:S139">
    <cfRule type="containsText" dxfId="3634" priority="622" operator="containsText" text="Hold">
      <formula>NOT(ISERROR(SEARCH("Hold",S138)))</formula>
    </cfRule>
  </conditionalFormatting>
  <conditionalFormatting sqref="S142:S143 S145">
    <cfRule type="cellIs" dxfId="3633" priority="399" operator="equal">
      <formula>"completedw"</formula>
    </cfRule>
    <cfRule type="cellIs" dxfId="3632" priority="400" operator="equal">
      <formula>"HOLD"</formula>
    </cfRule>
    <cfRule type="cellIs" dxfId="3631" priority="401" operator="equal">
      <formula>"ROW"</formula>
    </cfRule>
  </conditionalFormatting>
  <conditionalFormatting sqref="S150:S151">
    <cfRule type="containsText" dxfId="3630" priority="1231" operator="containsText" text="Hold">
      <formula>NOT(ISERROR(SEARCH("Hold",S150)))</formula>
    </cfRule>
  </conditionalFormatting>
  <conditionalFormatting sqref="S187">
    <cfRule type="cellIs" dxfId="3629" priority="351" operator="equal">
      <formula>"completedw"</formula>
    </cfRule>
    <cfRule type="cellIs" dxfId="3628" priority="352" operator="equal">
      <formula>"HOLD"</formula>
    </cfRule>
    <cfRule type="cellIs" dxfId="3627" priority="353" operator="equal">
      <formula>"ROW"</formula>
    </cfRule>
  </conditionalFormatting>
  <conditionalFormatting sqref="S194:S195">
    <cfRule type="containsText" dxfId="3626" priority="625" operator="containsText" text="Hold">
      <formula>NOT(ISERROR(SEARCH("Hold",S194)))</formula>
    </cfRule>
  </conditionalFormatting>
  <conditionalFormatting sqref="S215:S216">
    <cfRule type="containsText" dxfId="3625" priority="128" operator="containsText" text="Hold">
      <formula>NOT(ISERROR(SEARCH("Hold",S215)))</formula>
    </cfRule>
    <cfRule type="containsText" dxfId="3624" priority="1148" operator="containsText" text="Hold">
      <formula>NOT(ISERROR(SEARCH("Hold",S215)))</formula>
    </cfRule>
  </conditionalFormatting>
  <conditionalFormatting sqref="S226:S227">
    <cfRule type="containsText" dxfId="3623" priority="1137" operator="containsText" text="Hold">
      <formula>NOT(ISERROR(SEARCH("Hold",S226)))</formula>
    </cfRule>
  </conditionalFormatting>
  <conditionalFormatting sqref="S237:S238">
    <cfRule type="containsText" dxfId="3622" priority="1125" operator="containsText" text="Hold">
      <formula>NOT(ISERROR(SEARCH("Hold",S237)))</formula>
    </cfRule>
  </conditionalFormatting>
  <conditionalFormatting sqref="S247:S248">
    <cfRule type="containsText" dxfId="3621" priority="1114" operator="containsText" text="Hold">
      <formula>NOT(ISERROR(SEARCH("Hold",S247)))</formula>
    </cfRule>
  </conditionalFormatting>
  <conditionalFormatting sqref="S257:S258">
    <cfRule type="containsText" dxfId="3620" priority="1102" operator="containsText" text="Hold">
      <formula>NOT(ISERROR(SEARCH("Hold",S257)))</formula>
    </cfRule>
  </conditionalFormatting>
  <conditionalFormatting sqref="S267:S268">
    <cfRule type="containsText" dxfId="3619" priority="1051" operator="containsText" text="Hold">
      <formula>NOT(ISERROR(SEARCH("Hold",S267)))</formula>
    </cfRule>
  </conditionalFormatting>
  <conditionalFormatting sqref="S278:S279">
    <cfRule type="containsText" dxfId="3618" priority="64" operator="containsText" text="Hold">
      <formula>NOT(ISERROR(SEARCH("Hold",S278)))</formula>
    </cfRule>
  </conditionalFormatting>
  <conditionalFormatting sqref="S289:S290">
    <cfRule type="containsText" dxfId="3617" priority="907" operator="containsText" text="Hold">
      <formula>NOT(ISERROR(SEARCH("Hold",S289)))</formula>
    </cfRule>
  </conditionalFormatting>
  <conditionalFormatting sqref="S300:S301">
    <cfRule type="containsText" dxfId="3616" priority="719" operator="containsText" text="Hold">
      <formula>NOT(ISERROR(SEARCH("Hold",S300)))</formula>
    </cfRule>
  </conditionalFormatting>
  <conditionalFormatting sqref="S311:S312">
    <cfRule type="containsText" dxfId="3615" priority="70" operator="containsText" text="Hold">
      <formula>NOT(ISERROR(SEARCH("Hold",S311)))</formula>
    </cfRule>
    <cfRule type="cellIs" dxfId="3614" priority="71" operator="equal">
      <formula>"completedw"</formula>
    </cfRule>
    <cfRule type="cellIs" dxfId="3613" priority="72" operator="equal">
      <formula>"HOLD"</formula>
    </cfRule>
    <cfRule type="cellIs" dxfId="3612" priority="73" operator="equal">
      <formula>"ROW"</formula>
    </cfRule>
    <cfRule type="cellIs" dxfId="3611" priority="74" operator="equal">
      <formula>"wip"</formula>
    </cfRule>
    <cfRule type="cellIs" dxfId="3610" priority="75" operator="equal">
      <formula>"Completed"</formula>
    </cfRule>
  </conditionalFormatting>
  <conditionalFormatting sqref="S278:T279">
    <cfRule type="cellIs" dxfId="3609" priority="65" operator="equal">
      <formula>"completedw"</formula>
    </cfRule>
    <cfRule type="cellIs" dxfId="3608" priority="66" operator="equal">
      <formula>"HOLD"</formula>
    </cfRule>
    <cfRule type="cellIs" dxfId="3607" priority="67" operator="equal">
      <formula>"ROW"</formula>
    </cfRule>
    <cfRule type="cellIs" dxfId="3606" priority="68" operator="equal">
      <formula>"wip"</formula>
    </cfRule>
    <cfRule type="cellIs" dxfId="3605" priority="69" operator="equal">
      <formula>"Completed"</formula>
    </cfRule>
  </conditionalFormatting>
  <conditionalFormatting sqref="S300:T301">
    <cfRule type="cellIs" dxfId="3604" priority="720" operator="equal">
      <formula>"completedw"</formula>
    </cfRule>
    <cfRule type="cellIs" dxfId="3603" priority="721" operator="equal">
      <formula>"HOLD"</formula>
    </cfRule>
    <cfRule type="cellIs" dxfId="3602" priority="722" operator="equal">
      <formula>"ROW"</formula>
    </cfRule>
    <cfRule type="cellIs" dxfId="3601" priority="723" operator="equal">
      <formula>"wip"</formula>
    </cfRule>
    <cfRule type="cellIs" dxfId="3600" priority="724" operator="equal">
      <formula>"Completed"</formula>
    </cfRule>
  </conditionalFormatting>
  <conditionalFormatting sqref="T172">
    <cfRule type="cellIs" dxfId="3599" priority="1598" operator="equal">
      <formula>"wip"</formula>
    </cfRule>
    <cfRule type="cellIs" dxfId="3598" priority="1599" operator="equal">
      <formula>"Completed"</formula>
    </cfRule>
  </conditionalFormatting>
  <conditionalFormatting sqref="T183">
    <cfRule type="cellIs" dxfId="3597" priority="1570" operator="equal">
      <formula>"wip"</formula>
    </cfRule>
    <cfRule type="cellIs" dxfId="3596" priority="1571" operator="equal">
      <formula>"Completed"</formula>
    </cfRule>
  </conditionalFormatting>
  <conditionalFormatting sqref="T194">
    <cfRule type="cellIs" dxfId="3595" priority="1540" operator="equal">
      <formula>"wip"</formula>
    </cfRule>
    <cfRule type="cellIs" dxfId="3594" priority="1541" operator="equal">
      <formula>"Completed"</formula>
    </cfRule>
  </conditionalFormatting>
  <conditionalFormatting sqref="T204">
    <cfRule type="cellIs" dxfId="3593" priority="1512" operator="equal">
      <formula>"wip"</formula>
    </cfRule>
    <cfRule type="cellIs" dxfId="3592" priority="1513" operator="equal">
      <formula>"Completed"</formula>
    </cfRule>
  </conditionalFormatting>
  <conditionalFormatting sqref="T215">
    <cfRule type="cellIs" dxfId="3591" priority="1484" operator="equal">
      <formula>"wip"</formula>
    </cfRule>
    <cfRule type="cellIs" dxfId="3590" priority="1485" operator="equal">
      <formula>"Completed"</formula>
    </cfRule>
  </conditionalFormatting>
  <conditionalFormatting sqref="T226">
    <cfRule type="cellIs" dxfId="3589" priority="1456" operator="equal">
      <formula>"wip"</formula>
    </cfRule>
    <cfRule type="cellIs" dxfId="3588" priority="1457" operator="equal">
      <formula>"Completed"</formula>
    </cfRule>
  </conditionalFormatting>
  <conditionalFormatting sqref="T237">
    <cfRule type="cellIs" dxfId="3587" priority="1428" operator="equal">
      <formula>"wip"</formula>
    </cfRule>
    <cfRule type="cellIs" dxfId="3586" priority="1429" operator="equal">
      <formula>"Completed"</formula>
    </cfRule>
  </conditionalFormatting>
  <conditionalFormatting sqref="T247">
    <cfRule type="cellIs" dxfId="3585" priority="1374" operator="equal">
      <formula>"wip"</formula>
    </cfRule>
    <cfRule type="cellIs" dxfId="3584" priority="1375" operator="equal">
      <formula>"Completed"</formula>
    </cfRule>
  </conditionalFormatting>
  <conditionalFormatting sqref="T257">
    <cfRule type="cellIs" dxfId="3583" priority="1346" operator="equal">
      <formula>"wip"</formula>
    </cfRule>
    <cfRule type="cellIs" dxfId="3582" priority="1347" operator="equal">
      <formula>"Completed"</formula>
    </cfRule>
  </conditionalFormatting>
  <conditionalFormatting sqref="T267:U268">
    <cfRule type="cellIs" dxfId="3581" priority="1058" operator="equal">
      <formula>"completedw"</formula>
    </cfRule>
    <cfRule type="cellIs" dxfId="3580" priority="1059" operator="equal">
      <formula>"HOLD"</formula>
    </cfRule>
    <cfRule type="cellIs" dxfId="3579" priority="1060" operator="equal">
      <formula>"ROW"</formula>
    </cfRule>
    <cfRule type="cellIs" dxfId="3578" priority="1061" operator="equal">
      <formula>"wip"</formula>
    </cfRule>
    <cfRule type="cellIs" dxfId="3577" priority="1062" operator="equal">
      <formula>"Completed"</formula>
    </cfRule>
  </conditionalFormatting>
  <conditionalFormatting sqref="T289:U290">
    <cfRule type="cellIs" dxfId="3576" priority="914" operator="equal">
      <formula>"completedw"</formula>
    </cfRule>
    <cfRule type="cellIs" dxfId="3575" priority="915" operator="equal">
      <formula>"HOLD"</formula>
    </cfRule>
    <cfRule type="cellIs" dxfId="3574" priority="916" operator="equal">
      <formula>"ROW"</formula>
    </cfRule>
    <cfRule type="cellIs" dxfId="3573" priority="917" operator="equal">
      <formula>"wip"</formula>
    </cfRule>
    <cfRule type="cellIs" dxfId="3572" priority="918" operator="equal">
      <formula>"Completed"</formula>
    </cfRule>
  </conditionalFormatting>
  <conditionalFormatting sqref="T90:V91">
    <cfRule type="cellIs" dxfId="3571" priority="1242" operator="equal">
      <formula>"completedw"</formula>
    </cfRule>
    <cfRule type="cellIs" dxfId="3570" priority="1243" operator="equal">
      <formula>"HOLD"</formula>
    </cfRule>
    <cfRule type="cellIs" dxfId="3569" priority="1244" operator="equal">
      <formula>"ROW"</formula>
    </cfRule>
    <cfRule type="cellIs" dxfId="3568" priority="1245" operator="equal">
      <formula>"wip"</formula>
    </cfRule>
    <cfRule type="cellIs" dxfId="3567" priority="1246" operator="equal">
      <formula>"Completed"</formula>
    </cfRule>
  </conditionalFormatting>
  <conditionalFormatting sqref="T311:V312">
    <cfRule type="cellIs" dxfId="3566" priority="660" operator="equal">
      <formula>"completedw"</formula>
    </cfRule>
    <cfRule type="cellIs" dxfId="3565" priority="661" operator="equal">
      <formula>"HOLD"</formula>
    </cfRule>
    <cfRule type="cellIs" dxfId="3564" priority="662" operator="equal">
      <formula>"ROW"</formula>
    </cfRule>
    <cfRule type="cellIs" dxfId="3563" priority="663" operator="equal">
      <formula>"wip"</formula>
    </cfRule>
    <cfRule type="cellIs" dxfId="3562" priority="664" operator="equal">
      <formula>"Completed"</formula>
    </cfRule>
  </conditionalFormatting>
  <conditionalFormatting sqref="T79:X80">
    <cfRule type="cellIs" dxfId="3561" priority="1199" operator="equal">
      <formula>"completedw"</formula>
    </cfRule>
    <cfRule type="cellIs" dxfId="3560" priority="1200" operator="equal">
      <formula>"HOLD"</formula>
    </cfRule>
    <cfRule type="cellIs" dxfId="3559" priority="1201" operator="equal">
      <formula>"ROW"</formula>
    </cfRule>
    <cfRule type="cellIs" dxfId="3558" priority="1202" operator="equal">
      <formula>"wip"</formula>
    </cfRule>
    <cfRule type="cellIs" dxfId="3557" priority="1203" operator="equal">
      <formula>"Completed"</formula>
    </cfRule>
  </conditionalFormatting>
  <conditionalFormatting sqref="T165:Y166">
    <cfRule type="cellIs" dxfId="3556" priority="390" operator="equal">
      <formula>"completedw"</formula>
    </cfRule>
    <cfRule type="cellIs" dxfId="3555" priority="391" operator="equal">
      <formula>"HOLD"</formula>
    </cfRule>
    <cfRule type="cellIs" dxfId="3554" priority="392" operator="equal">
      <formula>"ROW"</formula>
    </cfRule>
  </conditionalFormatting>
  <conditionalFormatting sqref="U15 W15">
    <cfRule type="cellIs" dxfId="3553" priority="41" operator="equal">
      <formula>"wip"</formula>
    </cfRule>
  </conditionalFormatting>
  <conditionalFormatting sqref="U29:U30">
    <cfRule type="cellIs" dxfId="3552" priority="513" operator="equal">
      <formula>"completedw"</formula>
    </cfRule>
    <cfRule type="cellIs" dxfId="3551" priority="514" operator="equal">
      <formula>"HOLD"</formula>
    </cfRule>
    <cfRule type="cellIs" dxfId="3550" priority="515" operator="equal">
      <formula>"ROW"</formula>
    </cfRule>
  </conditionalFormatting>
  <conditionalFormatting sqref="U51">
    <cfRule type="cellIs" dxfId="3549" priority="486" operator="equal">
      <formula>"completedw"</formula>
    </cfRule>
    <cfRule type="cellIs" dxfId="3548" priority="487" operator="equal">
      <formula>"HOLD"</formula>
    </cfRule>
    <cfRule type="cellIs" dxfId="3547" priority="488" operator="equal">
      <formula>"ROW"</formula>
    </cfRule>
  </conditionalFormatting>
  <conditionalFormatting sqref="U72:U73">
    <cfRule type="cellIs" dxfId="3546" priority="444" operator="equal">
      <formula>"completedw"</formula>
    </cfRule>
    <cfRule type="cellIs" dxfId="3545" priority="445" operator="equal">
      <formula>"HOLD"</formula>
    </cfRule>
    <cfRule type="cellIs" dxfId="3544" priority="446" operator="equal">
      <formula>"ROW"</formula>
    </cfRule>
  </conditionalFormatting>
  <conditionalFormatting sqref="U90:U91">
    <cfRule type="containsText" dxfId="3543" priority="1241" operator="containsText" text="Hold">
      <formula>NOT(ISERROR(SEARCH("Hold",U90)))</formula>
    </cfRule>
  </conditionalFormatting>
  <conditionalFormatting sqref="U102:U103">
    <cfRule type="containsText" dxfId="3542" priority="1256" operator="containsText" text="Hold">
      <formula>NOT(ISERROR(SEARCH("Hold",U102)))</formula>
    </cfRule>
  </conditionalFormatting>
  <conditionalFormatting sqref="U114:U115">
    <cfRule type="containsText" dxfId="3541" priority="1235" operator="containsText" text="Hold">
      <formula>NOT(ISERROR(SEARCH("Hold",U114)))</formula>
    </cfRule>
  </conditionalFormatting>
  <conditionalFormatting sqref="U126:U127">
    <cfRule type="containsText" dxfId="3540" priority="617" operator="containsText" text="Hold">
      <formula>NOT(ISERROR(SEARCH("Hold",U126)))</formula>
    </cfRule>
  </conditionalFormatting>
  <conditionalFormatting sqref="U138:U139">
    <cfRule type="containsText" dxfId="3539" priority="1253" operator="containsText" text="Hold">
      <formula>NOT(ISERROR(SEARCH("Hold",U138)))</formula>
    </cfRule>
  </conditionalFormatting>
  <conditionalFormatting sqref="U150:U151">
    <cfRule type="containsText" dxfId="3538" priority="521" operator="containsText" text="Hold">
      <formula>NOT(ISERROR(SEARCH("Hold",U150)))</formula>
    </cfRule>
  </conditionalFormatting>
  <conditionalFormatting sqref="U161:U162">
    <cfRule type="containsText" dxfId="3537" priority="1239" operator="containsText" text="Hold">
      <formula>NOT(ISERROR(SEARCH("Hold",U161)))</formula>
    </cfRule>
  </conditionalFormatting>
  <conditionalFormatting sqref="U194:U195">
    <cfRule type="containsText" dxfId="3536" priority="624" operator="containsText" text="Hold">
      <formula>NOT(ISERROR(SEARCH("Hold",U194)))</formula>
    </cfRule>
  </conditionalFormatting>
  <conditionalFormatting sqref="U208">
    <cfRule type="cellIs" dxfId="3535" priority="174" operator="equal">
      <formula>"completedw"</formula>
    </cfRule>
    <cfRule type="cellIs" dxfId="3534" priority="175" operator="equal">
      <formula>"HOLD"</formula>
    </cfRule>
    <cfRule type="cellIs" dxfId="3533" priority="176" operator="equal">
      <formula>"ROW"</formula>
    </cfRule>
  </conditionalFormatting>
  <conditionalFormatting sqref="U215:U216">
    <cfRule type="containsText" dxfId="3532" priority="1147" operator="containsText" text="Hold">
      <formula>NOT(ISERROR(SEARCH("Hold",U215)))</formula>
    </cfRule>
  </conditionalFormatting>
  <conditionalFormatting sqref="U226:U227">
    <cfRule type="containsText" dxfId="3531" priority="1138" operator="containsText" text="Hold">
      <formula>NOT(ISERROR(SEARCH("Hold",U226)))</formula>
    </cfRule>
  </conditionalFormatting>
  <conditionalFormatting sqref="U237:U238">
    <cfRule type="containsText" dxfId="3530" priority="1124" operator="containsText" text="Hold">
      <formula>NOT(ISERROR(SEARCH("Hold",U237)))</formula>
    </cfRule>
  </conditionalFormatting>
  <conditionalFormatting sqref="U247:U248">
    <cfRule type="containsText" dxfId="3529" priority="1115" operator="containsText" text="Hold">
      <formula>NOT(ISERROR(SEARCH("Hold",U247)))</formula>
    </cfRule>
  </conditionalFormatting>
  <conditionalFormatting sqref="U257:U258">
    <cfRule type="containsText" dxfId="3528" priority="1101" operator="containsText" text="Hold">
      <formula>NOT(ISERROR(SEARCH("Hold",U257)))</formula>
    </cfRule>
  </conditionalFormatting>
  <conditionalFormatting sqref="U267:U268">
    <cfRule type="containsText" dxfId="3527" priority="1057" operator="containsText" text="Hold">
      <formula>NOT(ISERROR(SEARCH("Hold",U267)))</formula>
    </cfRule>
  </conditionalFormatting>
  <conditionalFormatting sqref="U278:U279">
    <cfRule type="containsText" dxfId="3526" priority="58" operator="containsText" text="Hold">
      <formula>NOT(ISERROR(SEARCH("Hold",U278)))</formula>
    </cfRule>
    <cfRule type="cellIs" dxfId="3525" priority="59" operator="equal">
      <formula>"completedw"</formula>
    </cfRule>
    <cfRule type="cellIs" dxfId="3524" priority="60" operator="equal">
      <formula>"HOLD"</formula>
    </cfRule>
    <cfRule type="cellIs" dxfId="3523" priority="61" operator="equal">
      <formula>"ROW"</formula>
    </cfRule>
    <cfRule type="cellIs" dxfId="3522" priority="62" operator="equal">
      <formula>"wip"</formula>
    </cfRule>
    <cfRule type="cellIs" dxfId="3521" priority="63" operator="equal">
      <formula>"Completed"</formula>
    </cfRule>
  </conditionalFormatting>
  <conditionalFormatting sqref="U289:U290">
    <cfRule type="containsText" dxfId="3520" priority="913" operator="containsText" text="Hold">
      <formula>NOT(ISERROR(SEARCH("Hold",U289)))</formula>
    </cfRule>
  </conditionalFormatting>
  <conditionalFormatting sqref="U300:U301">
    <cfRule type="containsText" dxfId="3519" priority="713" operator="containsText" text="Hold">
      <formula>NOT(ISERROR(SEARCH("Hold",U300)))</formula>
    </cfRule>
  </conditionalFormatting>
  <conditionalFormatting sqref="U311:U312">
    <cfRule type="containsText" dxfId="3518" priority="659" operator="containsText" text="Hold">
      <formula>NOT(ISERROR(SEARCH("Hold",U311)))</formula>
    </cfRule>
  </conditionalFormatting>
  <conditionalFormatting sqref="U14:V14 X14:AC14 L25:AE25 L26 N26 P26 R26 T26 V26 X26 Z26 AB26 AD26 B47">
    <cfRule type="cellIs" dxfId="3517" priority="1630" operator="equal">
      <formula>"wip"</formula>
    </cfRule>
  </conditionalFormatting>
  <conditionalFormatting sqref="U300:V301">
    <cfRule type="cellIs" dxfId="3516" priority="714" operator="equal">
      <formula>"completedw"</formula>
    </cfRule>
    <cfRule type="cellIs" dxfId="3515" priority="715" operator="equal">
      <formula>"HOLD"</formula>
    </cfRule>
    <cfRule type="cellIs" dxfId="3514" priority="716" operator="equal">
      <formula>"ROW"</formula>
    </cfRule>
    <cfRule type="cellIs" dxfId="3513" priority="717" operator="equal">
      <formula>"wip"</formula>
    </cfRule>
    <cfRule type="cellIs" dxfId="3512" priority="718" operator="equal">
      <formula>"Completed"</formula>
    </cfRule>
  </conditionalFormatting>
  <conditionalFormatting sqref="U94:W95">
    <cfRule type="cellIs" dxfId="3511" priority="796" operator="equal">
      <formula>"completedw"</formula>
    </cfRule>
    <cfRule type="cellIs" dxfId="3510" priority="797" operator="equal">
      <formula>"HOLD"</formula>
    </cfRule>
    <cfRule type="cellIs" dxfId="3509" priority="798" operator="equal">
      <formula>"ROW"</formula>
    </cfRule>
  </conditionalFormatting>
  <conditionalFormatting sqref="U118:W119">
    <cfRule type="cellIs" dxfId="3508" priority="233" operator="equal">
      <formula>"completedw"</formula>
    </cfRule>
    <cfRule type="cellIs" dxfId="3507" priority="234" operator="equal">
      <formula>"HOLD"</formula>
    </cfRule>
    <cfRule type="cellIs" dxfId="3506" priority="235" operator="equal">
      <formula>"ROW"</formula>
    </cfRule>
  </conditionalFormatting>
  <conditionalFormatting sqref="U16:AD16">
    <cfRule type="cellIs" dxfId="3505" priority="38" operator="equal">
      <formula>"Completed"</formula>
    </cfRule>
  </conditionalFormatting>
  <conditionalFormatting sqref="U83:AJ84">
    <cfRule type="cellIs" dxfId="3504" priority="213" operator="equal">
      <formula>"HOLD"</formula>
    </cfRule>
    <cfRule type="cellIs" dxfId="3503" priority="214" operator="equal">
      <formula>"ROW"</formula>
    </cfRule>
  </conditionalFormatting>
  <conditionalFormatting sqref="V14">
    <cfRule type="containsText" dxfId="3502" priority="40" operator="containsText" text="Hold">
      <formula>NOT(ISERROR(SEARCH("Hold",V14)))</formula>
    </cfRule>
  </conditionalFormatting>
  <conditionalFormatting sqref="V98">
    <cfRule type="cellIs" dxfId="3501" priority="248" operator="equal">
      <formula>"completedw"</formula>
    </cfRule>
    <cfRule type="cellIs" dxfId="3500" priority="249" operator="equal">
      <formula>"HOLD"</formula>
    </cfRule>
    <cfRule type="cellIs" dxfId="3499" priority="250" operator="equal">
      <formula>"ROW"</formula>
    </cfRule>
  </conditionalFormatting>
  <conditionalFormatting sqref="V172">
    <cfRule type="cellIs" dxfId="3498" priority="1596" operator="equal">
      <formula>"wip"</formula>
    </cfRule>
    <cfRule type="cellIs" dxfId="3497" priority="1597" operator="equal">
      <formula>"Completed"</formula>
    </cfRule>
  </conditionalFormatting>
  <conditionalFormatting sqref="V183">
    <cfRule type="cellIs" dxfId="3496" priority="1568" operator="equal">
      <formula>"wip"</formula>
    </cfRule>
    <cfRule type="cellIs" dxfId="3495" priority="1569" operator="equal">
      <formula>"Completed"</formula>
    </cfRule>
  </conditionalFormatting>
  <conditionalFormatting sqref="V194">
    <cfRule type="cellIs" dxfId="3494" priority="1538" operator="equal">
      <formula>"wip"</formula>
    </cfRule>
    <cfRule type="cellIs" dxfId="3493" priority="1539" operator="equal">
      <formula>"Completed"</formula>
    </cfRule>
  </conditionalFormatting>
  <conditionalFormatting sqref="V204">
    <cfRule type="cellIs" dxfId="3492" priority="1510" operator="equal">
      <formula>"wip"</formula>
    </cfRule>
    <cfRule type="cellIs" dxfId="3491" priority="1511" operator="equal">
      <formula>"Completed"</formula>
    </cfRule>
  </conditionalFormatting>
  <conditionalFormatting sqref="V215">
    <cfRule type="cellIs" dxfId="3490" priority="1482" operator="equal">
      <formula>"wip"</formula>
    </cfRule>
    <cfRule type="cellIs" dxfId="3489" priority="1483" operator="equal">
      <formula>"Completed"</formula>
    </cfRule>
  </conditionalFormatting>
  <conditionalFormatting sqref="V226">
    <cfRule type="cellIs" dxfId="3488" priority="1454" operator="equal">
      <formula>"wip"</formula>
    </cfRule>
    <cfRule type="cellIs" dxfId="3487" priority="1455" operator="equal">
      <formula>"Completed"</formula>
    </cfRule>
  </conditionalFormatting>
  <conditionalFormatting sqref="V237">
    <cfRule type="cellIs" dxfId="3486" priority="1426" operator="equal">
      <formula>"wip"</formula>
    </cfRule>
    <cfRule type="cellIs" dxfId="3485" priority="1427" operator="equal">
      <formula>"Completed"</formula>
    </cfRule>
  </conditionalFormatting>
  <conditionalFormatting sqref="V247">
    <cfRule type="cellIs" dxfId="3484" priority="1372" operator="equal">
      <formula>"wip"</formula>
    </cfRule>
    <cfRule type="cellIs" dxfId="3483" priority="1373" operator="equal">
      <formula>"Completed"</formula>
    </cfRule>
  </conditionalFormatting>
  <conditionalFormatting sqref="V257">
    <cfRule type="cellIs" dxfId="3482" priority="1344" operator="equal">
      <formula>"wip"</formula>
    </cfRule>
    <cfRule type="cellIs" dxfId="3481" priority="1345" operator="equal">
      <formula>"Completed"</formula>
    </cfRule>
  </conditionalFormatting>
  <conditionalFormatting sqref="V187:W187">
    <cfRule type="cellIs" dxfId="3480" priority="242" operator="equal">
      <formula>"completedw"</formula>
    </cfRule>
    <cfRule type="cellIs" dxfId="3479" priority="243" operator="equal">
      <formula>"HOLD"</formula>
    </cfRule>
    <cfRule type="cellIs" dxfId="3478" priority="244" operator="equal">
      <formula>"ROW"</formula>
    </cfRule>
  </conditionalFormatting>
  <conditionalFormatting sqref="V267:W268">
    <cfRule type="cellIs" dxfId="3477" priority="1064" operator="equal">
      <formula>"completedw"</formula>
    </cfRule>
    <cfRule type="cellIs" dxfId="3476" priority="1065" operator="equal">
      <formula>"HOLD"</formula>
    </cfRule>
    <cfRule type="cellIs" dxfId="3475" priority="1066" operator="equal">
      <formula>"ROW"</formula>
    </cfRule>
    <cfRule type="cellIs" dxfId="3474" priority="1067" operator="equal">
      <formula>"wip"</formula>
    </cfRule>
    <cfRule type="cellIs" dxfId="3473" priority="1068" operator="equal">
      <formula>"Completed"</formula>
    </cfRule>
  </conditionalFormatting>
  <conditionalFormatting sqref="V289:W290">
    <cfRule type="cellIs" dxfId="3472" priority="920" operator="equal">
      <formula>"completedw"</formula>
    </cfRule>
    <cfRule type="cellIs" dxfId="3471" priority="921" operator="equal">
      <formula>"HOLD"</formula>
    </cfRule>
    <cfRule type="cellIs" dxfId="3470" priority="922" operator="equal">
      <formula>"ROW"</formula>
    </cfRule>
    <cfRule type="cellIs" dxfId="3469" priority="923" operator="equal">
      <formula>"wip"</formula>
    </cfRule>
    <cfRule type="cellIs" dxfId="3468" priority="924" operator="equal">
      <formula>"Completed"</formula>
    </cfRule>
  </conditionalFormatting>
  <conditionalFormatting sqref="V278:X279">
    <cfRule type="cellIs" dxfId="3467" priority="962" operator="equal">
      <formula>"completedw"</formula>
    </cfRule>
    <cfRule type="cellIs" dxfId="3466" priority="963" operator="equal">
      <formula>"HOLD"</formula>
    </cfRule>
    <cfRule type="cellIs" dxfId="3465" priority="964" operator="equal">
      <formula>"ROW"</formula>
    </cfRule>
    <cfRule type="cellIs" dxfId="3464" priority="965" operator="equal">
      <formula>"wip"</formula>
    </cfRule>
    <cfRule type="cellIs" dxfId="3463" priority="966" operator="equal">
      <formula>"Completed"</formula>
    </cfRule>
  </conditionalFormatting>
  <conditionalFormatting sqref="W29:W30">
    <cfRule type="cellIs" dxfId="3462" priority="510" operator="equal">
      <formula>"completedw"</formula>
    </cfRule>
    <cfRule type="cellIs" dxfId="3461" priority="511" operator="equal">
      <formula>"HOLD"</formula>
    </cfRule>
    <cfRule type="cellIs" dxfId="3460" priority="512" operator="equal">
      <formula>"ROW"</formula>
    </cfRule>
  </conditionalFormatting>
  <conditionalFormatting sqref="W36:W37">
    <cfRule type="containsText" dxfId="3459" priority="552" operator="containsText" text="Hold">
      <formula>NOT(ISERROR(SEARCH("Hold",W36)))</formula>
    </cfRule>
  </conditionalFormatting>
  <conditionalFormatting sqref="W51">
    <cfRule type="cellIs" dxfId="3458" priority="483" operator="equal">
      <formula>"completedw"</formula>
    </cfRule>
    <cfRule type="cellIs" dxfId="3457" priority="484" operator="equal">
      <formula>"HOLD"</formula>
    </cfRule>
    <cfRule type="cellIs" dxfId="3456" priority="485" operator="equal">
      <formula>"ROW"</formula>
    </cfRule>
  </conditionalFormatting>
  <conditionalFormatting sqref="W57:W58">
    <cfRule type="containsText" dxfId="3455" priority="802" operator="containsText" text="Hold">
      <formula>NOT(ISERROR(SEARCH("Hold",W57)))</formula>
    </cfRule>
  </conditionalFormatting>
  <conditionalFormatting sqref="W72:W73">
    <cfRule type="cellIs" dxfId="3454" priority="447" operator="equal">
      <formula>"completedw"</formula>
    </cfRule>
    <cfRule type="cellIs" dxfId="3453" priority="448" operator="equal">
      <formula>"HOLD"</formula>
    </cfRule>
    <cfRule type="cellIs" dxfId="3452" priority="449" operator="equal">
      <formula>"ROW"</formula>
    </cfRule>
  </conditionalFormatting>
  <conditionalFormatting sqref="W79:W80">
    <cfRule type="containsText" dxfId="3451" priority="1198" operator="containsText" text="Hold">
      <formula>NOT(ISERROR(SEARCH("Hold",W79)))</formula>
    </cfRule>
  </conditionalFormatting>
  <conditionalFormatting sqref="W90:W91">
    <cfRule type="containsText" dxfId="3450" priority="816" operator="containsText" text="Hold">
      <formula>NOT(ISERROR(SEARCH("Hold",W90)))</formula>
    </cfRule>
  </conditionalFormatting>
  <conditionalFormatting sqref="W102:W103">
    <cfRule type="containsText" dxfId="3449" priority="814" operator="containsText" text="Hold">
      <formula>NOT(ISERROR(SEARCH("Hold",W102)))</formula>
    </cfRule>
  </conditionalFormatting>
  <conditionalFormatting sqref="W126:W127">
    <cfRule type="containsText" dxfId="3448" priority="548" operator="containsText" text="Hold">
      <formula>NOT(ISERROR(SEARCH("Hold",W126)))</formula>
    </cfRule>
  </conditionalFormatting>
  <conditionalFormatting sqref="W138:W139">
    <cfRule type="containsText" dxfId="3447" priority="545" operator="containsText" text="Hold">
      <formula>NOT(ISERROR(SEARCH("Hold",W138)))</formula>
    </cfRule>
  </conditionalFormatting>
  <conditionalFormatting sqref="W150:W151">
    <cfRule type="containsText" dxfId="3446" priority="1230" operator="containsText" text="Hold">
      <formula>NOT(ISERROR(SEARCH("Hold",W150)))</formula>
    </cfRule>
  </conditionalFormatting>
  <conditionalFormatting sqref="W161:W162">
    <cfRule type="containsText" dxfId="3445" priority="1160" operator="containsText" text="Hold">
      <formula>NOT(ISERROR(SEARCH("Hold",W161)))</formula>
    </cfRule>
  </conditionalFormatting>
  <conditionalFormatting sqref="W194:W195">
    <cfRule type="containsText" dxfId="3444" priority="543" operator="containsText" text="Hold">
      <formula>NOT(ISERROR(SEARCH("Hold",W194)))</formula>
    </cfRule>
  </conditionalFormatting>
  <conditionalFormatting sqref="W215:W216">
    <cfRule type="containsText" dxfId="3443" priority="1146" operator="containsText" text="Hold">
      <formula>NOT(ISERROR(SEARCH("Hold",W215)))</formula>
    </cfRule>
  </conditionalFormatting>
  <conditionalFormatting sqref="W219">
    <cfRule type="cellIs" dxfId="3442" priority="194" operator="equal">
      <formula>"completedw"</formula>
    </cfRule>
    <cfRule type="cellIs" dxfId="3441" priority="195" operator="equal">
      <formula>"HOLD"</formula>
    </cfRule>
    <cfRule type="cellIs" dxfId="3440" priority="196" operator="equal">
      <formula>"ROW"</formula>
    </cfRule>
  </conditionalFormatting>
  <conditionalFormatting sqref="W226:W227">
    <cfRule type="containsText" dxfId="3439" priority="1139" operator="containsText" text="Hold">
      <formula>NOT(ISERROR(SEARCH("Hold",W226)))</formula>
    </cfRule>
  </conditionalFormatting>
  <conditionalFormatting sqref="W237:W238">
    <cfRule type="containsText" dxfId="3438" priority="1123" operator="containsText" text="Hold">
      <formula>NOT(ISERROR(SEARCH("Hold",W237)))</formula>
    </cfRule>
  </conditionalFormatting>
  <conditionalFormatting sqref="W247:W248">
    <cfRule type="containsText" dxfId="3437" priority="1116" operator="containsText" text="Hold">
      <formula>NOT(ISERROR(SEARCH("Hold",W247)))</formula>
    </cfRule>
  </conditionalFormatting>
  <conditionalFormatting sqref="W257:W258">
    <cfRule type="containsText" dxfId="3436" priority="1100" operator="containsText" text="Hold">
      <formula>NOT(ISERROR(SEARCH("Hold",W257)))</formula>
    </cfRule>
  </conditionalFormatting>
  <conditionalFormatting sqref="W267:W268">
    <cfRule type="containsText" dxfId="3435" priority="1063" operator="containsText" text="Hold">
      <formula>NOT(ISERROR(SEARCH("Hold",W267)))</formula>
    </cfRule>
  </conditionalFormatting>
  <conditionalFormatting sqref="W278:W279">
    <cfRule type="containsText" dxfId="3434" priority="961" operator="containsText" text="Hold">
      <formula>NOT(ISERROR(SEARCH("Hold",W278)))</formula>
    </cfRule>
  </conditionalFormatting>
  <conditionalFormatting sqref="W289:W290">
    <cfRule type="containsText" dxfId="3433" priority="919" operator="containsText" text="Hold">
      <formula>NOT(ISERROR(SEARCH("Hold",W289)))</formula>
    </cfRule>
  </conditionalFormatting>
  <conditionalFormatting sqref="W300:W301">
    <cfRule type="containsText" dxfId="3432" priority="707" operator="containsText" text="Hold">
      <formula>NOT(ISERROR(SEARCH("Hold",W300)))</formula>
    </cfRule>
  </conditionalFormatting>
  <conditionalFormatting sqref="W311:W312">
    <cfRule type="containsText" dxfId="3431" priority="653" operator="containsText" text="Hold">
      <formula>NOT(ISERROR(SEARCH("Hold",W311)))</formula>
    </cfRule>
  </conditionalFormatting>
  <conditionalFormatting sqref="W36:X37">
    <cfRule type="cellIs" dxfId="3430" priority="553" operator="equal">
      <formula>"completedw"</formula>
    </cfRule>
    <cfRule type="cellIs" dxfId="3429" priority="554" operator="equal">
      <formula>"HOLD"</formula>
    </cfRule>
    <cfRule type="cellIs" dxfId="3428" priority="555" operator="equal">
      <formula>"ROW"</formula>
    </cfRule>
    <cfRule type="cellIs" dxfId="3427" priority="556" operator="equal">
      <formula>"wip"</formula>
    </cfRule>
    <cfRule type="cellIs" dxfId="3426" priority="557" operator="equal">
      <formula>"Completed"</formula>
    </cfRule>
  </conditionalFormatting>
  <conditionalFormatting sqref="W90:X91">
    <cfRule type="cellIs" dxfId="3425" priority="817" operator="equal">
      <formula>"completedw"</formula>
    </cfRule>
    <cfRule type="cellIs" dxfId="3424" priority="818" operator="equal">
      <formula>"HOLD"</formula>
    </cfRule>
    <cfRule type="cellIs" dxfId="3423" priority="819" operator="equal">
      <formula>"ROW"</formula>
    </cfRule>
    <cfRule type="cellIs" dxfId="3422" priority="820" operator="equal">
      <formula>"wip"</formula>
    </cfRule>
    <cfRule type="cellIs" dxfId="3421" priority="821" operator="equal">
      <formula>"Completed"</formula>
    </cfRule>
  </conditionalFormatting>
  <conditionalFormatting sqref="W300:X301">
    <cfRule type="cellIs" dxfId="3420" priority="708" operator="equal">
      <formula>"completedw"</formula>
    </cfRule>
    <cfRule type="cellIs" dxfId="3419" priority="709" operator="equal">
      <formula>"HOLD"</formula>
    </cfRule>
    <cfRule type="cellIs" dxfId="3418" priority="710" operator="equal">
      <formula>"ROW"</formula>
    </cfRule>
    <cfRule type="cellIs" dxfId="3417" priority="711" operator="equal">
      <formula>"wip"</formula>
    </cfRule>
    <cfRule type="cellIs" dxfId="3416" priority="712" operator="equal">
      <formula>"Completed"</formula>
    </cfRule>
  </conditionalFormatting>
  <conditionalFormatting sqref="W311:X312">
    <cfRule type="cellIs" dxfId="3415" priority="654" operator="equal">
      <formula>"completedw"</formula>
    </cfRule>
    <cfRule type="cellIs" dxfId="3414" priority="655" operator="equal">
      <formula>"HOLD"</formula>
    </cfRule>
    <cfRule type="cellIs" dxfId="3413" priority="656" operator="equal">
      <formula>"ROW"</formula>
    </cfRule>
    <cfRule type="cellIs" dxfId="3412" priority="657" operator="equal">
      <formula>"wip"</formula>
    </cfRule>
    <cfRule type="cellIs" dxfId="3411" priority="658" operator="equal">
      <formula>"Completed"</formula>
    </cfRule>
  </conditionalFormatting>
  <conditionalFormatting sqref="W208:AE208 X209 Z209:AE209">
    <cfRule type="cellIs" dxfId="3410" priority="171" operator="equal">
      <formula>"completedw"</formula>
    </cfRule>
    <cfRule type="cellIs" dxfId="3409" priority="172" operator="equal">
      <formula>"HOLD"</formula>
    </cfRule>
    <cfRule type="cellIs" dxfId="3408" priority="173" operator="equal">
      <formula>"ROW"</formula>
    </cfRule>
  </conditionalFormatting>
  <conditionalFormatting sqref="X14">
    <cfRule type="containsText" dxfId="3407" priority="39" operator="containsText" text="Hold">
      <formula>NOT(ISERROR(SEARCH("Hold",X14)))</formula>
    </cfRule>
  </conditionalFormatting>
  <conditionalFormatting sqref="X172">
    <cfRule type="cellIs" dxfId="3406" priority="1594" operator="equal">
      <formula>"wip"</formula>
    </cfRule>
    <cfRule type="cellIs" dxfId="3405" priority="1595" operator="equal">
      <formula>"Completed"</formula>
    </cfRule>
  </conditionalFormatting>
  <conditionalFormatting sqref="X183">
    <cfRule type="cellIs" dxfId="3404" priority="1566" operator="equal">
      <formula>"wip"</formula>
    </cfRule>
    <cfRule type="cellIs" dxfId="3403" priority="1567" operator="equal">
      <formula>"Completed"</formula>
    </cfRule>
  </conditionalFormatting>
  <conditionalFormatting sqref="X194">
    <cfRule type="cellIs" dxfId="3402" priority="1536" operator="equal">
      <formula>"wip"</formula>
    </cfRule>
    <cfRule type="cellIs" dxfId="3401" priority="1537" operator="equal">
      <formula>"Completed"</formula>
    </cfRule>
  </conditionalFormatting>
  <conditionalFormatting sqref="X204">
    <cfRule type="cellIs" dxfId="3400" priority="1508" operator="equal">
      <formula>"wip"</formula>
    </cfRule>
    <cfRule type="cellIs" dxfId="3399" priority="1509" operator="equal">
      <formula>"Completed"</formula>
    </cfRule>
  </conditionalFormatting>
  <conditionalFormatting sqref="X215">
    <cfRule type="cellIs" dxfId="3398" priority="1480" operator="equal">
      <formula>"wip"</formula>
    </cfRule>
    <cfRule type="cellIs" dxfId="3397" priority="1481" operator="equal">
      <formula>"Completed"</formula>
    </cfRule>
  </conditionalFormatting>
  <conditionalFormatting sqref="X226">
    <cfRule type="cellIs" dxfId="3396" priority="1452" operator="equal">
      <formula>"wip"</formula>
    </cfRule>
    <cfRule type="cellIs" dxfId="3395" priority="1453" operator="equal">
      <formula>"Completed"</formula>
    </cfRule>
  </conditionalFormatting>
  <conditionalFormatting sqref="X237">
    <cfRule type="cellIs" dxfId="3394" priority="1424" operator="equal">
      <formula>"wip"</formula>
    </cfRule>
    <cfRule type="cellIs" dxfId="3393" priority="1425" operator="equal">
      <formula>"Completed"</formula>
    </cfRule>
  </conditionalFormatting>
  <conditionalFormatting sqref="X247">
    <cfRule type="cellIs" dxfId="3392" priority="1370" operator="equal">
      <formula>"wip"</formula>
    </cfRule>
    <cfRule type="cellIs" dxfId="3391" priority="1371" operator="equal">
      <formula>"Completed"</formula>
    </cfRule>
  </conditionalFormatting>
  <conditionalFormatting sqref="X257">
    <cfRule type="cellIs" dxfId="3390" priority="1342" operator="equal">
      <formula>"wip"</formula>
    </cfRule>
    <cfRule type="cellIs" dxfId="3389" priority="1343" operator="equal">
      <formula>"Completed"</formula>
    </cfRule>
  </conditionalFormatting>
  <conditionalFormatting sqref="X267:Y268">
    <cfRule type="cellIs" dxfId="3388" priority="1070" operator="equal">
      <formula>"completedw"</formula>
    </cfRule>
    <cfRule type="cellIs" dxfId="3387" priority="1071" operator="equal">
      <formula>"HOLD"</formula>
    </cfRule>
    <cfRule type="cellIs" dxfId="3386" priority="1072" operator="equal">
      <formula>"ROW"</formula>
    </cfRule>
    <cfRule type="cellIs" dxfId="3385" priority="1073" operator="equal">
      <formula>"wip"</formula>
    </cfRule>
    <cfRule type="cellIs" dxfId="3384" priority="1074" operator="equal">
      <formula>"Completed"</formula>
    </cfRule>
  </conditionalFormatting>
  <conditionalFormatting sqref="X289:Y290">
    <cfRule type="cellIs" dxfId="3383" priority="929" operator="equal">
      <formula>"wip"</formula>
    </cfRule>
    <cfRule type="cellIs" dxfId="3382" priority="930" operator="equal">
      <formula>"Completed"</formula>
    </cfRule>
  </conditionalFormatting>
  <conditionalFormatting sqref="X289:Z290">
    <cfRule type="cellIs" dxfId="3381" priority="926" operator="equal">
      <formula>"completedw"</formula>
    </cfRule>
    <cfRule type="cellIs" dxfId="3380" priority="927" operator="equal">
      <formula>"HOLD"</formula>
    </cfRule>
    <cfRule type="cellIs" dxfId="3379" priority="928" operator="equal">
      <formula>"ROW"</formula>
    </cfRule>
  </conditionalFormatting>
  <conditionalFormatting sqref="Y29:Y30">
    <cfRule type="cellIs" dxfId="3378" priority="507" operator="equal">
      <formula>"completedw"</formula>
    </cfRule>
    <cfRule type="cellIs" dxfId="3377" priority="508" operator="equal">
      <formula>"HOLD"</formula>
    </cfRule>
    <cfRule type="cellIs" dxfId="3376" priority="509" operator="equal">
      <formula>"ROW"</formula>
    </cfRule>
  </conditionalFormatting>
  <conditionalFormatting sqref="Y36:Y37">
    <cfRule type="containsText" dxfId="3375" priority="549" operator="containsText" text="Hold">
      <formula>NOT(ISERROR(SEARCH("Hold",Y36)))</formula>
    </cfRule>
  </conditionalFormatting>
  <conditionalFormatting sqref="Y61:Y62">
    <cfRule type="cellIs" dxfId="3374" priority="465" operator="equal">
      <formula>"completedw"</formula>
    </cfRule>
    <cfRule type="cellIs" dxfId="3373" priority="466" operator="equal">
      <formula>"HOLD"</formula>
    </cfRule>
    <cfRule type="cellIs" dxfId="3372" priority="467" operator="equal">
      <formula>"ROW"</formula>
    </cfRule>
  </conditionalFormatting>
  <conditionalFormatting sqref="Y72:Y73">
    <cfRule type="cellIs" dxfId="3371" priority="450" operator="equal">
      <formula>"completedw"</formula>
    </cfRule>
    <cfRule type="cellIs" dxfId="3370" priority="451" operator="equal">
      <formula>"HOLD"</formula>
    </cfRule>
    <cfRule type="cellIs" dxfId="3369" priority="452" operator="equal">
      <formula>"ROW"</formula>
    </cfRule>
  </conditionalFormatting>
  <conditionalFormatting sqref="Y79:Y80">
    <cfRule type="containsText" dxfId="3368" priority="1192" operator="containsText" text="Hold">
      <formula>NOT(ISERROR(SEARCH("Hold",Y79)))</formula>
    </cfRule>
  </conditionalFormatting>
  <conditionalFormatting sqref="Y90:Y91">
    <cfRule type="containsText" dxfId="3367" priority="558" operator="containsText" text="Hold">
      <formula>NOT(ISERROR(SEARCH("Hold",Y90)))</formula>
    </cfRule>
    <cfRule type="cellIs" dxfId="3366" priority="559" operator="equal">
      <formula>"completedw"</formula>
    </cfRule>
    <cfRule type="cellIs" dxfId="3365" priority="560" operator="equal">
      <formula>"HOLD"</formula>
    </cfRule>
    <cfRule type="cellIs" dxfId="3364" priority="561" operator="equal">
      <formula>"ROW"</formula>
    </cfRule>
    <cfRule type="cellIs" dxfId="3363" priority="562" operator="equal">
      <formula>"wip"</formula>
    </cfRule>
    <cfRule type="cellIs" dxfId="3362" priority="563" operator="equal">
      <formula>"Completed"</formula>
    </cfRule>
  </conditionalFormatting>
  <conditionalFormatting sqref="Y94:Y95">
    <cfRule type="cellIs" dxfId="3361" priority="799" operator="equal">
      <formula>"completedw"</formula>
    </cfRule>
    <cfRule type="cellIs" dxfId="3360" priority="800" operator="equal">
      <formula>"HOLD"</formula>
    </cfRule>
    <cfRule type="cellIs" dxfId="3359" priority="801" operator="equal">
      <formula>"ROW"</formula>
    </cfRule>
  </conditionalFormatting>
  <conditionalFormatting sqref="Y102:Y103">
    <cfRule type="containsText" dxfId="3358" priority="7" operator="containsText" text="Hold">
      <formula>NOT(ISERROR(SEARCH("Hold",Y102)))</formula>
    </cfRule>
  </conditionalFormatting>
  <conditionalFormatting sqref="Y118">
    <cfRule type="cellIs" dxfId="3357" priority="236" operator="equal">
      <formula>"completedw"</formula>
    </cfRule>
    <cfRule type="cellIs" dxfId="3356" priority="237" operator="equal">
      <formula>"HOLD"</formula>
    </cfRule>
    <cfRule type="cellIs" dxfId="3355" priority="238" operator="equal">
      <formula>"ROW"</formula>
    </cfRule>
  </conditionalFormatting>
  <conditionalFormatting sqref="Y126:Y127">
    <cfRule type="containsText" dxfId="3354" priority="1161" operator="containsText" text="Hold">
      <formula>NOT(ISERROR(SEARCH("Hold",Y126)))</formula>
    </cfRule>
  </conditionalFormatting>
  <conditionalFormatting sqref="Y138:Y139">
    <cfRule type="containsText" dxfId="3353" priority="544" operator="containsText" text="Hold">
      <formula>NOT(ISERROR(SEARCH("Hold",Y138)))</formula>
    </cfRule>
  </conditionalFormatting>
  <conditionalFormatting sqref="Y150:Y151">
    <cfRule type="containsText" dxfId="3352" priority="1229" operator="containsText" text="Hold">
      <formula>NOT(ISERROR(SEARCH("Hold",Y150)))</formula>
    </cfRule>
  </conditionalFormatting>
  <conditionalFormatting sqref="Y176:Y177">
    <cfRule type="cellIs" dxfId="3351" priority="378" operator="equal">
      <formula>"completedw"</formula>
    </cfRule>
    <cfRule type="cellIs" dxfId="3350" priority="379" operator="equal">
      <formula>"HOLD"</formula>
    </cfRule>
    <cfRule type="cellIs" dxfId="3349" priority="380" operator="equal">
      <formula>"ROW"</formula>
    </cfRule>
  </conditionalFormatting>
  <conditionalFormatting sqref="Y187">
    <cfRule type="cellIs" dxfId="3348" priority="771" operator="equal">
      <formula>"completedw"</formula>
    </cfRule>
    <cfRule type="cellIs" dxfId="3347" priority="772" operator="equal">
      <formula>"HOLD"</formula>
    </cfRule>
    <cfRule type="cellIs" dxfId="3346" priority="773" operator="equal">
      <formula>"ROW"</formula>
    </cfRule>
  </conditionalFormatting>
  <conditionalFormatting sqref="Y194:Y195">
    <cfRule type="containsText" dxfId="3345" priority="266" operator="containsText" text="Hold">
      <formula>NOT(ISERROR(SEARCH("Hold",Y194)))</formula>
    </cfRule>
  </conditionalFormatting>
  <conditionalFormatting sqref="Y215:Y216">
    <cfRule type="containsText" dxfId="3344" priority="1145" operator="containsText" text="Hold">
      <formula>NOT(ISERROR(SEARCH("Hold",Y215)))</formula>
    </cfRule>
  </conditionalFormatting>
  <conditionalFormatting sqref="Y219">
    <cfRule type="cellIs" dxfId="3343" priority="191" operator="equal">
      <formula>"completedw"</formula>
    </cfRule>
    <cfRule type="cellIs" dxfId="3342" priority="192" operator="equal">
      <formula>"HOLD"</formula>
    </cfRule>
    <cfRule type="cellIs" dxfId="3341" priority="193" operator="equal">
      <formula>"ROW"</formula>
    </cfRule>
  </conditionalFormatting>
  <conditionalFormatting sqref="Y226:Y227">
    <cfRule type="containsText" dxfId="3340" priority="1140" operator="containsText" text="Hold">
      <formula>NOT(ISERROR(SEARCH("Hold",Y226)))</formula>
    </cfRule>
  </conditionalFormatting>
  <conditionalFormatting sqref="Y237:Y238">
    <cfRule type="containsText" dxfId="3339" priority="1122" operator="containsText" text="Hold">
      <formula>NOT(ISERROR(SEARCH("Hold",Y237)))</formula>
    </cfRule>
  </conditionalFormatting>
  <conditionalFormatting sqref="Y247:Y248">
    <cfRule type="containsText" dxfId="3338" priority="1117" operator="containsText" text="Hold">
      <formula>NOT(ISERROR(SEARCH("Hold",Y247)))</formula>
    </cfRule>
  </conditionalFormatting>
  <conditionalFormatting sqref="Y257:Y258">
    <cfRule type="containsText" dxfId="3337" priority="1099" operator="containsText" text="Hold">
      <formula>NOT(ISERROR(SEARCH("Hold",Y257)))</formula>
    </cfRule>
  </conditionalFormatting>
  <conditionalFormatting sqref="Y267:Y268">
    <cfRule type="containsText" dxfId="3336" priority="1069" operator="containsText" text="Hold">
      <formula>NOT(ISERROR(SEARCH("Hold",Y267)))</formula>
    </cfRule>
  </conditionalFormatting>
  <conditionalFormatting sqref="Y278:Y279">
    <cfRule type="containsText" dxfId="3335" priority="955" operator="containsText" text="Hold">
      <formula>NOT(ISERROR(SEARCH("Hold",Y278)))</formula>
    </cfRule>
  </conditionalFormatting>
  <conditionalFormatting sqref="Y289:Y290">
    <cfRule type="containsText" dxfId="3334" priority="925" operator="containsText" text="Hold">
      <formula>NOT(ISERROR(SEARCH("Hold",Y289)))</formula>
    </cfRule>
  </conditionalFormatting>
  <conditionalFormatting sqref="Y300:Y301">
    <cfRule type="containsText" dxfId="3333" priority="701" operator="containsText" text="Hold">
      <formula>NOT(ISERROR(SEARCH("Hold",Y300)))</formula>
    </cfRule>
  </conditionalFormatting>
  <conditionalFormatting sqref="Y311:Y312">
    <cfRule type="containsText" dxfId="3332" priority="647" operator="containsText" text="Hold">
      <formula>NOT(ISERROR(SEARCH("Hold",Y311)))</formula>
    </cfRule>
  </conditionalFormatting>
  <conditionalFormatting sqref="Y51:Z51">
    <cfRule type="cellIs" dxfId="3331" priority="480" operator="equal">
      <formula>"completedw"</formula>
    </cfRule>
    <cfRule type="cellIs" dxfId="3330" priority="481" operator="equal">
      <formula>"HOLD"</formula>
    </cfRule>
    <cfRule type="cellIs" dxfId="3329" priority="482" operator="equal">
      <formula>"ROW"</formula>
    </cfRule>
  </conditionalFormatting>
  <conditionalFormatting sqref="Y79:Z80">
    <cfRule type="cellIs" dxfId="3328" priority="1193" operator="equal">
      <formula>"completedw"</formula>
    </cfRule>
    <cfRule type="cellIs" dxfId="3327" priority="1194" operator="equal">
      <formula>"HOLD"</formula>
    </cfRule>
    <cfRule type="cellIs" dxfId="3326" priority="1195" operator="equal">
      <formula>"ROW"</formula>
    </cfRule>
    <cfRule type="cellIs" dxfId="3325" priority="1196" operator="equal">
      <formula>"wip"</formula>
    </cfRule>
    <cfRule type="cellIs" dxfId="3324" priority="1197" operator="equal">
      <formula>"Completed"</formula>
    </cfRule>
  </conditionalFormatting>
  <conditionalFormatting sqref="Y278:Z279">
    <cfRule type="cellIs" dxfId="3323" priority="956" operator="equal">
      <formula>"completedw"</formula>
    </cfRule>
    <cfRule type="cellIs" dxfId="3322" priority="957" operator="equal">
      <formula>"HOLD"</formula>
    </cfRule>
    <cfRule type="cellIs" dxfId="3321" priority="958" operator="equal">
      <formula>"ROW"</formula>
    </cfRule>
    <cfRule type="cellIs" dxfId="3320" priority="959" operator="equal">
      <formula>"wip"</formula>
    </cfRule>
    <cfRule type="cellIs" dxfId="3319" priority="960" operator="equal">
      <formula>"Completed"</formula>
    </cfRule>
  </conditionalFormatting>
  <conditionalFormatting sqref="Y300:Z301">
    <cfRule type="cellIs" dxfId="3318" priority="702" operator="equal">
      <formula>"completedw"</formula>
    </cfRule>
    <cfRule type="cellIs" dxfId="3317" priority="703" operator="equal">
      <formula>"HOLD"</formula>
    </cfRule>
    <cfRule type="cellIs" dxfId="3316" priority="704" operator="equal">
      <formula>"ROW"</formula>
    </cfRule>
    <cfRule type="cellIs" dxfId="3315" priority="705" operator="equal">
      <formula>"wip"</formula>
    </cfRule>
    <cfRule type="cellIs" dxfId="3314" priority="706" operator="equal">
      <formula>"Completed"</formula>
    </cfRule>
  </conditionalFormatting>
  <conditionalFormatting sqref="Y311:Z312">
    <cfRule type="cellIs" dxfId="3313" priority="648" operator="equal">
      <formula>"completedw"</formula>
    </cfRule>
    <cfRule type="cellIs" dxfId="3312" priority="649" operator="equal">
      <formula>"HOLD"</formula>
    </cfRule>
    <cfRule type="cellIs" dxfId="3311" priority="650" operator="equal">
      <formula>"ROW"</formula>
    </cfRule>
    <cfRule type="cellIs" dxfId="3310" priority="651" operator="equal">
      <formula>"wip"</formula>
    </cfRule>
    <cfRule type="cellIs" dxfId="3309" priority="652" operator="equal">
      <formula>"Completed"</formula>
    </cfRule>
  </conditionalFormatting>
  <conditionalFormatting sqref="Y36:AE37">
    <cfRule type="cellIs" dxfId="3308" priority="550" operator="equal">
      <formula>"wip"</formula>
    </cfRule>
    <cfRule type="cellIs" dxfId="3307" priority="551" operator="equal">
      <formula>"Completed"</formula>
    </cfRule>
  </conditionalFormatting>
  <conditionalFormatting sqref="Z172">
    <cfRule type="cellIs" dxfId="3306" priority="1592" operator="equal">
      <formula>"wip"</formula>
    </cfRule>
    <cfRule type="cellIs" dxfId="3305" priority="1593" operator="equal">
      <formula>"Completed"</formula>
    </cfRule>
  </conditionalFormatting>
  <conditionalFormatting sqref="Z183">
    <cfRule type="cellIs" dxfId="3304" priority="1564" operator="equal">
      <formula>"wip"</formula>
    </cfRule>
    <cfRule type="cellIs" dxfId="3303" priority="1565" operator="equal">
      <formula>"Completed"</formula>
    </cfRule>
  </conditionalFormatting>
  <conditionalFormatting sqref="Z194">
    <cfRule type="cellIs" dxfId="3302" priority="1534" operator="equal">
      <formula>"wip"</formula>
    </cfRule>
    <cfRule type="cellIs" dxfId="3301" priority="1535" operator="equal">
      <formula>"Completed"</formula>
    </cfRule>
  </conditionalFormatting>
  <conditionalFormatting sqref="Z204">
    <cfRule type="cellIs" dxfId="3300" priority="1506" operator="equal">
      <formula>"wip"</formula>
    </cfRule>
    <cfRule type="cellIs" dxfId="3299" priority="1507" operator="equal">
      <formula>"Completed"</formula>
    </cfRule>
  </conditionalFormatting>
  <conditionalFormatting sqref="Z215">
    <cfRule type="cellIs" dxfId="3298" priority="1478" operator="equal">
      <formula>"wip"</formula>
    </cfRule>
    <cfRule type="cellIs" dxfId="3297" priority="1479" operator="equal">
      <formula>"Completed"</formula>
    </cfRule>
  </conditionalFormatting>
  <conditionalFormatting sqref="Z226">
    <cfRule type="cellIs" dxfId="3296" priority="1450" operator="equal">
      <formula>"wip"</formula>
    </cfRule>
    <cfRule type="cellIs" dxfId="3295" priority="1451" operator="equal">
      <formula>"Completed"</formula>
    </cfRule>
  </conditionalFormatting>
  <conditionalFormatting sqref="Z237">
    <cfRule type="cellIs" dxfId="3294" priority="1422" operator="equal">
      <formula>"wip"</formula>
    </cfRule>
    <cfRule type="cellIs" dxfId="3293" priority="1423" operator="equal">
      <formula>"Completed"</formula>
    </cfRule>
  </conditionalFormatting>
  <conditionalFormatting sqref="Z247">
    <cfRule type="cellIs" dxfId="3292" priority="1368" operator="equal">
      <formula>"wip"</formula>
    </cfRule>
    <cfRule type="cellIs" dxfId="3291" priority="1369" operator="equal">
      <formula>"Completed"</formula>
    </cfRule>
  </conditionalFormatting>
  <conditionalFormatting sqref="Z257">
    <cfRule type="cellIs" dxfId="3290" priority="1340" operator="equal">
      <formula>"wip"</formula>
    </cfRule>
    <cfRule type="cellIs" dxfId="3289" priority="1341" operator="equal">
      <formula>"Completed"</formula>
    </cfRule>
  </conditionalFormatting>
  <conditionalFormatting sqref="Z267:AA268">
    <cfRule type="cellIs" dxfId="3288" priority="1076" operator="equal">
      <formula>"completedw"</formula>
    </cfRule>
    <cfRule type="cellIs" dxfId="3287" priority="1077" operator="equal">
      <formula>"HOLD"</formula>
    </cfRule>
    <cfRule type="cellIs" dxfId="3286" priority="1078" operator="equal">
      <formula>"ROW"</formula>
    </cfRule>
    <cfRule type="cellIs" dxfId="3285" priority="1079" operator="equal">
      <formula>"wip"</formula>
    </cfRule>
    <cfRule type="cellIs" dxfId="3284" priority="1080" operator="equal">
      <formula>"Completed"</formula>
    </cfRule>
  </conditionalFormatting>
  <conditionalFormatting sqref="Z289:AA290">
    <cfRule type="cellIs" dxfId="3283" priority="935" operator="equal">
      <formula>"wip"</formula>
    </cfRule>
    <cfRule type="cellIs" dxfId="3282" priority="936" operator="equal">
      <formula>"Completed"</formula>
    </cfRule>
  </conditionalFormatting>
  <conditionalFormatting sqref="Z90:AE91">
    <cfRule type="cellIs" dxfId="3281" priority="790" operator="equal">
      <formula>"wip"</formula>
    </cfRule>
    <cfRule type="cellIs" dxfId="3280" priority="791" operator="equal">
      <formula>"Completed"</formula>
    </cfRule>
  </conditionalFormatting>
  <conditionalFormatting sqref="AA29:AA30">
    <cfRule type="cellIs" dxfId="3279" priority="504" operator="equal">
      <formula>"completedw"</formula>
    </cfRule>
    <cfRule type="cellIs" dxfId="3278" priority="505" operator="equal">
      <formula>"HOLD"</formula>
    </cfRule>
    <cfRule type="cellIs" dxfId="3277" priority="506" operator="equal">
      <formula>"ROW"</formula>
    </cfRule>
  </conditionalFormatting>
  <conditionalFormatting sqref="AA61:AA62">
    <cfRule type="cellIs" dxfId="3276" priority="462" operator="equal">
      <formula>"completedw"</formula>
    </cfRule>
    <cfRule type="cellIs" dxfId="3275" priority="463" operator="equal">
      <formula>"HOLD"</formula>
    </cfRule>
    <cfRule type="cellIs" dxfId="3274" priority="464" operator="equal">
      <formula>"ROW"</formula>
    </cfRule>
  </conditionalFormatting>
  <conditionalFormatting sqref="AA72:AA73">
    <cfRule type="cellIs" dxfId="3273" priority="453" operator="equal">
      <formula>"completedw"</formula>
    </cfRule>
    <cfRule type="cellIs" dxfId="3272" priority="454" operator="equal">
      <formula>"HOLD"</formula>
    </cfRule>
    <cfRule type="cellIs" dxfId="3271" priority="455" operator="equal">
      <formula>"ROW"</formula>
    </cfRule>
  </conditionalFormatting>
  <conditionalFormatting sqref="AA79:AA80">
    <cfRule type="containsText" dxfId="3270" priority="1186" operator="containsText" text="Hold">
      <formula>NOT(ISERROR(SEARCH("Hold",AA79)))</formula>
    </cfRule>
    <cfRule type="cellIs" dxfId="3269" priority="1187" operator="equal">
      <formula>"completedw"</formula>
    </cfRule>
    <cfRule type="cellIs" dxfId="3268" priority="1188" operator="equal">
      <formula>"HOLD"</formula>
    </cfRule>
    <cfRule type="cellIs" dxfId="3267" priority="1189" operator="equal">
      <formula>"ROW"</formula>
    </cfRule>
  </conditionalFormatting>
  <conditionalFormatting sqref="AA90:AA91">
    <cfRule type="containsText" dxfId="3266" priority="789" operator="containsText" text="Hold">
      <formula>NOT(ISERROR(SEARCH("Hold",AA90)))</formula>
    </cfRule>
  </conditionalFormatting>
  <conditionalFormatting sqref="AA102:AA103">
    <cfRule type="containsText" dxfId="3265" priority="813" operator="containsText" text="Hold">
      <formula>NOT(ISERROR(SEARCH("Hold",AA102)))</formula>
    </cfRule>
  </conditionalFormatting>
  <conditionalFormatting sqref="AA114:AA115">
    <cfRule type="containsText" dxfId="3264" priority="1248" operator="containsText" text="Hold">
      <formula>NOT(ISERROR(SEARCH("Hold",AA114)))</formula>
    </cfRule>
  </conditionalFormatting>
  <conditionalFormatting sqref="AA126:AA127">
    <cfRule type="containsText" dxfId="3263" priority="615" operator="containsText" text="Hold">
      <formula>NOT(ISERROR(SEARCH("Hold",AA126)))</formula>
    </cfRule>
  </conditionalFormatting>
  <conditionalFormatting sqref="AA138:AA139">
    <cfRule type="containsText" dxfId="3262" priority="522" operator="containsText" text="Hold">
      <formula>NOT(ISERROR(SEARCH("Hold",AA138)))</formula>
    </cfRule>
  </conditionalFormatting>
  <conditionalFormatting sqref="AA143">
    <cfRule type="cellIs" dxfId="3261" priority="145" operator="equal">
      <formula>"completedw"</formula>
    </cfRule>
    <cfRule type="cellIs" dxfId="3260" priority="146" operator="equal">
      <formula>"HOLD"</formula>
    </cfRule>
    <cfRule type="cellIs" dxfId="3259" priority="147" operator="equal">
      <formula>"ROW"</formula>
    </cfRule>
  </conditionalFormatting>
  <conditionalFormatting sqref="AA150:AA151">
    <cfRule type="containsText" dxfId="3258" priority="1228" operator="containsText" text="Hold">
      <formula>NOT(ISERROR(SEARCH("Hold",AA150)))</formula>
    </cfRule>
  </conditionalFormatting>
  <conditionalFormatting sqref="AA165:AA166">
    <cfRule type="cellIs" dxfId="3257" priority="387" operator="equal">
      <formula>"completedw"</formula>
    </cfRule>
    <cfRule type="cellIs" dxfId="3256" priority="388" operator="equal">
      <formula>"HOLD"</formula>
    </cfRule>
    <cfRule type="cellIs" dxfId="3255" priority="389" operator="equal">
      <formula>"ROW"</formula>
    </cfRule>
  </conditionalFormatting>
  <conditionalFormatting sqref="AA194:AA195">
    <cfRule type="containsText" dxfId="3254" priority="265" operator="containsText" text="Hold">
      <formula>NOT(ISERROR(SEARCH("Hold",AA194)))</formula>
    </cfRule>
  </conditionalFormatting>
  <conditionalFormatting sqref="AA215:AA216">
    <cfRule type="containsText" dxfId="3253" priority="1144" operator="containsText" text="Hold">
      <formula>NOT(ISERROR(SEARCH("Hold",AA215)))</formula>
    </cfRule>
  </conditionalFormatting>
  <conditionalFormatting sqref="AA219">
    <cfRule type="cellIs" dxfId="3252" priority="218" operator="equal">
      <formula>"completedw"</formula>
    </cfRule>
    <cfRule type="cellIs" dxfId="3251" priority="219" operator="equal">
      <formula>"HOLD"</formula>
    </cfRule>
    <cfRule type="cellIs" dxfId="3250" priority="220" operator="equal">
      <formula>"ROW"</formula>
    </cfRule>
  </conditionalFormatting>
  <conditionalFormatting sqref="AA226:AA227">
    <cfRule type="containsText" dxfId="3249" priority="1141" operator="containsText" text="Hold">
      <formula>NOT(ISERROR(SEARCH("Hold",AA226)))</formula>
    </cfRule>
  </conditionalFormatting>
  <conditionalFormatting sqref="AA237:AA238">
    <cfRule type="containsText" dxfId="3248" priority="34" operator="containsText" text="Hold">
      <formula>NOT(ISERROR(SEARCH("Hold",AA237)))</formula>
    </cfRule>
    <cfRule type="containsText" dxfId="3247" priority="1121" operator="containsText" text="Hold">
      <formula>NOT(ISERROR(SEARCH("Hold",AA237)))</formula>
    </cfRule>
  </conditionalFormatting>
  <conditionalFormatting sqref="AA247:AA248">
    <cfRule type="containsText" dxfId="3246" priority="1118" operator="containsText" text="Hold">
      <formula>NOT(ISERROR(SEARCH("Hold",AA247)))</formula>
    </cfRule>
  </conditionalFormatting>
  <conditionalFormatting sqref="AA254:AA258">
    <cfRule type="cellIs" dxfId="3245" priority="1094" operator="equal">
      <formula>"completedw"</formula>
    </cfRule>
    <cfRule type="cellIs" dxfId="3244" priority="1095" operator="equal">
      <formula>"HOLD"</formula>
    </cfRule>
    <cfRule type="cellIs" dxfId="3243" priority="1096" operator="equal">
      <formula>"ROW"</formula>
    </cfRule>
  </conditionalFormatting>
  <conditionalFormatting sqref="AA257:AA258">
    <cfRule type="containsText" dxfId="3242" priority="1093" operator="containsText" text="Hold">
      <formula>NOT(ISERROR(SEARCH("Hold",AA257)))</formula>
    </cfRule>
    <cfRule type="cellIs" dxfId="3241" priority="1098" operator="equal">
      <formula>"Completed"</formula>
    </cfRule>
  </conditionalFormatting>
  <conditionalFormatting sqref="AA257:AA259">
    <cfRule type="cellIs" dxfId="3240" priority="1097" operator="equal">
      <formula>"wip"</formula>
    </cfRule>
  </conditionalFormatting>
  <conditionalFormatting sqref="AA267:AA268">
    <cfRule type="containsText" dxfId="3239" priority="1075" operator="containsText" text="Hold">
      <formula>NOT(ISERROR(SEARCH("Hold",AA267)))</formula>
    </cfRule>
  </conditionalFormatting>
  <conditionalFormatting sqref="AA271">
    <cfRule type="cellIs" dxfId="3238" priority="138" operator="equal">
      <formula>"completedw"</formula>
    </cfRule>
    <cfRule type="cellIs" dxfId="3237" priority="139" operator="equal">
      <formula>"HOLD"</formula>
    </cfRule>
    <cfRule type="cellIs" dxfId="3236" priority="140" operator="equal">
      <formula>"ROW"</formula>
    </cfRule>
  </conditionalFormatting>
  <conditionalFormatting sqref="AA278:AA279">
    <cfRule type="containsText" dxfId="3235" priority="949" operator="containsText" text="Hold">
      <formula>NOT(ISERROR(SEARCH("Hold",AA278)))</formula>
    </cfRule>
    <cfRule type="cellIs" dxfId="3234" priority="953" operator="equal">
      <formula>"wip"</formula>
    </cfRule>
    <cfRule type="cellIs" dxfId="3233" priority="954" operator="equal">
      <formula>"Completed"</formula>
    </cfRule>
  </conditionalFormatting>
  <conditionalFormatting sqref="AA278:AA281">
    <cfRule type="cellIs" dxfId="3232" priority="950" operator="equal">
      <formula>"completedw"</formula>
    </cfRule>
    <cfRule type="cellIs" dxfId="3231" priority="951" operator="equal">
      <formula>"HOLD"</formula>
    </cfRule>
    <cfRule type="cellIs" dxfId="3230" priority="952" operator="equal">
      <formula>"ROW"</formula>
    </cfRule>
  </conditionalFormatting>
  <conditionalFormatting sqref="AA285">
    <cfRule type="cellIs" dxfId="3229" priority="345" operator="equal">
      <formula>"completedw"</formula>
    </cfRule>
    <cfRule type="cellIs" dxfId="3228" priority="346" operator="equal">
      <formula>"HOLD"</formula>
    </cfRule>
    <cfRule type="cellIs" dxfId="3227" priority="347" operator="equal">
      <formula>"ROW"</formula>
    </cfRule>
  </conditionalFormatting>
  <conditionalFormatting sqref="AA286:AA294">
    <cfRule type="cellIs" dxfId="3226" priority="932" operator="equal">
      <formula>"completedw"</formula>
    </cfRule>
    <cfRule type="cellIs" dxfId="3225" priority="933" operator="equal">
      <formula>"HOLD"</formula>
    </cfRule>
    <cfRule type="cellIs" dxfId="3224" priority="934" operator="equal">
      <formula>"ROW"</formula>
    </cfRule>
  </conditionalFormatting>
  <conditionalFormatting sqref="AA289:AA290">
    <cfRule type="containsText" dxfId="3223" priority="931" operator="containsText" text="Hold">
      <formula>NOT(ISERROR(SEARCH("Hold",AA289)))</formula>
    </cfRule>
  </conditionalFormatting>
  <conditionalFormatting sqref="AA300:AA301">
    <cfRule type="containsText" dxfId="3222" priority="695" operator="containsText" text="Hold">
      <formula>NOT(ISERROR(SEARCH("Hold",AA300)))</formula>
    </cfRule>
    <cfRule type="cellIs" dxfId="3221" priority="696" operator="equal">
      <formula>"completedw"</formula>
    </cfRule>
    <cfRule type="cellIs" dxfId="3220" priority="697" operator="equal">
      <formula>"HOLD"</formula>
    </cfRule>
    <cfRule type="cellIs" dxfId="3219" priority="698" operator="equal">
      <formula>"ROW"</formula>
    </cfRule>
    <cfRule type="cellIs" dxfId="3218" priority="699" operator="equal">
      <formula>"wip"</formula>
    </cfRule>
    <cfRule type="cellIs" dxfId="3217" priority="700" operator="equal">
      <formula>"Completed"</formula>
    </cfRule>
  </conditionalFormatting>
  <conditionalFormatting sqref="AA308:AA312">
    <cfRule type="cellIs" dxfId="3216" priority="642" operator="equal">
      <formula>"completedw"</formula>
    </cfRule>
    <cfRule type="cellIs" dxfId="3215" priority="643" operator="equal">
      <formula>"HOLD"</formula>
    </cfRule>
    <cfRule type="cellIs" dxfId="3214" priority="644" operator="equal">
      <formula>"ROW"</formula>
    </cfRule>
  </conditionalFormatting>
  <conditionalFormatting sqref="AA311:AA312">
    <cfRule type="containsText" dxfId="3213" priority="641" operator="containsText" text="Hold">
      <formula>NOT(ISERROR(SEARCH("Hold",AA311)))</formula>
    </cfRule>
    <cfRule type="cellIs" dxfId="3212" priority="645" operator="equal">
      <formula>"wip"</formula>
    </cfRule>
    <cfRule type="cellIs" dxfId="3211" priority="646" operator="equal">
      <formula>"Completed"</formula>
    </cfRule>
  </conditionalFormatting>
  <conditionalFormatting sqref="AA79:AB80">
    <cfRule type="cellIs" dxfId="3210" priority="1190" operator="equal">
      <formula>"wip"</formula>
    </cfRule>
    <cfRule type="cellIs" dxfId="3209" priority="1191" operator="equal">
      <formula>"Completed"</formula>
    </cfRule>
  </conditionalFormatting>
  <conditionalFormatting sqref="AA94:AE95">
    <cfRule type="cellIs" dxfId="3208" priority="417" operator="equal">
      <formula>"completedw"</formula>
    </cfRule>
    <cfRule type="cellIs" dxfId="3207" priority="418" operator="equal">
      <formula>"HOLD"</formula>
    </cfRule>
    <cfRule type="cellIs" dxfId="3206" priority="419" operator="equal">
      <formula>"ROW"</formula>
    </cfRule>
  </conditionalFormatting>
  <conditionalFormatting sqref="AA106:AE107">
    <cfRule type="cellIs" dxfId="3205" priority="306" operator="equal">
      <formula>"completedw"</formula>
    </cfRule>
    <cfRule type="cellIs" dxfId="3204" priority="307" operator="equal">
      <formula>"HOLD"</formula>
    </cfRule>
    <cfRule type="cellIs" dxfId="3203" priority="308" operator="equal">
      <formula>"ROW"</formula>
    </cfRule>
  </conditionalFormatting>
  <conditionalFormatting sqref="AA176:AE177">
    <cfRule type="cellIs" dxfId="3202" priority="381" operator="equal">
      <formula>"completedw"</formula>
    </cfRule>
    <cfRule type="cellIs" dxfId="3201" priority="382" operator="equal">
      <formula>"HOLD"</formula>
    </cfRule>
    <cfRule type="cellIs" dxfId="3200" priority="383" operator="equal">
      <formula>"ROW"</formula>
    </cfRule>
  </conditionalFormatting>
  <conditionalFormatting sqref="AA282:AE283">
    <cfRule type="cellIs" dxfId="3199" priority="132" operator="equal">
      <formula>"completedw"</formula>
    </cfRule>
    <cfRule type="cellIs" dxfId="3198" priority="133" operator="equal">
      <formula>"HOLD"</formula>
    </cfRule>
    <cfRule type="cellIs" dxfId="3197" priority="134" operator="equal">
      <formula>"ROW"</formula>
    </cfRule>
  </conditionalFormatting>
  <conditionalFormatting sqref="AA187:AJ187">
    <cfRule type="cellIs" dxfId="3196" priority="197" operator="equal">
      <formula>"completedw"</formula>
    </cfRule>
    <cfRule type="cellIs" dxfId="3195" priority="198" operator="equal">
      <formula>"HOLD"</formula>
    </cfRule>
    <cfRule type="cellIs" dxfId="3194" priority="199" operator="equal">
      <formula>"ROW"</formula>
    </cfRule>
  </conditionalFormatting>
  <conditionalFormatting sqref="AB172">
    <cfRule type="cellIs" dxfId="3193" priority="1590" operator="equal">
      <formula>"wip"</formula>
    </cfRule>
    <cfRule type="cellIs" dxfId="3192" priority="1591" operator="equal">
      <formula>"Completed"</formula>
    </cfRule>
  </conditionalFormatting>
  <conditionalFormatting sqref="AB183">
    <cfRule type="cellIs" dxfId="3191" priority="1562" operator="equal">
      <formula>"wip"</formula>
    </cfRule>
    <cfRule type="cellIs" dxfId="3190" priority="1563" operator="equal">
      <formula>"Completed"</formula>
    </cfRule>
  </conditionalFormatting>
  <conditionalFormatting sqref="AB194">
    <cfRule type="cellIs" dxfId="3189" priority="1532" operator="equal">
      <formula>"wip"</formula>
    </cfRule>
    <cfRule type="cellIs" dxfId="3188" priority="1533" operator="equal">
      <formula>"Completed"</formula>
    </cfRule>
  </conditionalFormatting>
  <conditionalFormatting sqref="AB204">
    <cfRule type="cellIs" dxfId="3187" priority="1504" operator="equal">
      <formula>"wip"</formula>
    </cfRule>
    <cfRule type="cellIs" dxfId="3186" priority="1505" operator="equal">
      <formula>"Completed"</formula>
    </cfRule>
  </conditionalFormatting>
  <conditionalFormatting sqref="AB215">
    <cfRule type="cellIs" dxfId="3185" priority="1476" operator="equal">
      <formula>"wip"</formula>
    </cfRule>
    <cfRule type="cellIs" dxfId="3184" priority="1477" operator="equal">
      <formula>"Completed"</formula>
    </cfRule>
  </conditionalFormatting>
  <conditionalFormatting sqref="AB226">
    <cfRule type="cellIs" dxfId="3183" priority="1448" operator="equal">
      <formula>"wip"</formula>
    </cfRule>
    <cfRule type="cellIs" dxfId="3182" priority="1449" operator="equal">
      <formula>"Completed"</formula>
    </cfRule>
  </conditionalFormatting>
  <conditionalFormatting sqref="AB237">
    <cfRule type="cellIs" dxfId="3181" priority="1420" operator="equal">
      <formula>"wip"</formula>
    </cfRule>
    <cfRule type="cellIs" dxfId="3180" priority="1421" operator="equal">
      <formula>"Completed"</formula>
    </cfRule>
  </conditionalFormatting>
  <conditionalFormatting sqref="AB247">
    <cfRule type="cellIs" dxfId="3179" priority="1366" operator="equal">
      <formula>"wip"</formula>
    </cfRule>
    <cfRule type="cellIs" dxfId="3178" priority="1367" operator="equal">
      <formula>"Completed"</formula>
    </cfRule>
  </conditionalFormatting>
  <conditionalFormatting sqref="AB257">
    <cfRule type="cellIs" dxfId="3177" priority="1338" operator="equal">
      <formula>"wip"</formula>
    </cfRule>
    <cfRule type="cellIs" dxfId="3176" priority="1339" operator="equal">
      <formula>"Completed"</formula>
    </cfRule>
  </conditionalFormatting>
  <conditionalFormatting sqref="AB264:AB272">
    <cfRule type="cellIs" dxfId="3175" priority="1335" operator="equal">
      <formula>"completedw"</formula>
    </cfRule>
    <cfRule type="cellIs" dxfId="3174" priority="1336" operator="equal">
      <formula>"HOLD"</formula>
    </cfRule>
    <cfRule type="cellIs" dxfId="3173" priority="1337" operator="equal">
      <formula>"ROW"</formula>
    </cfRule>
  </conditionalFormatting>
  <conditionalFormatting sqref="AB267">
    <cfRule type="cellIs" dxfId="3172" priority="1333" operator="equal">
      <formula>"wip"</formula>
    </cfRule>
    <cfRule type="cellIs" dxfId="3171" priority="1334" operator="equal">
      <formula>"Completed"</formula>
    </cfRule>
  </conditionalFormatting>
  <conditionalFormatting sqref="AB278">
    <cfRule type="cellIs" dxfId="3170" priority="1326" operator="equal">
      <formula>"wip"</formula>
    </cfRule>
    <cfRule type="cellIs" dxfId="3169" priority="1327" operator="equal">
      <formula>"Completed"</formula>
    </cfRule>
  </conditionalFormatting>
  <conditionalFormatting sqref="AB289">
    <cfRule type="cellIs" dxfId="3168" priority="1319" operator="equal">
      <formula>"wip"</formula>
    </cfRule>
    <cfRule type="cellIs" dxfId="3167" priority="1320" operator="equal">
      <formula>"Completed"</formula>
    </cfRule>
  </conditionalFormatting>
  <conditionalFormatting sqref="AB297:AB305">
    <cfRule type="cellIs" dxfId="3166" priority="757" operator="equal">
      <formula>"completedw"</formula>
    </cfRule>
    <cfRule type="cellIs" dxfId="3165" priority="758" operator="equal">
      <formula>"HOLD"</formula>
    </cfRule>
    <cfRule type="cellIs" dxfId="3164" priority="759" operator="equal">
      <formula>"ROW"</formula>
    </cfRule>
  </conditionalFormatting>
  <conditionalFormatting sqref="AB300">
    <cfRule type="cellIs" dxfId="3163" priority="755" operator="equal">
      <formula>"wip"</formula>
    </cfRule>
    <cfRule type="cellIs" dxfId="3162" priority="756" operator="equal">
      <formula>"Completed"</formula>
    </cfRule>
  </conditionalFormatting>
  <conditionalFormatting sqref="AB308:AB313">
    <cfRule type="cellIs" dxfId="3161" priority="667" operator="equal">
      <formula>"completedw"</formula>
    </cfRule>
    <cfRule type="cellIs" dxfId="3160" priority="668" operator="equal">
      <formula>"HOLD"</formula>
    </cfRule>
    <cfRule type="cellIs" dxfId="3159" priority="669" operator="equal">
      <formula>"ROW"</formula>
    </cfRule>
  </conditionalFormatting>
  <conditionalFormatting sqref="AB311">
    <cfRule type="cellIs" dxfId="3158" priority="665" operator="equal">
      <formula>"wip"</formula>
    </cfRule>
    <cfRule type="cellIs" dxfId="3157" priority="666" operator="equal">
      <formula>"Completed"</formula>
    </cfRule>
  </conditionalFormatting>
  <conditionalFormatting sqref="AB79:AE81">
    <cfRule type="cellIs" dxfId="3156" priority="1181" operator="equal">
      <formula>"completedw"</formula>
    </cfRule>
    <cfRule type="cellIs" dxfId="3155" priority="1182" operator="equal">
      <formula>"HOLD"</formula>
    </cfRule>
    <cfRule type="cellIs" dxfId="3154" priority="1183" operator="equal">
      <formula>"ROW"</formula>
    </cfRule>
  </conditionalFormatting>
  <conditionalFormatting sqref="AB142:AE143">
    <cfRule type="cellIs" dxfId="3153" priority="396" operator="equal">
      <formula>"completedw"</formula>
    </cfRule>
    <cfRule type="cellIs" dxfId="3152" priority="397" operator="equal">
      <formula>"HOLD"</formula>
    </cfRule>
    <cfRule type="cellIs" dxfId="3151" priority="398" operator="equal">
      <formula>"ROW"</formula>
    </cfRule>
  </conditionalFormatting>
  <conditionalFormatting sqref="AB254:AE259">
    <cfRule type="cellIs" dxfId="3150" priority="1088" operator="equal">
      <formula>"completedw"</formula>
    </cfRule>
    <cfRule type="cellIs" dxfId="3149" priority="1089" operator="equal">
      <formula>"HOLD"</formula>
    </cfRule>
    <cfRule type="cellIs" dxfId="3148" priority="1090" operator="equal">
      <formula>"ROW"</formula>
    </cfRule>
  </conditionalFormatting>
  <conditionalFormatting sqref="AB274:AE281">
    <cfRule type="cellIs" dxfId="3147" priority="944" operator="equal">
      <formula>"completedw"</formula>
    </cfRule>
    <cfRule type="cellIs" dxfId="3146" priority="945" operator="equal">
      <formula>"HOLD"</formula>
    </cfRule>
    <cfRule type="cellIs" dxfId="3145" priority="946" operator="equal">
      <formula>"ROW"</formula>
    </cfRule>
  </conditionalFormatting>
  <conditionalFormatting sqref="AB285:AE294">
    <cfRule type="cellIs" dxfId="3144" priority="938" operator="equal">
      <formula>"completedw"</formula>
    </cfRule>
    <cfRule type="cellIs" dxfId="3143" priority="939" operator="equal">
      <formula>"HOLD"</formula>
    </cfRule>
    <cfRule type="cellIs" dxfId="3142" priority="940" operator="equal">
      <formula>"ROW"</formula>
    </cfRule>
  </conditionalFormatting>
  <conditionalFormatting sqref="AB102:AJ103">
    <cfRule type="cellIs" dxfId="3141" priority="861" operator="equal">
      <formula>"completedw"</formula>
    </cfRule>
    <cfRule type="cellIs" dxfId="3140" priority="862" operator="equal">
      <formula>"HOLD"</formula>
    </cfRule>
    <cfRule type="cellIs" dxfId="3139" priority="863" operator="equal">
      <formula>"ROW"</formula>
    </cfRule>
  </conditionalFormatting>
  <conditionalFormatting sqref="AC29:AC30">
    <cfRule type="cellIs" dxfId="3138" priority="501" operator="equal">
      <formula>"completedw"</formula>
    </cfRule>
    <cfRule type="cellIs" dxfId="3137" priority="502" operator="equal">
      <formula>"HOLD"</formula>
    </cfRule>
    <cfRule type="cellIs" dxfId="3136" priority="503" operator="equal">
      <formula>"ROW"</formula>
    </cfRule>
  </conditionalFormatting>
  <conditionalFormatting sqref="AC14:AD14 Y15 AA15 AC15 U16:AD16">
    <cfRule type="cellIs" dxfId="3135" priority="36" operator="equal">
      <formula>"wip"</formula>
    </cfRule>
  </conditionalFormatting>
  <conditionalFormatting sqref="AC14:AD14 Y15 AA15 AC15">
    <cfRule type="cellIs" dxfId="3134" priority="37" operator="equal">
      <formula>"Completed"</formula>
    </cfRule>
  </conditionalFormatting>
  <conditionalFormatting sqref="AC49:AE49">
    <cfRule type="cellIs" dxfId="3133" priority="1265" operator="equal">
      <formula>"Completed"</formula>
    </cfRule>
    <cfRule type="cellIs" dxfId="3132" priority="1266" operator="equal">
      <formula>"wip"</formula>
    </cfRule>
  </conditionalFormatting>
  <conditionalFormatting sqref="AC59:AE59">
    <cfRule type="cellIs" dxfId="3131" priority="1267" operator="equal">
      <formula>"Completed"</formula>
    </cfRule>
    <cfRule type="cellIs" dxfId="3130" priority="1268" operator="equal">
      <formula>"wip"</formula>
    </cfRule>
  </conditionalFormatting>
  <conditionalFormatting sqref="AC61:AE62">
    <cfRule type="cellIs" dxfId="3129" priority="459" operator="equal">
      <formula>"completedw"</formula>
    </cfRule>
    <cfRule type="cellIs" dxfId="3128" priority="460" operator="equal">
      <formula>"HOLD"</formula>
    </cfRule>
    <cfRule type="cellIs" dxfId="3127" priority="461" operator="equal">
      <formula>"ROW"</formula>
    </cfRule>
  </conditionalFormatting>
  <conditionalFormatting sqref="AC68:AE69">
    <cfRule type="containsText" dxfId="3126" priority="807" operator="containsText" text="Hold">
      <formula>NOT(ISERROR(SEARCH("Hold",AC68)))</formula>
    </cfRule>
  </conditionalFormatting>
  <conditionalFormatting sqref="AC68:AE70">
    <cfRule type="cellIs" dxfId="3125" priority="811" operator="equal">
      <formula>"wip"</formula>
    </cfRule>
  </conditionalFormatting>
  <conditionalFormatting sqref="AC70:AE70">
    <cfRule type="cellIs" dxfId="3124" priority="1269" operator="equal">
      <formula>"Completed"</formula>
    </cfRule>
  </conditionalFormatting>
  <conditionalFormatting sqref="AC72:AE73">
    <cfRule type="cellIs" dxfId="3123" priority="456" operator="equal">
      <formula>"completedw"</formula>
    </cfRule>
    <cfRule type="cellIs" dxfId="3122" priority="457" operator="equal">
      <formula>"HOLD"</formula>
    </cfRule>
    <cfRule type="cellIs" dxfId="3121" priority="458" operator="equal">
      <formula>"ROW"</formula>
    </cfRule>
  </conditionalFormatting>
  <conditionalFormatting sqref="AC79:AE80">
    <cfRule type="containsText" dxfId="3120" priority="1180" operator="containsText" text="Hold">
      <formula>NOT(ISERROR(SEARCH("Hold",AC79)))</formula>
    </cfRule>
    <cfRule type="cellIs" dxfId="3119" priority="1185" operator="equal">
      <formula>"Completed"</formula>
    </cfRule>
  </conditionalFormatting>
  <conditionalFormatting sqref="AC79:AE81">
    <cfRule type="cellIs" dxfId="3118" priority="1184" operator="equal">
      <formula>"wip"</formula>
    </cfRule>
  </conditionalFormatting>
  <conditionalFormatting sqref="AC81:AE81">
    <cfRule type="cellIs" dxfId="3117" priority="1270" operator="equal">
      <formula>"Completed"</formula>
    </cfRule>
  </conditionalFormatting>
  <conditionalFormatting sqref="AC92:AE92">
    <cfRule type="cellIs" dxfId="3116" priority="1276" operator="equal">
      <formula>"Completed"</formula>
    </cfRule>
    <cfRule type="cellIs" dxfId="3115" priority="1277" operator="equal">
      <formula>"wip"</formula>
    </cfRule>
  </conditionalFormatting>
  <conditionalFormatting sqref="AC104:AE104">
    <cfRule type="cellIs" dxfId="3114" priority="1278" operator="equal">
      <formula>"Completed"</formula>
    </cfRule>
    <cfRule type="cellIs" dxfId="3113" priority="1279" operator="equal">
      <formula>"wip"</formula>
    </cfRule>
  </conditionalFormatting>
  <conditionalFormatting sqref="AC114:AE115">
    <cfRule type="containsText" dxfId="3112" priority="1247" operator="containsText" text="Hold">
      <formula>NOT(ISERROR(SEARCH("Hold",AC114)))</formula>
    </cfRule>
  </conditionalFormatting>
  <conditionalFormatting sqref="AC116:AE116">
    <cfRule type="cellIs" dxfId="3111" priority="1280" operator="equal">
      <formula>"Completed"</formula>
    </cfRule>
    <cfRule type="cellIs" dxfId="3110" priority="1281" operator="equal">
      <formula>"wip"</formula>
    </cfRule>
  </conditionalFormatting>
  <conditionalFormatting sqref="AC118:AE119">
    <cfRule type="cellIs" dxfId="3109" priority="348" operator="equal">
      <formula>"completedw"</formula>
    </cfRule>
    <cfRule type="cellIs" dxfId="3108" priority="349" operator="equal">
      <formula>"HOLD"</formula>
    </cfRule>
    <cfRule type="cellIs" dxfId="3107" priority="350" operator="equal">
      <formula>"ROW"</formula>
    </cfRule>
  </conditionalFormatting>
  <conditionalFormatting sqref="AC121:AE123">
    <cfRule type="cellIs" dxfId="3106" priority="1316" operator="equal">
      <formula>"completedw"</formula>
    </cfRule>
    <cfRule type="cellIs" dxfId="3105" priority="1317" operator="equal">
      <formula>"HOLD"</formula>
    </cfRule>
    <cfRule type="cellIs" dxfId="3104" priority="1318" operator="equal">
      <formula>"ROW"</formula>
    </cfRule>
  </conditionalFormatting>
  <conditionalFormatting sqref="AC126:AE127">
    <cfRule type="containsText" dxfId="3103" priority="616" operator="containsText" text="Hold">
      <formula>NOT(ISERROR(SEARCH("Hold",AC126)))</formula>
    </cfRule>
  </conditionalFormatting>
  <conditionalFormatting sqref="AC128:AE128">
    <cfRule type="cellIs" dxfId="3102" priority="613" operator="equal">
      <formula>"Completed"</formula>
    </cfRule>
    <cfRule type="cellIs" dxfId="3101" priority="614" operator="equal">
      <formula>"wip"</formula>
    </cfRule>
  </conditionalFormatting>
  <conditionalFormatting sqref="AC140:AE140">
    <cfRule type="cellIs" dxfId="3100" priority="1282" operator="equal">
      <formula>"Completed"</formula>
    </cfRule>
    <cfRule type="cellIs" dxfId="3099" priority="1283" operator="equal">
      <formula>"wip"</formula>
    </cfRule>
  </conditionalFormatting>
  <conditionalFormatting sqref="AC150:AE151">
    <cfRule type="containsText" dxfId="3098" priority="1250" operator="containsText" text="Hold">
      <formula>NOT(ISERROR(SEARCH("Hold",AC150)))</formula>
    </cfRule>
  </conditionalFormatting>
  <conditionalFormatting sqref="AC152:AE152">
    <cfRule type="cellIs" dxfId="3097" priority="263" operator="equal">
      <formula>"Completed"</formula>
    </cfRule>
    <cfRule type="cellIs" dxfId="3096" priority="264" operator="equal">
      <formula>"wip"</formula>
    </cfRule>
  </conditionalFormatting>
  <conditionalFormatting sqref="AC163:AE163">
    <cfRule type="cellIs" dxfId="3095" priority="1284" operator="equal">
      <formula>"Completed"</formula>
    </cfRule>
    <cfRule type="cellIs" dxfId="3094" priority="1285" operator="equal">
      <formula>"wip"</formula>
    </cfRule>
  </conditionalFormatting>
  <conditionalFormatting sqref="AC165:AE166">
    <cfRule type="cellIs" dxfId="3093" priority="384" operator="equal">
      <formula>"completedw"</formula>
    </cfRule>
    <cfRule type="cellIs" dxfId="3092" priority="385" operator="equal">
      <formula>"HOLD"</formula>
    </cfRule>
    <cfRule type="cellIs" dxfId="3091" priority="386" operator="equal">
      <formula>"ROW"</formula>
    </cfRule>
  </conditionalFormatting>
  <conditionalFormatting sqref="AC172:AE173">
    <cfRule type="containsText" dxfId="3090" priority="1159" operator="containsText" text="Hold">
      <formula>NOT(ISERROR(SEARCH("Hold",AC172)))</formula>
    </cfRule>
  </conditionalFormatting>
  <conditionalFormatting sqref="AC174:AE174">
    <cfRule type="cellIs" dxfId="3089" priority="1286" operator="equal">
      <formula>"Completed"</formula>
    </cfRule>
    <cfRule type="cellIs" dxfId="3088" priority="1287" operator="equal">
      <formula>"wip"</formula>
    </cfRule>
  </conditionalFormatting>
  <conditionalFormatting sqref="AC183:AE184">
    <cfRule type="containsText" dxfId="3087" priority="803" operator="containsText" text="Hold">
      <formula>NOT(ISERROR(SEARCH("Hold",AC183)))</formula>
    </cfRule>
  </conditionalFormatting>
  <conditionalFormatting sqref="AC194:AE195">
    <cfRule type="containsText" dxfId="3086" priority="178" operator="containsText" text="Hold">
      <formula>NOT(ISERROR(SEARCH("Hold",AC194)))</formula>
    </cfRule>
  </conditionalFormatting>
  <conditionalFormatting sqref="AC196:AE196">
    <cfRule type="cellIs" dxfId="3085" priority="1294" operator="equal">
      <formula>"Completed"</formula>
    </cfRule>
    <cfRule type="cellIs" dxfId="3084" priority="1295" operator="equal">
      <formula>"wip"</formula>
    </cfRule>
  </conditionalFormatting>
  <conditionalFormatting sqref="AC206:AE206">
    <cfRule type="cellIs" dxfId="3083" priority="1296" operator="equal">
      <formula>"Completed"</formula>
    </cfRule>
    <cfRule type="cellIs" dxfId="3082" priority="1297" operator="equal">
      <formula>"wip"</formula>
    </cfRule>
  </conditionalFormatting>
  <conditionalFormatting sqref="AC215:AE216">
    <cfRule type="containsText" dxfId="3081" priority="1143" operator="containsText" text="Hold">
      <formula>NOT(ISERROR(SEARCH("Hold",AC215)))</formula>
    </cfRule>
  </conditionalFormatting>
  <conditionalFormatting sqref="AC217:AE217">
    <cfRule type="cellIs" dxfId="3080" priority="1298" operator="equal">
      <formula>"Completed"</formula>
    </cfRule>
    <cfRule type="cellIs" dxfId="3079" priority="1299" operator="equal">
      <formula>"wip"</formula>
    </cfRule>
  </conditionalFormatting>
  <conditionalFormatting sqref="AC219:AE219">
    <cfRule type="cellIs" dxfId="3078" priority="188" operator="equal">
      <formula>"completedw"</formula>
    </cfRule>
    <cfRule type="cellIs" dxfId="3077" priority="189" operator="equal">
      <formula>"HOLD"</formula>
    </cfRule>
    <cfRule type="cellIs" dxfId="3076" priority="190" operator="equal">
      <formula>"ROW"</formula>
    </cfRule>
  </conditionalFormatting>
  <conditionalFormatting sqref="AC226:AE227">
    <cfRule type="containsText" dxfId="3075" priority="1142" operator="containsText" text="Hold">
      <formula>NOT(ISERROR(SEARCH("Hold",AC226)))</formula>
    </cfRule>
  </conditionalFormatting>
  <conditionalFormatting sqref="AC228:AE228">
    <cfRule type="cellIs" dxfId="3074" priority="1300" operator="equal">
      <formula>"Completed"</formula>
    </cfRule>
    <cfRule type="cellIs" dxfId="3073" priority="1301" operator="equal">
      <formula>"wip"</formula>
    </cfRule>
  </conditionalFormatting>
  <conditionalFormatting sqref="AC237:AE238">
    <cfRule type="containsText" dxfId="3072" priority="1120" operator="containsText" text="Hold">
      <formula>NOT(ISERROR(SEARCH("Hold",AC237)))</formula>
    </cfRule>
  </conditionalFormatting>
  <conditionalFormatting sqref="AC239:AE239">
    <cfRule type="cellIs" dxfId="3071" priority="1302" operator="equal">
      <formula>"Completed"</formula>
    </cfRule>
    <cfRule type="cellIs" dxfId="3070" priority="1303" operator="equal">
      <formula>"wip"</formula>
    </cfRule>
  </conditionalFormatting>
  <conditionalFormatting sqref="AC247:AE248">
    <cfRule type="containsText" dxfId="3069" priority="1119" operator="containsText" text="Hold">
      <formula>NOT(ISERROR(SEARCH("Hold",AC247)))</formula>
    </cfRule>
  </conditionalFormatting>
  <conditionalFormatting sqref="AC249:AE249">
    <cfRule type="cellIs" dxfId="3068" priority="1304" operator="equal">
      <formula>"Completed"</formula>
    </cfRule>
    <cfRule type="cellIs" dxfId="3067" priority="1305" operator="equal">
      <formula>"wip"</formula>
    </cfRule>
  </conditionalFormatting>
  <conditionalFormatting sqref="AC257:AE258">
    <cfRule type="containsText" dxfId="3066" priority="1087" operator="containsText" text="Hold">
      <formula>NOT(ISERROR(SEARCH("Hold",AC257)))</formula>
    </cfRule>
    <cfRule type="cellIs" dxfId="3065" priority="1092" operator="equal">
      <formula>"Completed"</formula>
    </cfRule>
  </conditionalFormatting>
  <conditionalFormatting sqref="AC257:AE259">
    <cfRule type="cellIs" dxfId="3064" priority="1091" operator="equal">
      <formula>"wip"</formula>
    </cfRule>
  </conditionalFormatting>
  <conditionalFormatting sqref="AC259:AE259">
    <cfRule type="cellIs" dxfId="3063" priority="1306" operator="equal">
      <formula>"Completed"</formula>
    </cfRule>
  </conditionalFormatting>
  <conditionalFormatting sqref="AC267:AE268">
    <cfRule type="containsText" dxfId="3062" priority="1081" operator="containsText" text="Hold">
      <formula>NOT(ISERROR(SEARCH("Hold",AC267)))</formula>
    </cfRule>
    <cfRule type="cellIs" dxfId="3061" priority="1086" operator="equal">
      <formula>"Completed"</formula>
    </cfRule>
  </conditionalFormatting>
  <conditionalFormatting sqref="AC267:AE269">
    <cfRule type="cellIs" dxfId="3060" priority="1085" operator="equal">
      <formula>"wip"</formula>
    </cfRule>
  </conditionalFormatting>
  <conditionalFormatting sqref="AC269:AE269">
    <cfRule type="cellIs" dxfId="3059" priority="1392" operator="equal">
      <formula>"Completed"</formula>
    </cfRule>
  </conditionalFormatting>
  <conditionalFormatting sqref="AC271:AE272">
    <cfRule type="cellIs" dxfId="3058" priority="135" operator="equal">
      <formula>"completedw"</formula>
    </cfRule>
    <cfRule type="cellIs" dxfId="3057" priority="136" operator="equal">
      <formula>"HOLD"</formula>
    </cfRule>
    <cfRule type="cellIs" dxfId="3056" priority="137" operator="equal">
      <formula>"ROW"</formula>
    </cfRule>
  </conditionalFormatting>
  <conditionalFormatting sqref="AC278:AE279">
    <cfRule type="containsText" dxfId="3055" priority="943" operator="containsText" text="Hold">
      <formula>NOT(ISERROR(SEARCH("Hold",AC278)))</formula>
    </cfRule>
    <cfRule type="cellIs" dxfId="3054" priority="948" operator="equal">
      <formula>"Completed"</formula>
    </cfRule>
  </conditionalFormatting>
  <conditionalFormatting sqref="AC278:AE280">
    <cfRule type="cellIs" dxfId="3053" priority="947" operator="equal">
      <formula>"wip"</formula>
    </cfRule>
  </conditionalFormatting>
  <conditionalFormatting sqref="AC280:AE280">
    <cfRule type="cellIs" dxfId="3052" priority="1312" operator="equal">
      <formula>"Completed"</formula>
    </cfRule>
  </conditionalFormatting>
  <conditionalFormatting sqref="AC289:AE290">
    <cfRule type="containsText" dxfId="3051" priority="937" operator="containsText" text="Hold">
      <formula>NOT(ISERROR(SEARCH("Hold",AC289)))</formula>
    </cfRule>
    <cfRule type="cellIs" dxfId="3050" priority="942" operator="equal">
      <formula>"Completed"</formula>
    </cfRule>
  </conditionalFormatting>
  <conditionalFormatting sqref="AC289:AE291">
    <cfRule type="cellIs" dxfId="3049" priority="941" operator="equal">
      <formula>"wip"</formula>
    </cfRule>
  </conditionalFormatting>
  <conditionalFormatting sqref="AC291:AE291">
    <cfRule type="cellIs" dxfId="3048" priority="1311" operator="equal">
      <formula>"Completed"</formula>
    </cfRule>
  </conditionalFormatting>
  <conditionalFormatting sqref="AC300:AE301">
    <cfRule type="containsText" dxfId="3047" priority="689" operator="containsText" text="Hold">
      <formula>NOT(ISERROR(SEARCH("Hold",AC300)))</formula>
    </cfRule>
    <cfRule type="cellIs" dxfId="3046" priority="690" operator="equal">
      <formula>"completedw"</formula>
    </cfRule>
    <cfRule type="cellIs" dxfId="3045" priority="691" operator="equal">
      <formula>"HOLD"</formula>
    </cfRule>
    <cfRule type="cellIs" dxfId="3044" priority="692" operator="equal">
      <formula>"ROW"</formula>
    </cfRule>
    <cfRule type="cellIs" dxfId="3043" priority="693" operator="equal">
      <formula>"wip"</formula>
    </cfRule>
    <cfRule type="cellIs" dxfId="3042" priority="694" operator="equal">
      <formula>"Completed"</formula>
    </cfRule>
  </conditionalFormatting>
  <conditionalFormatting sqref="AC302:AE302">
    <cfRule type="cellIs" dxfId="3041" priority="687" operator="equal">
      <formula>"Completed"</formula>
    </cfRule>
    <cfRule type="cellIs" dxfId="3040" priority="688" operator="equal">
      <formula>"wip"</formula>
    </cfRule>
  </conditionalFormatting>
  <conditionalFormatting sqref="AC302:AE305">
    <cfRule type="cellIs" dxfId="3039" priority="684" operator="equal">
      <formula>"completedw"</formula>
    </cfRule>
    <cfRule type="cellIs" dxfId="3038" priority="685" operator="equal">
      <formula>"HOLD"</formula>
    </cfRule>
    <cfRule type="cellIs" dxfId="3037" priority="686" operator="equal">
      <formula>"ROW"</formula>
    </cfRule>
  </conditionalFormatting>
  <conditionalFormatting sqref="AC308:AE312">
    <cfRule type="cellIs" dxfId="3036" priority="636" operator="equal">
      <formula>"completedw"</formula>
    </cfRule>
    <cfRule type="cellIs" dxfId="3035" priority="637" operator="equal">
      <formula>"HOLD"</formula>
    </cfRule>
    <cfRule type="cellIs" dxfId="3034" priority="638" operator="equal">
      <formula>"ROW"</formula>
    </cfRule>
  </conditionalFormatting>
  <conditionalFormatting sqref="AC311:AE312">
    <cfRule type="containsText" dxfId="3033" priority="635" operator="containsText" text="Hold">
      <formula>NOT(ISERROR(SEARCH("Hold",AC311)))</formula>
    </cfRule>
    <cfRule type="cellIs" dxfId="3032" priority="639" operator="equal">
      <formula>"wip"</formula>
    </cfRule>
    <cfRule type="cellIs" dxfId="3031" priority="640" operator="equal">
      <formula>"Completed"</formula>
    </cfRule>
  </conditionalFormatting>
  <conditionalFormatting sqref="AC313:AE313">
    <cfRule type="cellIs" dxfId="3030" priority="630" operator="equal">
      <formula>"completedw"</formula>
    </cfRule>
    <cfRule type="cellIs" dxfId="3029" priority="631" operator="equal">
      <formula>"HOLD"</formula>
    </cfRule>
    <cfRule type="cellIs" dxfId="3028" priority="632" operator="equal">
      <formula>"ROW"</formula>
    </cfRule>
    <cfRule type="cellIs" dxfId="3027" priority="633" operator="equal">
      <formula>"Completed"</formula>
    </cfRule>
    <cfRule type="cellIs" dxfId="3026" priority="634" operator="equal">
      <formula>"wip"</formula>
    </cfRule>
  </conditionalFormatting>
  <conditionalFormatting sqref="AC185:AG185">
    <cfRule type="cellIs" dxfId="3025" priority="1288" operator="equal">
      <formula>"Completed"</formula>
    </cfRule>
    <cfRule type="cellIs" dxfId="3024" priority="1289" operator="equal">
      <formula>"wip"</formula>
    </cfRule>
  </conditionalFormatting>
  <conditionalFormatting sqref="AC267:XFD270">
    <cfRule type="cellIs" dxfId="3023" priority="1082" operator="equal">
      <formula>"completedw"</formula>
    </cfRule>
    <cfRule type="cellIs" dxfId="3022" priority="1083" operator="equal">
      <formula>"HOLD"</formula>
    </cfRule>
    <cfRule type="cellIs" dxfId="3021" priority="1084" operator="equal">
      <formula>"ROW"</formula>
    </cfRule>
  </conditionalFormatting>
  <conditionalFormatting sqref="AD14">
    <cfRule type="containsText" dxfId="3020" priority="35" operator="containsText" text="Hold">
      <formula>NOT(ISERROR(SEARCH("Hold",AD14)))</formula>
    </cfRule>
  </conditionalFormatting>
  <conditionalFormatting sqref="AE38">
    <cfRule type="cellIs" dxfId="3019" priority="1261" operator="equal">
      <formula>"Completed"</formula>
    </cfRule>
    <cfRule type="cellIs" dxfId="3018" priority="1262" operator="equal">
      <formula>"wip"</formula>
    </cfRule>
  </conditionalFormatting>
  <conditionalFormatting sqref="AF183">
    <cfRule type="cellIs" dxfId="3017" priority="1560" operator="equal">
      <formula>"wip"</formula>
    </cfRule>
    <cfRule type="cellIs" dxfId="3016" priority="1561" operator="equal">
      <formula>"Completed"</formula>
    </cfRule>
  </conditionalFormatting>
  <conditionalFormatting sqref="AF306:AG306">
    <cfRule type="cellIs" dxfId="3015" priority="670" operator="equal">
      <formula>"completedw"</formula>
    </cfRule>
    <cfRule type="cellIs" dxfId="3014" priority="671" operator="equal">
      <formula>"HOLD"</formula>
    </cfRule>
    <cfRule type="cellIs" dxfId="3013" priority="672" operator="equal">
      <formula>"ROW"</formula>
    </cfRule>
  </conditionalFormatting>
  <conditionalFormatting sqref="AF253:AJ263">
    <cfRule type="cellIs" dxfId="3012" priority="822" operator="equal">
      <formula>"completedw"</formula>
    </cfRule>
    <cfRule type="cellIs" dxfId="3011" priority="823" operator="equal">
      <formula>"HOLD"</formula>
    </cfRule>
    <cfRule type="cellIs" dxfId="3010" priority="824" operator="equal">
      <formula>"ROW"</formula>
    </cfRule>
  </conditionalFormatting>
  <conditionalFormatting sqref="AG184">
    <cfRule type="cellIs" dxfId="3009" priority="1415" operator="equal">
      <formula>"completedw"</formula>
    </cfRule>
    <cfRule type="cellIs" dxfId="3008" priority="1416" operator="equal">
      <formula>"HOLD"</formula>
    </cfRule>
    <cfRule type="cellIs" dxfId="3007" priority="1417" operator="equal">
      <formula>"ROW"</formula>
    </cfRule>
  </conditionalFormatting>
  <conditionalFormatting sqref="AG183:AI183">
    <cfRule type="cellIs" dxfId="3006" priority="840" operator="equal">
      <formula>"completedw"</formula>
    </cfRule>
    <cfRule type="cellIs" dxfId="3005" priority="841" operator="equal">
      <formula>"HOLD"</formula>
    </cfRule>
    <cfRule type="cellIs" dxfId="3004" priority="842" operator="equal">
      <formula>"ROW"</formula>
    </cfRule>
  </conditionalFormatting>
  <conditionalFormatting sqref="AI114:AJ114">
    <cfRule type="cellIs" dxfId="3003" priority="858" operator="equal">
      <formula>"completedw"</formula>
    </cfRule>
    <cfRule type="cellIs" dxfId="3002" priority="859" operator="equal">
      <formula>"HOLD"</formula>
    </cfRule>
    <cfRule type="cellIs" dxfId="3001" priority="860" operator="equal">
      <formula>"ROW"</formula>
    </cfRule>
  </conditionalFormatting>
  <conditionalFormatting sqref="AI126:AJ126">
    <cfRule type="cellIs" dxfId="3000" priority="855" operator="equal">
      <formula>"completedw"</formula>
    </cfRule>
    <cfRule type="cellIs" dxfId="2999" priority="856" operator="equal">
      <formula>"HOLD"</formula>
    </cfRule>
    <cfRule type="cellIs" dxfId="2998" priority="857" operator="equal">
      <formula>"ROW"</formula>
    </cfRule>
  </conditionalFormatting>
  <conditionalFormatting sqref="AI138:AJ138">
    <cfRule type="cellIs" dxfId="2997" priority="852" operator="equal">
      <formula>"completedw"</formula>
    </cfRule>
    <cfRule type="cellIs" dxfId="2996" priority="853" operator="equal">
      <formula>"HOLD"</formula>
    </cfRule>
    <cfRule type="cellIs" dxfId="2995" priority="854" operator="equal">
      <formula>"ROW"</formula>
    </cfRule>
  </conditionalFormatting>
  <conditionalFormatting sqref="AI150:AJ150">
    <cfRule type="cellIs" dxfId="2994" priority="849" operator="equal">
      <formula>"completedw"</formula>
    </cfRule>
    <cfRule type="cellIs" dxfId="2993" priority="850" operator="equal">
      <formula>"HOLD"</formula>
    </cfRule>
    <cfRule type="cellIs" dxfId="2992" priority="851" operator="equal">
      <formula>"ROW"</formula>
    </cfRule>
  </conditionalFormatting>
  <conditionalFormatting sqref="AI161:AJ161">
    <cfRule type="cellIs" dxfId="2991" priority="846" operator="equal">
      <formula>"completedw"</formula>
    </cfRule>
    <cfRule type="cellIs" dxfId="2990" priority="847" operator="equal">
      <formula>"HOLD"</formula>
    </cfRule>
    <cfRule type="cellIs" dxfId="2989" priority="848" operator="equal">
      <formula>"ROW"</formula>
    </cfRule>
  </conditionalFormatting>
  <conditionalFormatting sqref="AI172:AJ172">
    <cfRule type="cellIs" dxfId="2988" priority="843" operator="equal">
      <formula>"completedw"</formula>
    </cfRule>
    <cfRule type="cellIs" dxfId="2987" priority="844" operator="equal">
      <formula>"HOLD"</formula>
    </cfRule>
    <cfRule type="cellIs" dxfId="2986" priority="845" operator="equal">
      <formula>"ROW"</formula>
    </cfRule>
  </conditionalFormatting>
  <conditionalFormatting sqref="AI194:AJ194">
    <cfRule type="cellIs" dxfId="2985" priority="837" operator="equal">
      <formula>"completedw"</formula>
    </cfRule>
    <cfRule type="cellIs" dxfId="2984" priority="838" operator="equal">
      <formula>"HOLD"</formula>
    </cfRule>
    <cfRule type="cellIs" dxfId="2983" priority="839" operator="equal">
      <formula>"ROW"</formula>
    </cfRule>
  </conditionalFormatting>
  <conditionalFormatting sqref="AI215:AJ215">
    <cfRule type="cellIs" dxfId="2982" priority="834" operator="equal">
      <formula>"completedw"</formula>
    </cfRule>
    <cfRule type="cellIs" dxfId="2981" priority="835" operator="equal">
      <formula>"HOLD"</formula>
    </cfRule>
    <cfRule type="cellIs" dxfId="2980" priority="836" operator="equal">
      <formula>"ROW"</formula>
    </cfRule>
  </conditionalFormatting>
  <conditionalFormatting sqref="AI226:AJ226">
    <cfRule type="cellIs" dxfId="2979" priority="831" operator="equal">
      <formula>"completedw"</formula>
    </cfRule>
    <cfRule type="cellIs" dxfId="2978" priority="832" operator="equal">
      <formula>"HOLD"</formula>
    </cfRule>
    <cfRule type="cellIs" dxfId="2977" priority="833" operator="equal">
      <formula>"ROW"</formula>
    </cfRule>
  </conditionalFormatting>
  <conditionalFormatting sqref="AI237:AJ237">
    <cfRule type="cellIs" dxfId="2976" priority="828" operator="equal">
      <formula>"completedw"</formula>
    </cfRule>
    <cfRule type="cellIs" dxfId="2975" priority="829" operator="equal">
      <formula>"HOLD"</formula>
    </cfRule>
    <cfRule type="cellIs" dxfId="2974" priority="830" operator="equal">
      <formula>"ROW"</formula>
    </cfRule>
  </conditionalFormatting>
  <conditionalFormatting sqref="AI247:AJ247">
    <cfRule type="cellIs" dxfId="2973" priority="825" operator="equal">
      <formula>"completedw"</formula>
    </cfRule>
    <cfRule type="cellIs" dxfId="2972" priority="826" operator="equal">
      <formula>"HOLD"</formula>
    </cfRule>
    <cfRule type="cellIs" dxfId="2971" priority="827" operator="equal">
      <formula>"ROW"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5" x14ac:dyDescent="0.25"/>
  <cols>
    <col min="1" max="1" width="6" customWidth="1"/>
    <col min="2" max="2" width="13.140625" customWidth="1"/>
    <col min="3" max="3" width="13.5703125" customWidth="1"/>
    <col min="6" max="6" width="9.7109375" customWidth="1"/>
    <col min="10" max="10" width="9.85546875" customWidth="1"/>
  </cols>
  <sheetData>
    <row r="1" spans="1:10" x14ac:dyDescent="0.25">
      <c r="A1" s="518" t="s">
        <v>820</v>
      </c>
      <c r="B1" s="519" t="s">
        <v>785</v>
      </c>
      <c r="C1" s="526" t="s">
        <v>789</v>
      </c>
      <c r="D1" s="518" t="s">
        <v>820</v>
      </c>
      <c r="E1" s="519" t="s">
        <v>785</v>
      </c>
      <c r="F1" s="520" t="s">
        <v>789</v>
      </c>
      <c r="H1" s="518" t="s">
        <v>820</v>
      </c>
      <c r="I1" s="519" t="s">
        <v>785</v>
      </c>
      <c r="J1" s="520" t="s">
        <v>789</v>
      </c>
    </row>
    <row r="2" spans="1:10" ht="15.75" x14ac:dyDescent="0.25">
      <c r="A2" s="521">
        <v>1</v>
      </c>
      <c r="B2" s="48" t="s">
        <v>222</v>
      </c>
      <c r="C2" s="517" t="s">
        <v>65</v>
      </c>
      <c r="D2" s="521">
        <v>1</v>
      </c>
      <c r="E2" s="48" t="s">
        <v>556</v>
      </c>
      <c r="F2" s="522" t="s">
        <v>557</v>
      </c>
      <c r="H2" s="521">
        <v>1</v>
      </c>
      <c r="I2" s="48" t="s">
        <v>727</v>
      </c>
      <c r="J2" s="522" t="s">
        <v>63</v>
      </c>
    </row>
    <row r="3" spans="1:10" ht="15.75" x14ac:dyDescent="0.25">
      <c r="A3" s="521">
        <v>2</v>
      </c>
      <c r="B3" s="48" t="s">
        <v>617</v>
      </c>
      <c r="C3" s="517" t="s">
        <v>65</v>
      </c>
      <c r="D3" s="521">
        <v>2</v>
      </c>
      <c r="E3" s="48" t="s">
        <v>687</v>
      </c>
      <c r="F3" s="522" t="s">
        <v>692</v>
      </c>
      <c r="H3" s="521">
        <v>2</v>
      </c>
      <c r="I3" s="48" t="s">
        <v>712</v>
      </c>
      <c r="J3" s="522" t="s">
        <v>170</v>
      </c>
    </row>
    <row r="4" spans="1:10" ht="15.75" x14ac:dyDescent="0.25">
      <c r="A4" s="521">
        <v>3</v>
      </c>
      <c r="B4" s="48" t="s">
        <v>620</v>
      </c>
      <c r="C4" s="517" t="s">
        <v>65</v>
      </c>
      <c r="D4" s="521">
        <v>3</v>
      </c>
      <c r="E4" s="48" t="s">
        <v>688</v>
      </c>
      <c r="F4" s="522" t="s">
        <v>63</v>
      </c>
      <c r="H4" s="521">
        <v>3</v>
      </c>
      <c r="I4" s="48" t="s">
        <v>714</v>
      </c>
      <c r="J4" s="522" t="s">
        <v>150</v>
      </c>
    </row>
    <row r="5" spans="1:10" ht="15.75" x14ac:dyDescent="0.25">
      <c r="A5" s="521">
        <v>4</v>
      </c>
      <c r="B5" s="48" t="s">
        <v>616</v>
      </c>
      <c r="C5" s="517" t="s">
        <v>65</v>
      </c>
      <c r="D5" s="521">
        <v>4</v>
      </c>
      <c r="E5" s="48" t="s">
        <v>624</v>
      </c>
      <c r="F5" s="522" t="s">
        <v>181</v>
      </c>
      <c r="H5" s="521">
        <v>4</v>
      </c>
      <c r="I5" s="48" t="s">
        <v>733</v>
      </c>
      <c r="J5" s="522" t="s">
        <v>734</v>
      </c>
    </row>
    <row r="6" spans="1:10" ht="15.75" x14ac:dyDescent="0.25">
      <c r="A6" s="521">
        <v>5</v>
      </c>
      <c r="B6" s="48" t="s">
        <v>615</v>
      </c>
      <c r="C6" s="517" t="s">
        <v>63</v>
      </c>
      <c r="D6" s="521">
        <v>5</v>
      </c>
      <c r="E6" s="48" t="s">
        <v>696</v>
      </c>
      <c r="F6" s="522" t="s">
        <v>150</v>
      </c>
      <c r="H6" s="521">
        <v>5</v>
      </c>
      <c r="I6" s="48" t="s">
        <v>531</v>
      </c>
      <c r="J6" s="522" t="s">
        <v>79</v>
      </c>
    </row>
    <row r="7" spans="1:10" ht="15.75" x14ac:dyDescent="0.25">
      <c r="A7" s="521">
        <v>6</v>
      </c>
      <c r="B7" s="48" t="s">
        <v>614</v>
      </c>
      <c r="C7" s="517" t="s">
        <v>63</v>
      </c>
      <c r="D7" s="521">
        <v>6</v>
      </c>
      <c r="E7" s="48" t="s">
        <v>623</v>
      </c>
      <c r="F7" s="522" t="s">
        <v>63</v>
      </c>
      <c r="H7" s="521">
        <v>6</v>
      </c>
      <c r="I7" s="48" t="s">
        <v>540</v>
      </c>
      <c r="J7" s="522" t="s">
        <v>65</v>
      </c>
    </row>
    <row r="8" spans="1:10" ht="15.75" x14ac:dyDescent="0.25">
      <c r="A8" s="521">
        <v>7</v>
      </c>
      <c r="B8" s="48" t="s">
        <v>622</v>
      </c>
      <c r="C8" s="517" t="s">
        <v>65</v>
      </c>
      <c r="D8" s="521">
        <v>7</v>
      </c>
      <c r="E8" s="48" t="s">
        <v>689</v>
      </c>
      <c r="F8" s="522" t="s">
        <v>779</v>
      </c>
      <c r="H8" s="521">
        <v>7</v>
      </c>
      <c r="I8" s="48" t="s">
        <v>541</v>
      </c>
      <c r="J8" s="522" t="s">
        <v>77</v>
      </c>
    </row>
    <row r="9" spans="1:10" ht="16.5" thickBot="1" x14ac:dyDescent="0.3">
      <c r="A9" s="521">
        <v>8</v>
      </c>
      <c r="B9" s="48" t="s">
        <v>626</v>
      </c>
      <c r="C9" s="517" t="s">
        <v>77</v>
      </c>
      <c r="D9" s="523">
        <v>8</v>
      </c>
      <c r="E9" s="524" t="s">
        <v>621</v>
      </c>
      <c r="F9" s="525" t="s">
        <v>65</v>
      </c>
      <c r="H9" s="521">
        <v>8</v>
      </c>
      <c r="I9" s="48" t="s">
        <v>542</v>
      </c>
      <c r="J9" s="522" t="s">
        <v>65</v>
      </c>
    </row>
    <row r="10" spans="1:10" ht="15.75" x14ac:dyDescent="0.25">
      <c r="A10" s="521">
        <v>9</v>
      </c>
      <c r="B10" s="48" t="s">
        <v>715</v>
      </c>
      <c r="C10" s="522" t="s">
        <v>474</v>
      </c>
      <c r="H10" s="521">
        <v>9</v>
      </c>
      <c r="I10" s="48" t="s">
        <v>543</v>
      </c>
      <c r="J10" s="522" t="s">
        <v>200</v>
      </c>
    </row>
    <row r="11" spans="1:10" ht="15.75" x14ac:dyDescent="0.25">
      <c r="A11" s="521">
        <v>10</v>
      </c>
      <c r="B11" s="48" t="s">
        <v>818</v>
      </c>
      <c r="C11" s="522" t="s">
        <v>79</v>
      </c>
      <c r="H11" s="521">
        <v>10</v>
      </c>
      <c r="I11" s="48" t="s">
        <v>548</v>
      </c>
      <c r="J11" s="522" t="s">
        <v>77</v>
      </c>
    </row>
    <row r="12" spans="1:10" ht="15.75" x14ac:dyDescent="0.25">
      <c r="A12" s="521">
        <v>11</v>
      </c>
      <c r="B12" s="48" t="s">
        <v>724</v>
      </c>
      <c r="C12" s="522" t="s">
        <v>65</v>
      </c>
      <c r="H12" s="521">
        <v>11</v>
      </c>
      <c r="I12" s="48" t="s">
        <v>550</v>
      </c>
      <c r="J12" s="522" t="s">
        <v>79</v>
      </c>
    </row>
    <row r="13" spans="1:10" ht="15.75" x14ac:dyDescent="0.25">
      <c r="A13" s="521">
        <v>12</v>
      </c>
      <c r="B13" s="48" t="s">
        <v>662</v>
      </c>
      <c r="C13" s="522" t="s">
        <v>206</v>
      </c>
      <c r="H13" s="521">
        <v>12</v>
      </c>
      <c r="I13" s="48" t="s">
        <v>551</v>
      </c>
      <c r="J13" s="522" t="s">
        <v>554</v>
      </c>
    </row>
    <row r="14" spans="1:10" ht="15.75" x14ac:dyDescent="0.25">
      <c r="A14" s="521">
        <v>13</v>
      </c>
      <c r="B14" s="48" t="s">
        <v>686</v>
      </c>
      <c r="C14" s="522" t="s">
        <v>691</v>
      </c>
      <c r="H14" s="521">
        <v>13</v>
      </c>
      <c r="I14" s="48" t="s">
        <v>552</v>
      </c>
      <c r="J14" s="522" t="s">
        <v>77</v>
      </c>
    </row>
    <row r="15" spans="1:10" ht="16.5" thickBot="1" x14ac:dyDescent="0.3">
      <c r="A15" s="521">
        <v>14</v>
      </c>
      <c r="B15" s="48" t="s">
        <v>639</v>
      </c>
      <c r="C15" s="522" t="s">
        <v>390</v>
      </c>
      <c r="H15" s="523">
        <v>14</v>
      </c>
      <c r="I15" s="524" t="s">
        <v>553</v>
      </c>
      <c r="J15" s="525" t="s">
        <v>77</v>
      </c>
    </row>
    <row r="16" spans="1:10" ht="15.75" x14ac:dyDescent="0.25">
      <c r="A16" s="521">
        <v>15</v>
      </c>
      <c r="B16" s="48" t="s">
        <v>640</v>
      </c>
      <c r="C16" s="522" t="s">
        <v>197</v>
      </c>
    </row>
    <row r="17" spans="1:3" ht="15.75" x14ac:dyDescent="0.25">
      <c r="A17" s="521">
        <v>16</v>
      </c>
      <c r="B17" s="48" t="s">
        <v>737</v>
      </c>
      <c r="C17" s="522" t="s">
        <v>79</v>
      </c>
    </row>
    <row r="18" spans="1:3" ht="15.75" x14ac:dyDescent="0.25">
      <c r="A18" s="521">
        <v>17</v>
      </c>
      <c r="B18" s="48" t="s">
        <v>819</v>
      </c>
      <c r="C18" s="522" t="s">
        <v>77</v>
      </c>
    </row>
    <row r="19" spans="1:3" ht="15.75" x14ac:dyDescent="0.25">
      <c r="A19" s="521">
        <v>18</v>
      </c>
      <c r="B19" s="48" t="s">
        <v>740</v>
      </c>
      <c r="C19" s="522" t="s">
        <v>79</v>
      </c>
    </row>
    <row r="20" spans="1:3" ht="15.75" x14ac:dyDescent="0.25">
      <c r="A20" s="521">
        <v>19</v>
      </c>
      <c r="B20" s="48" t="s">
        <v>739</v>
      </c>
      <c r="C20" s="522" t="s">
        <v>79</v>
      </c>
    </row>
    <row r="21" spans="1:3" ht="15.75" x14ac:dyDescent="0.25">
      <c r="A21" s="521">
        <v>20</v>
      </c>
      <c r="B21" s="48" t="s">
        <v>694</v>
      </c>
      <c r="C21" s="522" t="s">
        <v>170</v>
      </c>
    </row>
    <row r="22" spans="1:3" ht="15.75" x14ac:dyDescent="0.25">
      <c r="A22" s="521">
        <v>21</v>
      </c>
      <c r="B22" s="48" t="s">
        <v>695</v>
      </c>
      <c r="C22" s="522" t="s">
        <v>697</v>
      </c>
    </row>
    <row r="23" spans="1:3" ht="16.5" thickBot="1" x14ac:dyDescent="0.3">
      <c r="A23" s="523">
        <v>22</v>
      </c>
      <c r="B23" s="524" t="s">
        <v>698</v>
      </c>
      <c r="C23" s="525" t="s">
        <v>77</v>
      </c>
    </row>
  </sheetData>
  <conditionalFormatting sqref="B2">
    <cfRule type="duplicateValues" dxfId="2970" priority="25"/>
    <cfRule type="duplicateValues" dxfId="2969" priority="26"/>
    <cfRule type="duplicateValues" dxfId="2968" priority="27"/>
    <cfRule type="duplicateValues" dxfId="2967" priority="28"/>
    <cfRule type="duplicateValues" dxfId="2966" priority="29"/>
  </conditionalFormatting>
  <conditionalFormatting sqref="B2:B23">
    <cfRule type="duplicateValues" dxfId="2965" priority="24"/>
  </conditionalFormatting>
  <conditionalFormatting sqref="B3:B23">
    <cfRule type="duplicateValues" dxfId="2964" priority="19"/>
    <cfRule type="duplicateValues" dxfId="2963" priority="20"/>
    <cfRule type="duplicateValues" dxfId="2962" priority="21"/>
    <cfRule type="duplicateValues" dxfId="2961" priority="22"/>
    <cfRule type="duplicateValues" dxfId="2960" priority="23"/>
  </conditionalFormatting>
  <conditionalFormatting sqref="E2:E9">
    <cfRule type="duplicateValues" dxfId="2959" priority="13"/>
    <cfRule type="duplicateValues" dxfId="2958" priority="14"/>
    <cfRule type="duplicateValues" dxfId="2957" priority="15"/>
    <cfRule type="duplicateValues" dxfId="2956" priority="16"/>
    <cfRule type="duplicateValues" dxfId="2955" priority="17"/>
    <cfRule type="duplicateValues" dxfId="2954" priority="18"/>
  </conditionalFormatting>
  <conditionalFormatting sqref="I2:I5">
    <cfRule type="duplicateValues" dxfId="2953" priority="7"/>
    <cfRule type="duplicateValues" dxfId="2952" priority="8"/>
    <cfRule type="duplicateValues" dxfId="2951" priority="9"/>
    <cfRule type="duplicateValues" dxfId="2950" priority="10"/>
    <cfRule type="duplicateValues" dxfId="2949" priority="11"/>
    <cfRule type="duplicateValues" dxfId="2948" priority="12"/>
  </conditionalFormatting>
  <conditionalFormatting sqref="I6:I15">
    <cfRule type="duplicateValues" dxfId="2947" priority="1"/>
    <cfRule type="duplicateValues" dxfId="2946" priority="2"/>
    <cfRule type="duplicateValues" dxfId="2945" priority="3"/>
    <cfRule type="duplicateValues" dxfId="2944" priority="4"/>
    <cfRule type="duplicateValues" dxfId="2943" priority="5"/>
    <cfRule type="duplicateValues" dxfId="2942"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Balance Erc-RAJ</vt:lpstr>
      <vt:lpstr>ERC ROW-MP</vt:lpstr>
      <vt:lpstr>Erection Compiled</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Muneem Meena</cp:lastModifiedBy>
  <cp:lastPrinted>2026-06-13T13:04:09Z</cp:lastPrinted>
  <dcterms:created xsi:type="dcterms:W3CDTF">2025-03-06T16:33:15Z</dcterms:created>
  <dcterms:modified xsi:type="dcterms:W3CDTF">2026-06-22T05:24:52Z</dcterms:modified>
</cp:coreProperties>
</file>