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05445D84-B93B-47AB-BD91-4177A1B47945}"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2" hidden="1">Foundation!$A$7:$WVO$43</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2">Foundation!$A$1:$R$8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5" i="62" l="1"/>
  <c r="N3" i="62" l="1"/>
  <c r="W4" i="74"/>
  <c r="J17" i="62"/>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J18" i="62"/>
  <c r="K18" i="62" s="1"/>
  <c r="K17" i="62"/>
  <c r="K16" i="62"/>
  <c r="K15" i="62"/>
  <c r="K13" i="62"/>
  <c r="K12" i="62"/>
  <c r="K11" i="62"/>
  <c r="L10" i="62"/>
  <c r="Y81" i="52" l="1"/>
  <c r="Y83" i="52"/>
  <c r="Y84" i="52"/>
  <c r="Y78" i="52"/>
  <c r="Y79" i="52"/>
  <c r="N9" i="62"/>
</calcChain>
</file>

<file path=xl/sharedStrings.xml><?xml version="1.0" encoding="utf-8"?>
<sst xmlns="http://schemas.openxmlformats.org/spreadsheetml/2006/main" count="10504" uniqueCount="1991">
  <si>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</si>
  <si>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</si>
  <si>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</si>
  <si>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</si>
  <si>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</si>
  <si>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</si>
  <si>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</si>
  <si>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</si>
  <si>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</si>
  <si>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</si>
  <si>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</si>
  <si>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</si>
  <si>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</si>
  <si>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</si>
  <si>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</si>
  <si>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</si>
  <si>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</si>
  <si>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</si>
  <si>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</si>
  <si>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</si>
  <si>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</si>
  <si>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</si>
  <si>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</si>
  <si>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</si>
  <si>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</si>
  <si>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</si>
  <si>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</si>
  <si>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</si>
  <si>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</si>
  <si>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</si>
  <si>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</si>
  <si>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</si>
  <si>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</si>
  <si>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</si>
  <si>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</si>
  <si>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</si>
  <si>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</si>
  <si>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</si>
  <si>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</si>
  <si>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</si>
  <si>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</si>
  <si>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</si>
  <si>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</si>
  <si>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</si>
  <si>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</si>
  <si>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</si>
  <si>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</si>
  <si>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</si>
  <si>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</si>
  <si>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</si>
  <si>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</si>
  <si>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</si>
  <si>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</si>
  <si>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</si>
  <si>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</si>
  <si>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</si>
  <si>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</si>
  <si>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</si>
  <si>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</si>
  <si>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</si>
  <si>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</si>
  <si>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</si>
  <si>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</si>
  <si>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</si>
  <si>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</si>
  <si>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</si>
  <si>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</si>
  <si>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</si>
  <si>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</si>
  <si>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</si>
  <si>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</si>
  <si>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</si>
  <si>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</si>
  <si>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</si>
  <si>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</si>
  <si>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</si>
  <si>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</si>
  <si>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</si>
  <si>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</si>
  <si>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</si>
  <si>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</si>
  <si>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</si>
  <si>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</si>
  <si>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</si>
  <si>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</si>
  <si>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</si>
  <si>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</si>
  <si>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</si>
  <si>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</si>
  <si>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</si>
  <si>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</si>
  <si>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</si>
  <si>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</si>
  <si>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</si>
  <si>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</si>
  <si>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</si>
  <si>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</si>
  <si>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</si>
  <si>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</si>
  <si>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</si>
  <si>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</si>
  <si>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</si>
  <si>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</si>
  <si>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</si>
  <si>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</si>
  <si>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</si>
  <si>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</si>
  <si>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</si>
  <si>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</si>
  <si>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</si>
  <si>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</si>
  <si>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</si>
  <si>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</si>
  <si>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</si>
  <si>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</si>
  <si>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</si>
  <si>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</si>
  <si>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</si>
  <si>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</si>
  <si>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</si>
  <si>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</si>
  <si>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</si>
  <si>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</si>
  <si>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</si>
  <si>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</si>
  <si>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</si>
  <si>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</si>
  <si>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</si>
  <si>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</si>
  <si>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</si>
  <si>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</si>
  <si>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</si>
  <si>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</si>
  <si>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</si>
  <si>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</si>
  <si>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</si>
  <si>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</si>
  <si>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</si>
  <si>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</si>
  <si>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</si>
  <si>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</si>
  <si>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</si>
  <si>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</si>
  <si>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</si>
  <si>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</si>
  <si>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</si>
  <si>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</si>
  <si>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</si>
  <si>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</si>
  <si>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</si>
  <si>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</si>
  <si>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</si>
  <si>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</si>
  <si>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</si>
  <si>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</si>
  <si>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</si>
  <si>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</si>
  <si>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</si>
  <si>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</si>
  <si>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</si>
  <si>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</si>
  <si>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</si>
  <si>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</si>
  <si>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</si>
  <si>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</si>
  <si>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</si>
  <si>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</si>
  <si>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</si>
  <si>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</si>
  <si>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</si>
  <si>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</si>
  <si>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</si>
  <si>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</si>
  <si>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</si>
  <si>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</si>
  <si>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</si>
  <si>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</si>
  <si>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</si>
  <si>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</si>
  <si>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</si>
  <si>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</si>
  <si>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</si>
  <si>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</si>
  <si>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</si>
  <si>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</si>
  <si>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</si>
  <si>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</si>
  <si>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</si>
  <si>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</si>
  <si>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</si>
  <si>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</si>
  <si>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</si>
  <si>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</si>
  <si>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</si>
  <si>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</si>
  <si>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</si>
  <si>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</si>
  <si>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</si>
  <si>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</si>
  <si>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</si>
  <si>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</si>
  <si>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</si>
  <si>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</si>
  <si>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</si>
  <si>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</si>
  <si>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</si>
  <si>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</si>
  <si>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</si>
  <si>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</si>
  <si>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</si>
  <si>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</si>
  <si>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</si>
  <si>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</si>
  <si>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</si>
  <si>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</si>
  <si>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</si>
  <si>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</si>
  <si>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</si>
  <si>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</si>
  <si>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</si>
  <si>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</si>
  <si>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</si>
  <si>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</si>
  <si>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</si>
  <si>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</si>
  <si>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</si>
  <si>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</si>
  <si>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</si>
  <si>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</si>
  <si>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</si>
  <si>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</si>
  <si>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</si>
  <si>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</si>
  <si>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</si>
  <si>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</si>
  <si>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</si>
  <si>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</si>
  <si>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</si>
  <si>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</si>
  <si>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</si>
  <si>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</si>
  <si>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</si>
  <si>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</si>
  <si>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</si>
  <si>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</si>
  <si>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</si>
  <si>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</si>
  <si>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</si>
  <si>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</si>
  <si>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</si>
  <si>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</si>
  <si>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</si>
  <si>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</si>
  <si>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</si>
  <si>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</si>
  <si>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</si>
  <si>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</si>
  <si>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</si>
  <si>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</si>
  <si>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</si>
  <si>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</si>
  <si>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</si>
  <si>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</si>
  <si>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</si>
  <si>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</si>
  <si>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</si>
  <si>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</si>
  <si>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</si>
  <si>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</si>
  <si>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</si>
  <si>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</si>
  <si>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</si>
  <si>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</si>
  <si>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</si>
  <si>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</si>
  <si>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</si>
  <si>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</si>
  <si>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</si>
  <si>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</si>
  <si>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</si>
  <si>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</si>
  <si>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</si>
  <si>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</si>
  <si>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</si>
  <si>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</si>
  <si>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</si>
  <si>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</si>
  <si>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</si>
  <si>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</si>
  <si>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</si>
  <si>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</si>
  <si>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</si>
  <si>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</si>
  <si>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</si>
  <si>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</si>
  <si>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</si>
  <si>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</si>
  <si>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</si>
  <si>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</si>
  <si>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</si>
  <si>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</si>
  <si>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</si>
  <si>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</si>
  <si>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</si>
  <si>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</si>
  <si>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</si>
  <si>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</si>
  <si>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</si>
  <si>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</si>
  <si>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</si>
  <si>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</si>
  <si>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</si>
  <si>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</si>
  <si>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</si>
  <si>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</si>
  <si>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</si>
  <si>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</si>
  <si>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</si>
  <si>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</si>
  <si>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</si>
  <si>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</si>
  <si>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</si>
  <si>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</si>
  <si>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</si>
  <si>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</si>
  <si>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</si>
  <si>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</si>
  <si>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</si>
  <si>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</si>
  <si>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</si>
  <si>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</si>
  <si>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</si>
  <si>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</si>
  <si>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</si>
  <si>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</si>
  <si>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</si>
  <si>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</si>
  <si>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</si>
  <si>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</si>
  <si>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</si>
  <si>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</si>
  <si>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</si>
  <si>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</si>
  <si>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</si>
  <si>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</si>
  <si>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</si>
  <si>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</si>
  <si>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</si>
  <si>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</si>
  <si>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</si>
  <si>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</si>
  <si>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</si>
  <si>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</si>
  <si>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</si>
  <si>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</si>
  <si>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</si>
  <si>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</si>
  <si>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</si>
  <si>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</si>
  <si>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</si>
  <si>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</si>
  <si>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</si>
  <si>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</si>
  <si>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</si>
  <si>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</si>
  <si>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</si>
  <si>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</si>
  <si>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</si>
  <si>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</si>
  <si>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</si>
  <si>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</si>
  <si>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</si>
  <si>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</si>
  <si>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</si>
  <si>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</si>
  <si>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</si>
  <si>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</si>
  <si>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</si>
  <si>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</si>
  <si>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</si>
  <si>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</si>
  <si>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</si>
  <si>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</si>
  <si>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</si>
  <si>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</si>
  <si>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</si>
  <si>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</si>
  <si>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</si>
  <si>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</si>
  <si>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</si>
  <si>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</si>
  <si>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</si>
  <si>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</si>
  <si>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</si>
  <si>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</si>
  <si>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</si>
  <si>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</si>
  <si>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</si>
  <si>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</si>
  <si>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</si>
  <si>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</si>
  <si>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</si>
  <si>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</si>
  <si>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</si>
  <si>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</si>
  <si>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</si>
  <si>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</si>
  <si>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</si>
  <si>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</si>
  <si>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</si>
  <si>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</si>
  <si>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</si>
  <si>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</si>
  <si>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</si>
  <si>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</si>
  <si>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</si>
  <si>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</si>
  <si>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</si>
  <si>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</si>
  <si>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</si>
  <si>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</si>
  <si>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</si>
  <si>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</si>
  <si>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</si>
  <si>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</si>
  <si>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</si>
  <si>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</si>
  <si>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</si>
  <si>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</si>
  <si>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</si>
  <si>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</si>
  <si>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</si>
  <si>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</si>
  <si>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</si>
  <si>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</si>
  <si>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</si>
  <si>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</si>
  <si>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</si>
  <si>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</si>
  <si>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</si>
  <si>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</si>
  <si>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</si>
  <si>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</si>
  <si>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</si>
  <si>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</si>
  <si>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</si>
  <si>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</si>
  <si>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</si>
  <si>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</si>
  <si>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</si>
  <si>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</si>
  <si>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</si>
  <si>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</si>
  <si>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</si>
  <si>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</si>
  <si>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</si>
  <si>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</si>
  <si>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</si>
  <si>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</si>
  <si>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</si>
  <si>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</si>
  <si>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</si>
  <si>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</si>
  <si>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</si>
  <si>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</si>
  <si>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</si>
  <si>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</si>
  <si>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</si>
  <si>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</si>
  <si>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</si>
  <si>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</si>
  <si>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</si>
  <si>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</si>
  <si>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</si>
  <si>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</si>
  <si>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</si>
  <si>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</si>
  <si>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</si>
  <si>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</si>
  <si>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</si>
  <si>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</si>
  <si>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</si>
  <si>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</si>
  <si>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</si>
  <si>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</si>
  <si>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</si>
  <si>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</si>
  <si>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</si>
  <si>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</si>
  <si>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</si>
  <si>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</si>
  <si>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</si>
  <si>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</si>
  <si>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</si>
  <si>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</si>
  <si>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</si>
  <si>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</si>
  <si>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</si>
  <si>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</si>
  <si>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</si>
  <si>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</si>
  <si>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</si>
  <si>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</si>
  <si>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</si>
  <si>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</si>
  <si>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</si>
  <si>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</si>
  <si>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</si>
  <si>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</si>
  <si>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</si>
  <si>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</si>
  <si>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</si>
  <si>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</si>
  <si>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</si>
  <si>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</si>
  <si>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</si>
  <si>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</si>
  <si>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</si>
  <si>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</si>
  <si>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</si>
  <si>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</si>
  <si>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</si>
  <si>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</si>
  <si>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</si>
  <si>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</si>
  <si>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</si>
  <si>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</si>
  <si>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</si>
  <si>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</si>
  <si>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</si>
  <si>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</si>
  <si>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</si>
  <si>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</si>
  <si>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</si>
  <si>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</si>
  <si>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</si>
  <si>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</si>
  <si>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</si>
  <si>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</si>
  <si>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</si>
  <si>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</si>
  <si>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</si>
  <si>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</si>
  <si>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</si>
  <si>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</si>
  <si>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</si>
  <si>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</si>
  <si>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</si>
  <si>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</si>
  <si>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</si>
  <si>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</si>
  <si>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</si>
  <si>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</si>
  <si>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</si>
  <si>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</si>
  <si>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</si>
  <si>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</si>
  <si>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</si>
  <si>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</si>
  <si>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</si>
  <si>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</si>
  <si>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</si>
  <si>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</si>
  <si>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</si>
  <si>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</si>
  <si>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</si>
  <si>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</si>
  <si>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</si>
  <si>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</si>
  <si>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</si>
  <si>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</si>
  <si>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</si>
  <si>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</si>
  <si>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</si>
  <si>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</si>
  <si>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</si>
  <si>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</si>
  <si>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</si>
  <si>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</si>
  <si>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</si>
  <si>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</si>
  <si>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</si>
  <si>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</si>
  <si>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</si>
  <si>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</si>
  <si>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</si>
  <si>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</si>
  <si>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</si>
  <si>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</si>
  <si>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</si>
  <si>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</si>
  <si>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</si>
  <si>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</si>
  <si>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</si>
  <si>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</si>
  <si>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</si>
  <si>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</si>
  <si>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</si>
  <si>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</si>
  <si>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</si>
  <si>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</si>
  <si>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</si>
  <si>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</si>
  <si>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</si>
  <si>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</si>
  <si>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</si>
  <si>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</si>
  <si>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</si>
  <si>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</si>
  <si>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</si>
  <si>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</si>
  <si>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</si>
  <si>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</si>
  <si>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</si>
  <si>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</si>
  <si>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</si>
  <si>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</si>
  <si>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</si>
  <si>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</si>
  <si>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</si>
  <si>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</si>
  <si>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</si>
  <si>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</si>
  <si>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</si>
  <si>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</si>
  <si>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</si>
  <si>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</si>
  <si>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</si>
  <si>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</si>
  <si>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</si>
  <si>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</si>
  <si>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</si>
  <si>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</si>
  <si>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</si>
  <si>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</si>
  <si>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</si>
  <si>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</si>
  <si>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</si>
  <si>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</si>
  <si>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</si>
  <si>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</si>
  <si>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</si>
  <si>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</si>
  <si>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</si>
  <si>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</si>
  <si>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</si>
  <si>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</si>
  <si>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</si>
  <si>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</si>
  <si>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</si>
  <si>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</si>
  <si>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</si>
  <si>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</si>
  <si>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</si>
  <si>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</si>
  <si>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</si>
  <si>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</si>
  <si>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</si>
  <si>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</si>
  <si>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</si>
  <si>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</si>
  <si>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</si>
  <si>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</si>
  <si>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</si>
  <si>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</si>
  <si>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</si>
  <si>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</si>
  <si>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</si>
  <si>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</si>
  <si>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</si>
  <si>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</si>
  <si>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</si>
  <si>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</si>
  <si>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</si>
  <si>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</si>
  <si>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</si>
  <si>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</si>
  <si>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</si>
  <si>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</si>
  <si>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</si>
  <si>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</si>
  <si>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</si>
  <si>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</si>
  <si>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</si>
  <si>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</si>
  <si>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</si>
  <si>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</si>
  <si>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</si>
  <si>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</si>
  <si>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</si>
  <si>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</si>
  <si>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</si>
  <si>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</si>
  <si>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</si>
  <si>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</si>
  <si>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</si>
  <si>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</si>
  <si>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</si>
  <si>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</si>
  <si>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</si>
  <si>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</si>
  <si>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</si>
  <si>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</si>
  <si>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</si>
  <si>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</si>
  <si>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</si>
  <si>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</si>
  <si>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</si>
  <si>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</si>
  <si>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</si>
  <si>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</si>
  <si>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</si>
  <si>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</si>
  <si>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</si>
  <si>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</si>
  <si>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</si>
  <si>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</si>
  <si>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</si>
  <si>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</si>
  <si>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</si>
  <si>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</si>
  <si>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</si>
  <si>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</si>
  <si>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</si>
  <si>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</si>
  <si>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</si>
  <si>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</si>
  <si>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</si>
  <si>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</si>
  <si>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</si>
  <si>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</si>
  <si>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</si>
  <si>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</si>
  <si>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</si>
  <si>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</si>
  <si>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</si>
  <si>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</si>
  <si>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</si>
  <si>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</si>
  <si>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</si>
  <si>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</si>
  <si>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</si>
  <si>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</si>
  <si>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</si>
  <si>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</si>
  <si>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</si>
  <si>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</si>
  <si>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</si>
  <si>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</si>
  <si>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</si>
  <si>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</si>
  <si>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</si>
  <si>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</si>
  <si>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</si>
  <si>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</si>
  <si>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</si>
  <si>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</si>
  <si>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</si>
  <si>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</si>
  <si>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</si>
  <si>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</si>
  <si>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</si>
  <si>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</si>
  <si>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</si>
  <si>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</si>
  <si>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</si>
  <si>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</si>
  <si>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</si>
  <si>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</si>
  <si>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</si>
  <si>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</si>
  <si>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</si>
  <si>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</si>
  <si>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</si>
  <si>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</si>
  <si>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</si>
  <si>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</si>
  <si>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</si>
  <si>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</si>
  <si>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</si>
  <si>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</si>
  <si>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</si>
  <si>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</si>
  <si>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</si>
  <si>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</si>
  <si>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</si>
  <si>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</si>
  <si>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</si>
  <si>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</si>
  <si>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</si>
  <si>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</si>
  <si>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</si>
  <si>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</si>
  <si>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</si>
  <si>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</si>
  <si>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</si>
  <si>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</si>
  <si>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</si>
  <si>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</si>
  <si>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</si>
  <si>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</si>
  <si>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</si>
  <si>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</si>
  <si>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</si>
  <si>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</si>
  <si>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</si>
  <si>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</si>
  <si>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</si>
  <si>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</si>
  <si>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</si>
  <si>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</si>
  <si>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</si>
  <si>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</si>
  <si>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</si>
  <si>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</si>
  <si>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</si>
  <si>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</si>
  <si>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</si>
  <si>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</si>
  <si>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</si>
  <si>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</si>
  <si>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</si>
  <si>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</si>
  <si>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</si>
  <si>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</si>
  <si>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</si>
  <si>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</si>
  <si>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</si>
  <si>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</si>
  <si>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</si>
  <si>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</si>
  <si>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</si>
  <si>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</si>
  <si>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</si>
  <si>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</si>
  <si>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</si>
  <si>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</si>
  <si>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</si>
  <si>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</si>
  <si>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</si>
  <si>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</si>
  <si>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</si>
  <si>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</si>
  <si>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</si>
  <si>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</si>
  <si>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</si>
  <si>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</si>
  <si>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</si>
  <si>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</si>
  <si>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</si>
  <si>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</si>
  <si>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</si>
  <si>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</si>
  <si>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</si>
  <si>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</si>
  <si>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</si>
  <si>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</si>
  <si>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</si>
  <si>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</si>
  <si>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</si>
  <si>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</si>
  <si>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</si>
  <si>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</si>
  <si>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</si>
  <si>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</si>
  <si>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</si>
  <si>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</si>
  <si>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</si>
  <si>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</si>
  <si>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</si>
  <si>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</si>
  <si>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</si>
  <si>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</si>
  <si>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</si>
  <si>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</si>
  <si>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</si>
  <si>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</si>
  <si>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</si>
  <si>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</si>
  <si>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</si>
  <si>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</si>
  <si>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</si>
  <si>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</si>
  <si>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</si>
  <si>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</si>
  <si>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</si>
  <si>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</si>
  <si>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</si>
  <si>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</si>
  <si>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</si>
  <si>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</si>
  <si>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</si>
  <si>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</si>
  <si>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</si>
  <si>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</si>
  <si>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</si>
  <si>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</si>
  <si>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</si>
  <si>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</si>
  <si>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</si>
  <si>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</si>
  <si>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</si>
  <si>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</si>
  <si>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</si>
  <si>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</si>
  <si>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</si>
  <si>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</si>
  <si>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</si>
  <si>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</si>
  <si>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</si>
  <si>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</si>
  <si>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</si>
  <si>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</si>
  <si>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</si>
  <si>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</si>
  <si>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</si>
  <si>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</si>
  <si>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</si>
  <si>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</si>
  <si>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</si>
  <si>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</si>
  <si>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</si>
  <si>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</si>
  <si>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</si>
  <si>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</si>
  <si>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</si>
  <si>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</si>
  <si>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</si>
  <si>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</si>
  <si>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</si>
  <si>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</si>
  <si>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</si>
  <si>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</si>
  <si>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</si>
  <si>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</si>
  <si>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</si>
  <si>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</si>
  <si>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</si>
  <si>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</si>
  <si>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</si>
  <si>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</si>
  <si>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</si>
  <si>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</si>
  <si>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</si>
  <si>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</si>
  <si>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</si>
  <si>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</si>
  <si>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</si>
  <si>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</si>
  <si>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</si>
  <si>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</si>
  <si>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</si>
  <si>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</si>
  <si>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</si>
  <si>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</si>
  <si>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</si>
  <si>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</si>
  <si>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</si>
  <si>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</si>
  <si>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</si>
  <si>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</si>
  <si>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</si>
  <si>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</si>
  <si>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</si>
  <si>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</si>
  <si>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</si>
  <si>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</si>
  <si>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</si>
  <si>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</si>
  <si>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</si>
  <si>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</si>
  <si>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</si>
  <si>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</si>
  <si>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</si>
  <si>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</si>
  <si>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</si>
  <si>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</si>
  <si>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</si>
  <si>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</si>
  <si>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</si>
  <si>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</si>
  <si>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</si>
  <si>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</si>
  <si>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</si>
  <si>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</si>
  <si>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</si>
  <si>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</si>
  <si>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</si>
  <si>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</si>
  <si>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</si>
  <si>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</si>
  <si>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</si>
  <si>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</si>
  <si>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</si>
  <si>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</si>
  <si>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</si>
  <si>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</si>
  <si>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</si>
  <si>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</si>
  <si>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</si>
  <si>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</si>
  <si>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</si>
  <si>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</si>
  <si>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</si>
  <si>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</si>
  <si>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</si>
  <si>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</si>
  <si>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</si>
  <si>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</si>
  <si>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</si>
  <si>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</si>
  <si>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</si>
  <si>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</si>
  <si>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</si>
  <si>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</si>
  <si>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</si>
  <si>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</si>
  <si>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</si>
  <si>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</si>
  <si>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</si>
  <si>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</si>
  <si>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</si>
  <si>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</si>
  <si>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</si>
  <si>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</si>
  <si>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</si>
  <si>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</si>
  <si>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</si>
  <si>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</si>
  <si>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</si>
  <si>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</si>
  <si>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</si>
  <si>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</si>
  <si>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</si>
  <si>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</si>
  <si>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</si>
  <si>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</si>
  <si>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</si>
  <si>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</si>
  <si>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</si>
  <si>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</si>
  <si>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</si>
  <si>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</si>
  <si>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</si>
  <si>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</si>
  <si>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</si>
  <si>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</si>
  <si>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</si>
  <si>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</si>
  <si>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</si>
  <si>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</si>
  <si>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</si>
  <si>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</si>
  <si>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</si>
  <si>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</si>
  <si>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</si>
  <si>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</si>
  <si>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</si>
  <si>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</si>
  <si>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</si>
  <si>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</si>
  <si>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</si>
  <si>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</si>
  <si>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</si>
  <si>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</si>
  <si>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</si>
  <si>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</si>
  <si>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</si>
  <si>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</si>
  <si>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</si>
  <si>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</si>
  <si>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</si>
  <si>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</si>
  <si>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</si>
  <si>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</si>
  <si>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</si>
  <si>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</si>
  <si>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</si>
  <si>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</si>
  <si>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</si>
  <si>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</si>
  <si>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</si>
  <si>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</si>
  <si>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</si>
  <si>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</si>
  <si>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</si>
  <si>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</si>
  <si>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</si>
  <si>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</si>
  <si>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</si>
  <si>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</si>
  <si>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</si>
  <si>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</si>
  <si>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</si>
  <si>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</si>
  <si>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</si>
  <si>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</si>
  <si>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</si>
  <si>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</si>
  <si>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</si>
  <si>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</si>
  <si>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</si>
  <si>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</si>
  <si>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</si>
  <si>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</si>
  <si>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</si>
  <si>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</si>
  <si>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</si>
  <si>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</si>
  <si>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</si>
  <si>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</si>
  <si>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</si>
  <si>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</si>
  <si>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</si>
  <si>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</si>
  <si>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</si>
  <si>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</si>
  <si>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</si>
  <si>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</si>
  <si>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</si>
  <si>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</si>
  <si>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</si>
  <si>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</si>
  <si>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</si>
  <si>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</si>
  <si>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</si>
  <si>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</si>
  <si>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</si>
  <si>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</si>
  <si>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</si>
  <si>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</si>
  <si>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</si>
  <si>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</si>
  <si>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</si>
  <si>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</si>
  <si>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</si>
  <si>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</si>
  <si>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</si>
  <si>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</si>
  <si>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</si>
  <si>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</si>
  <si>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</si>
  <si>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</si>
  <si>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</si>
  <si>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</si>
  <si>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</si>
  <si>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</si>
  <si>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</si>
  <si>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</si>
  <si>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</si>
  <si>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</si>
  <si>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</si>
  <si>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</si>
  <si>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</si>
  <si>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</si>
  <si>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</si>
  <si>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</si>
  <si>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</si>
  <si>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</si>
  <si>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</si>
  <si>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</si>
  <si>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</si>
  <si>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</si>
  <si>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</si>
  <si>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</si>
  <si>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</si>
  <si>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</si>
  <si>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</si>
  <si>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</si>
  <si>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</si>
  <si>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</si>
  <si>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</si>
  <si>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</si>
  <si>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</si>
  <si>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</si>
  <si>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</si>
  <si>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</si>
  <si>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</si>
  <si>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</si>
  <si>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</si>
  <si>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</si>
  <si>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</si>
  <si>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</si>
  <si>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</si>
  <si>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</si>
  <si>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</si>
  <si>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</si>
  <si>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</si>
  <si>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</si>
  <si>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</si>
  <si>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</si>
  <si>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</si>
  <si>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</si>
  <si>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</si>
  <si>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</si>
  <si>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</si>
  <si>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</si>
  <si>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</si>
  <si>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</si>
  <si>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</si>
  <si>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</si>
  <si>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</si>
  <si>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</si>
  <si>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</si>
  <si>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</si>
  <si>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</si>
  <si>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</si>
  <si>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</si>
  <si>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</si>
  <si>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</si>
  <si>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</si>
  <si>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</si>
  <si>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</si>
  <si>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</si>
  <si>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</si>
  <si>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</si>
  <si>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</si>
  <si>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</si>
  <si>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</si>
  <si>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</si>
  <si>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</si>
  <si>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</si>
  <si>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</si>
  <si>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</si>
  <si>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</si>
  <si>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</si>
  <si>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</si>
  <si>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</si>
  <si>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</si>
  <si>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</si>
  <si>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</si>
  <si>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</si>
  <si>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</si>
  <si>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</si>
  <si>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</si>
  <si>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</si>
  <si>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</si>
  <si>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</si>
  <si>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</si>
  <si>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</si>
  <si>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</si>
  <si>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</si>
  <si>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</si>
  <si>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</si>
  <si>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</si>
  <si>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</si>
  <si>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</si>
  <si>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</si>
  <si>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</si>
  <si>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</si>
  <si>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</si>
  <si>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</si>
  <si>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</si>
  <si>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</si>
  <si>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</si>
  <si>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</si>
  <si>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</si>
  <si>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</si>
  <si>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</si>
  <si>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</si>
  <si>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</si>
  <si>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</si>
  <si>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</si>
  <si>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</si>
  <si>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</si>
  <si>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</si>
  <si>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</si>
  <si>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</si>
  <si>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</si>
  <si>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</si>
  <si>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</si>
  <si>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</si>
  <si>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</si>
  <si>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</si>
  <si>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</si>
  <si>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</si>
  <si>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</si>
  <si>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</si>
  <si>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</si>
  <si>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</si>
  <si>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</si>
  <si>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</si>
  <si>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</si>
  <si>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</si>
  <si>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</si>
  <si>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</si>
  <si>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</si>
  <si>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</si>
  <si>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</si>
  <si>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</si>
  <si>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</si>
  <si>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</si>
  <si>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</si>
  <si>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</si>
  <si>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</si>
  <si>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</si>
  <si>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</si>
  <si>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</si>
  <si>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</si>
  <si>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</si>
  <si>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</si>
  <si>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</si>
  <si>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</si>
  <si>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</si>
  <si>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</si>
  <si>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</si>
  <si>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</si>
  <si>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</si>
  <si>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</si>
  <si>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</si>
  <si>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</si>
  <si>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</si>
  <si>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</si>
  <si>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</si>
  <si>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</si>
  <si>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</si>
  <si>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</si>
  <si>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</si>
  <si>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</si>
  <si>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</si>
  <si>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</si>
  <si>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</si>
  <si>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</si>
  <si>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</si>
  <si>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</si>
  <si>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</si>
  <si>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</si>
  <si>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</si>
  <si>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</si>
  <si>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</si>
  <si>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</si>
  <si>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</si>
  <si>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</si>
  <si>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</si>
  <si>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</si>
  <si>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</si>
  <si>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</si>
  <si>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</si>
  <si>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</si>
  <si>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</si>
  <si>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</si>
  <si>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</si>
  <si>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</si>
  <si>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</si>
  <si>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</si>
  <si>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</si>
  <si>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</si>
  <si>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</si>
  <si>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</si>
  <si>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</si>
  <si>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</si>
  <si>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</si>
  <si>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</si>
  <si>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</si>
  <si>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</si>
  <si>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</si>
  <si>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</si>
  <si>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</si>
  <si>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</si>
  <si>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</si>
  <si>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</si>
  <si>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</si>
  <si>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</si>
  <si>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</si>
  <si>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</si>
  <si>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</si>
  <si>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</si>
  <si>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</si>
  <si>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</si>
  <si>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</si>
  <si>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</si>
  <si>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</si>
  <si>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</si>
  <si>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</si>
  <si>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</si>
  <si>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</si>
  <si>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</si>
  <si>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</si>
  <si>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</si>
  <si>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</si>
  <si>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</si>
  <si>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</si>
  <si>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</si>
  <si>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</si>
  <si>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</si>
  <si>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</si>
  <si>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</si>
  <si>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</si>
  <si>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</si>
  <si>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</si>
  <si>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</si>
  <si>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</si>
  <si>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</si>
  <si>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</si>
  <si>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</si>
  <si>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</si>
  <si>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</si>
  <si>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</si>
  <si>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</si>
  <si>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</si>
  <si>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</si>
  <si>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</si>
  <si>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</si>
  <si>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</si>
  <si>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</si>
  <si>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</si>
  <si>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</si>
  <si>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</si>
  <si>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</si>
  <si>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</si>
  <si>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</si>
  <si>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</si>
  <si>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</si>
  <si>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</si>
  <si>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</si>
  <si>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</si>
  <si>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</si>
  <si>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</si>
  <si>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</si>
  <si>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</si>
  <si>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</si>
  <si>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</si>
  <si>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</si>
  <si>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</si>
  <si>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</si>
  <si>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</si>
  <si>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</si>
  <si>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</si>
  <si>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</si>
  <si>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</si>
  <si>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</si>
  <si>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</si>
  <si>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</si>
  <si>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</si>
  <si>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</si>
  <si>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</si>
  <si>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</si>
  <si>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</si>
  <si>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</si>
  <si>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</si>
  <si>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</si>
  <si>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</si>
  <si>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</si>
  <si>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</si>
  <si>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</si>
  <si>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</si>
  <si>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</si>
  <si>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</si>
  <si>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</si>
  <si>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</si>
  <si>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</si>
  <si>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</si>
  <si>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</si>
  <si>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</si>
  <si>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</si>
  <si>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</si>
  <si>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</si>
  <si>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</si>
  <si>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</si>
  <si>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</si>
  <si>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</si>
  <si>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</si>
  <si>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</si>
  <si>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</si>
  <si>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</si>
  <si>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</si>
  <si>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</si>
  <si>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</si>
  <si>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</si>
  <si>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</si>
  <si>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</si>
  <si>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</si>
  <si>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</si>
  <si>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</si>
  <si>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</si>
  <si>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</si>
  <si>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</si>
  <si>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</si>
  <si>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</si>
  <si>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</si>
  <si>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</si>
  <si>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</si>
  <si>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</si>
  <si>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</si>
  <si>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</si>
  <si>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</si>
  <si>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</si>
  <si>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</si>
  <si>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</si>
  <si>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</si>
  <si>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</si>
  <si>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</si>
  <si>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</si>
  <si>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</si>
  <si>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</si>
  <si>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</si>
  <si>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</si>
  <si>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</si>
  <si>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</si>
  <si>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</si>
  <si>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</si>
  <si>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</si>
  <si>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</si>
  <si>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</si>
  <si>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</si>
  <si>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</si>
  <si>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</si>
  <si>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</si>
  <si>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</si>
  <si>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</si>
  <si>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</si>
  <si>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</si>
  <si>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</si>
  <si>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</si>
  <si>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</si>
  <si>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</si>
  <si>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</si>
  <si>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</si>
  <si>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</si>
  <si>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</si>
  <si>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</si>
  <si>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</si>
  <si>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</si>
  <si>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</si>
  <si>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</si>
  <si>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</si>
  <si>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</si>
  <si>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</si>
  <si>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</si>
  <si>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</si>
  <si>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</si>
  <si>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</si>
  <si>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</si>
  <si>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</si>
  <si>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</si>
  <si>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</si>
  <si>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</si>
  <si>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</si>
  <si>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</si>
  <si>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</si>
  <si>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</si>
  <si>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</si>
  <si>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</si>
  <si>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</si>
  <si>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</si>
  <si>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</si>
  <si>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</si>
  <si>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</si>
  <si>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</si>
  <si>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</si>
  <si>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</si>
  <si>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</si>
  <si>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</si>
  <si>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</si>
  <si>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</si>
  <si>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</si>
  <si>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</si>
  <si>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</si>
  <si>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</si>
  <si>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</si>
  <si>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</si>
  <si>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</si>
  <si>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</si>
  <si>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</si>
  <si>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</si>
  <si>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</si>
  <si>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</si>
  <si>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</si>
  <si>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</si>
  <si>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</si>
  <si>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</si>
  <si>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</si>
  <si>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</si>
  <si>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</si>
  <si>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</si>
  <si>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</si>
  <si>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</si>
  <si>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</si>
  <si>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</si>
  <si>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</si>
  <si>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</si>
  <si>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</si>
  <si>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</si>
  <si>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</si>
  <si>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</si>
  <si>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</si>
  <si>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</si>
  <si>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</si>
  <si>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</si>
  <si>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</si>
  <si>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</si>
  <si>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</si>
  <si>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</si>
  <si>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</si>
  <si>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</si>
  <si>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</si>
  <si>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</si>
  <si>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</si>
  <si>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</si>
  <si>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</si>
  <si>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</si>
  <si>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</si>
  <si>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</si>
  <si>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</si>
  <si>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</si>
  <si>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</si>
  <si>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</si>
  <si>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</si>
  <si>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</si>
  <si>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</si>
  <si>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</si>
  <si>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</si>
  <si>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</si>
  <si>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</si>
  <si>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</si>
  <si>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</si>
  <si>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</si>
  <si>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</si>
  <si>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</si>
  <si>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</si>
  <si>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</si>
  <si>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</si>
  <si>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</si>
  <si>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</si>
  <si>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</si>
  <si>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</si>
  <si>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</si>
  <si>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</si>
  <si>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</si>
  <si>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</si>
  <si>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</si>
  <si>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</si>
  <si>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</si>
  <si>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</si>
  <si>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</si>
  <si>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</si>
  <si>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</si>
  <si>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</si>
  <si>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</si>
  <si>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</si>
  <si>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</si>
  <si>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</si>
  <si>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</si>
  <si>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</si>
  <si>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</si>
  <si>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</si>
  <si>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</si>
  <si>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</si>
  <si>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</si>
  <si>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</si>
  <si>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</si>
  <si>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</si>
  <si>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</si>
  <si>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</si>
  <si>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</si>
  <si>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</si>
  <si>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</si>
  <si>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</si>
  <si>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</si>
  <si>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</si>
  <si>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</si>
  <si>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</si>
  <si>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</si>
  <si>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</si>
  <si>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</si>
  <si>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</si>
  <si>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</si>
  <si>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</si>
  <si>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</si>
  <si>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</si>
  <si>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</si>
  <si>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</si>
  <si>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</si>
  <si>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</si>
  <si>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</si>
  <si>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</si>
  <si>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</si>
  <si>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</si>
  <si>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</si>
  <si>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</si>
  <si>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</si>
  <si>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</si>
  <si>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</si>
  <si>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</si>
  <si>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</si>
  <si>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</si>
  <si>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</si>
  <si>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</si>
  <si>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</si>
  <si>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</si>
  <si>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</si>
  <si>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</si>
  <si>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</si>
  <si>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</si>
  <si>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</si>
  <si>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</si>
  <si>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</si>
  <si>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</si>
  <si>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</si>
  <si>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</si>
  <si>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</si>
  <si>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</si>
  <si>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</si>
  <si>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</si>
  <si>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</si>
  <si>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</si>
  <si>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</si>
  <si>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</si>
  <si>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</si>
  <si>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</si>
  <si>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</si>
  <si>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</si>
  <si>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</si>
  <si>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</si>
  <si>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</si>
  <si>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</si>
  <si>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</si>
  <si>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</si>
  <si>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</si>
  <si>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</si>
  <si>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</si>
  <si>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</si>
  <si>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</si>
  <si>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</si>
  <si>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</si>
  <si>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</si>
  <si>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</si>
  <si>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</si>
  <si>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</si>
  <si>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</si>
  <si>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</si>
  <si>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</si>
  <si>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</si>
  <si>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</si>
  <si>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</si>
  <si>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</si>
  <si>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</si>
  <si>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</si>
  <si>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</si>
  <si>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</si>
  <si>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</si>
  <si>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</si>
  <si>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</si>
  <si>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</si>
  <si>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</si>
  <si>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</si>
  <si>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</si>
  <si>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</si>
  <si>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</si>
  <si>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</si>
  <si>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</si>
  <si>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</si>
  <si>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</si>
  <si>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</si>
  <si>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</si>
  <si>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</si>
  <si>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</si>
  <si>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</si>
  <si>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</si>
  <si>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</si>
  <si>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</si>
  <si>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</si>
  <si>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</si>
  <si>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</si>
  <si>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</si>
  <si>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</si>
  <si>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</si>
  <si>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</si>
  <si>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</si>
  <si>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</si>
  <si>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</si>
  <si>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</si>
  <si>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</si>
  <si>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</si>
  <si>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</si>
  <si>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</si>
  <si>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</si>
  <si>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</si>
  <si>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</si>
  <si>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</si>
  <si>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</si>
  <si>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</si>
  <si>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</si>
  <si>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</si>
  <si>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</si>
  <si>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</si>
  <si>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</si>
  <si>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</si>
  <si>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</si>
  <si>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</si>
  <si>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</si>
  <si>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</si>
  <si>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</si>
  <si>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</si>
  <si>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</si>
  <si>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</si>
  <si>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</si>
  <si>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</si>
  <si>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</si>
  <si>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</si>
  <si>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</si>
  <si>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</si>
  <si>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</si>
  <si>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</si>
  <si>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</si>
  <si>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</si>
  <si>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</si>
  <si>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</si>
  <si>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</si>
  <si>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</si>
  <si>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</si>
  <si>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</si>
  <si>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</si>
  <si>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</si>
  <si>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</si>
  <si>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</si>
  <si>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</si>
  <si>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</si>
  <si>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</si>
  <si>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</si>
  <si>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</si>
  <si>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</si>
  <si>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</si>
  <si>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</si>
  <si>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</si>
  <si>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</si>
  <si>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</si>
  <si>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</si>
  <si>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</si>
  <si>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</si>
  <si>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</si>
  <si>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</si>
  <si>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</si>
  <si>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</si>
  <si>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</si>
  <si>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</si>
  <si>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</si>
  <si>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</si>
  <si>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</si>
  <si>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</si>
  <si>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</si>
  <si>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</si>
  <si>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</si>
  <si>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</si>
  <si>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</si>
  <si>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</si>
  <si>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</si>
  <si>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</si>
  <si>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</si>
  <si>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</si>
  <si>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</si>
  <si>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</si>
  <si>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</si>
  <si>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</si>
  <si>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</si>
  <si>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</si>
  <si>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</si>
  <si>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</si>
  <si>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</si>
  <si>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</si>
  <si>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</si>
  <si>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</si>
  <si>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</si>
  <si>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</si>
  <si>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</si>
  <si>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</si>
  <si>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</si>
  <si>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</si>
  <si>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</si>
  <si>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</si>
  <si>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</si>
  <si>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</si>
  <si>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</si>
  <si>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</si>
  <si>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</si>
  <si>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</si>
  <si>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</si>
  <si>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</si>
  <si>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</si>
  <si>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</si>
  <si>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</si>
  <si>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</si>
  <si>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</si>
  <si>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</si>
  <si>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</si>
  <si>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</si>
  <si>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</si>
  <si>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</si>
  <si>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</si>
  <si>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</si>
  <si>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</si>
  <si>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</si>
  <si>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</si>
  <si>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</si>
  <si>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</si>
  <si>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</si>
  <si>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</si>
  <si>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</si>
  <si>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</si>
  <si>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</si>
  <si>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</si>
  <si>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</si>
  <si>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</si>
  <si>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</si>
  <si>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</si>
  <si>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</si>
  <si>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</si>
  <si>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</si>
  <si>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</si>
  <si>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</si>
  <si>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</si>
  <si>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</si>
  <si>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</si>
  <si>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</si>
  <si>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</si>
  <si>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</si>
  <si>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</si>
  <si>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</si>
  <si>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</si>
  <si>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</si>
  <si>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</si>
  <si>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</si>
  <si>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</si>
  <si>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</si>
  <si>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</si>
  <si>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</si>
  <si>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</si>
  <si>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</si>
  <si>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</si>
  <si>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</si>
  <si>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</si>
  <si>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</si>
  <si>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</si>
  <si>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</si>
  <si>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</si>
  <si>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</si>
  <si>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</si>
  <si>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</si>
  <si>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</si>
  <si>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</si>
  <si>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</si>
  <si>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</si>
  <si>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</si>
  <si>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</si>
  <si>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</si>
  <si>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</si>
  <si>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</si>
  <si>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</si>
  <si>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</si>
  <si>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</si>
  <si>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</si>
  <si>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</si>
  <si>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</si>
  <si>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</si>
  <si>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</si>
  <si>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</si>
  <si>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</si>
  <si>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</si>
  <si>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</si>
  <si>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</si>
  <si>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</si>
  <si>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</si>
  <si>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</si>
  <si>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</si>
  <si>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</si>
  <si>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</si>
  <si>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</si>
  <si>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</si>
  <si>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</si>
  <si>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</si>
  <si>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</si>
  <si>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</si>
  <si>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</si>
  <si>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lo</t>
  </si>
  <si>
    <t>Mr.ALOK SINHA</t>
  </si>
  <si>
    <t>Mr.Amartya sarkar</t>
  </si>
  <si>
    <t>Mr. N K Gupta</t>
  </si>
  <si>
    <t>Mr.ALOK JANA   Mr.VARUN TYAGI</t>
  </si>
  <si>
    <t xml:space="preserve">Ere WIP LO: </t>
  </si>
  <si>
    <t>Today Complete-NIL            WIP -NIL</t>
  </si>
  <si>
    <t>Plan For MAY'25</t>
  </si>
  <si>
    <t>Progress in MAY'25</t>
  </si>
  <si>
    <t>Manpower</t>
  </si>
  <si>
    <t>Weight</t>
  </si>
  <si>
    <t xml:space="preserve">FDN WIP LI : 4/0, 4/1, 4/3 </t>
  </si>
  <si>
    <t>FDN WIP LO : 4/0</t>
  </si>
  <si>
    <t>Excavation/ Under Cutting</t>
  </si>
  <si>
    <t>4 Pit RCC WIP/Next Program: PCC, Rebar</t>
  </si>
  <si>
    <t>3 Pit Block Level</t>
  </si>
  <si>
    <t>Prope Setting</t>
  </si>
  <si>
    <t xml:space="preserve"> Complete -LO 4/2.    WIP- (LI)3A/1,3A/0,5/0    (LO)4/3,5/0,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</si>
</sst>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2" fillId="0" borderId="0" applyFont="0" applyFill="0" applyBorder="0" applyAlignment="0" applyProtection="0"/>
    <xf numFmtId="44" fontId="132" fillId="0" borderId="0" applyFont="0" applyFill="0" applyBorder="0" applyAlignment="0" applyProtection="0"/>
    <xf numFmtId="9" fontId="132" fillId="0" borderId="0" applyFont="0" applyFill="0" applyBorder="0" applyAlignment="0" applyProtection="0"/>
    <xf numFmtId="0" fontId="133" fillId="25" borderId="54" applyNumberFormat="0" applyAlignment="0" applyProtection="0"/>
    <xf numFmtId="0" fontId="134" fillId="15" borderId="0" applyNumberFormat="0" applyBorder="0" applyAlignment="0" applyProtection="0"/>
    <xf numFmtId="0" fontId="132" fillId="16" borderId="0" applyNumberFormat="0" applyBorder="0" applyAlignment="0" applyProtection="0"/>
    <xf numFmtId="43" fontId="109" fillId="0" borderId="0" applyFont="0" applyFill="0" applyBorder="0" applyAlignment="0" applyProtection="0"/>
    <xf numFmtId="164" fontId="109" fillId="0" borderId="0" applyFont="0" applyFill="0" applyBorder="0" applyAlignment="0" applyProtection="0"/>
    <xf numFmtId="164" fontId="132" fillId="0" borderId="0" applyFont="0" applyFill="0" applyBorder="0" applyAlignment="0" applyProtection="0"/>
    <xf numFmtId="0" fontId="109" fillId="0" borderId="0"/>
    <xf numFmtId="0" fontId="109" fillId="0" borderId="0"/>
    <xf numFmtId="0" fontId="109" fillId="0" borderId="0"/>
    <xf numFmtId="0" fontId="109" fillId="0" borderId="0" applyNumberFormat="0" applyFont="0" applyFill="0" applyBorder="0" applyAlignment="0" applyProtection="0">
      <alignment vertical="top"/>
    </xf>
    <xf numFmtId="0" fontId="132" fillId="0" borderId="0"/>
    <xf numFmtId="0" fontId="135" fillId="0" borderId="0" applyNumberFormat="0" applyFill="0" applyBorder="0" applyProtection="0">
      <alignment vertical="top" wrapText="1"/>
    </xf>
    <xf numFmtId="0" fontId="109" fillId="0" borderId="0"/>
    <xf numFmtId="0" fontId="109" fillId="0" borderId="0"/>
    <xf numFmtId="0" fontId="109" fillId="0" borderId="0"/>
    <xf numFmtId="0" fontId="109" fillId="0" borderId="0"/>
    <xf numFmtId="0" fontId="132" fillId="0" borderId="0"/>
    <xf numFmtId="0" fontId="109" fillId="0" borderId="0"/>
    <xf numFmtId="0" fontId="132" fillId="0" borderId="0"/>
    <xf numFmtId="0" fontId="109" fillId="0" borderId="0"/>
    <xf numFmtId="0" fontId="109" fillId="0" borderId="0"/>
    <xf numFmtId="0" fontId="109" fillId="0" borderId="0"/>
    <xf numFmtId="0" fontId="109" fillId="0" borderId="0"/>
    <xf numFmtId="0" fontId="109" fillId="0" borderId="0"/>
    <xf numFmtId="0" fontId="109" fillId="0" borderId="0"/>
    <xf numFmtId="9" fontId="109"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109" fillId="0" borderId="0"/>
    <xf numFmtId="0" fontId="194" fillId="0" borderId="0"/>
    <xf numFmtId="0" fontId="43" fillId="0" borderId="0"/>
    <xf numFmtId="0" fontId="194" fillId="0" borderId="0"/>
    <xf numFmtId="0" fontId="43" fillId="0" borderId="0"/>
    <xf numFmtId="0" fontId="43" fillId="0" borderId="0"/>
    <xf numFmtId="0" fontId="43" fillId="0" borderId="0"/>
    <xf numFmtId="0" fontId="43" fillId="0" borderId="0"/>
    <xf numFmtId="0" fontId="43" fillId="0" borderId="0"/>
    <xf numFmtId="0" fontId="109" fillId="0" borderId="0"/>
    <xf numFmtId="0" fontId="109" fillId="0" borderId="0" applyNumberFormat="0" applyFill="0" applyBorder="0" applyAlignment="0" applyProtection="0"/>
    <xf numFmtId="0" fontId="195" fillId="31" borderId="72" applyNumberFormat="0" applyAlignment="0" applyProtection="0"/>
    <xf numFmtId="43" fontId="109" fillId="0" borderId="0" applyFont="0" applyFill="0" applyBorder="0" applyAlignment="0" applyProtection="0"/>
    <xf numFmtId="0" fontId="109" fillId="0" borderId="0"/>
    <xf numFmtId="0" fontId="109" fillId="0" borderId="0"/>
    <xf numFmtId="0" fontId="196" fillId="0" borderId="0" applyNumberFormat="0" applyFill="0" applyBorder="0" applyAlignment="0" applyProtection="0"/>
    <xf numFmtId="0" fontId="33" fillId="0" borderId="0"/>
    <xf numFmtId="43" fontId="32" fillId="0" borderId="0" applyFont="0" applyFill="0" applyBorder="0" applyAlignment="0" applyProtection="0"/>
    <xf numFmtId="44" fontId="32" fillId="0" borderId="0" applyFont="0" applyFill="0" applyBorder="0" applyAlignment="0" applyProtection="0"/>
    <xf numFmtId="9" fontId="32" fillId="0" borderId="0" applyFont="0" applyFill="0" applyBorder="0" applyAlignment="0" applyProtection="0"/>
    <xf numFmtId="0" fontId="32" fillId="16" borderId="0" applyNumberFormat="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43" fontId="109"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2"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6" borderId="0" applyNumberFormat="0" applyBorder="0" applyAlignment="0" applyProtection="0"/>
    <xf numFmtId="43" fontId="109"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09"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6" borderId="0" applyNumberFormat="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09"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6" borderId="0" applyNumberFormat="0" applyBorder="0" applyAlignment="0" applyProtection="0"/>
    <xf numFmtId="43" fontId="109"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09"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6" borderId="0" applyNumberFormat="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09"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cellStyleXfs>
  <cellXfs count="1786">
    <xf numFmtId="0" fontId="0" fillId="0" borderId="0" xfId="0"/>
    <xf numFmtId="0" fontId="78" fillId="2" borderId="1" xfId="0" applyFont="1" applyFill="1" applyBorder="1" applyAlignment="1" applyProtection="1">
      <alignment horizontal="center" vertical="center" wrapText="1"/>
      <protection hidden="1"/>
    </xf>
    <xf numFmtId="0" fontId="78" fillId="3" borderId="1" xfId="0" applyFont="1" applyFill="1" applyBorder="1" applyAlignment="1" applyProtection="1">
      <alignment horizontal="center" vertical="center" wrapText="1"/>
      <protection hidden="1"/>
    </xf>
    <xf numFmtId="165" fontId="79" fillId="4" borderId="2" xfId="0" applyNumberFormat="1" applyFont="1" applyFill="1" applyBorder="1" applyAlignment="1">
      <alignment horizontal="center" vertical="center"/>
    </xf>
    <xf numFmtId="0" fontId="80" fillId="0" borderId="2" xfId="0" applyFont="1" applyBorder="1" applyAlignment="1" applyProtection="1">
      <alignment vertical="center" wrapText="1"/>
      <protection hidden="1"/>
    </xf>
    <xf numFmtId="0" fontId="81" fillId="3" borderId="2" xfId="0" applyFont="1" applyFill="1" applyBorder="1" applyAlignment="1">
      <alignment horizontal="right" vertical="top" wrapText="1"/>
    </xf>
    <xf numFmtId="0" fontId="81" fillId="3" borderId="2" xfId="0" applyFont="1" applyFill="1" applyBorder="1" applyAlignment="1">
      <alignment horizontal="left" vertical="top" wrapText="1"/>
    </xf>
    <xf numFmtId="0" fontId="81" fillId="3" borderId="2" xfId="0" applyFont="1" applyFill="1" applyBorder="1" applyAlignment="1">
      <alignment horizontal="center" vertical="top" wrapText="1"/>
    </xf>
    <xf numFmtId="0" fontId="80" fillId="5" borderId="2" xfId="0" applyFont="1" applyFill="1" applyBorder="1" applyAlignment="1" applyProtection="1">
      <alignment vertical="center" wrapText="1"/>
      <protection hidden="1"/>
    </xf>
    <xf numFmtId="0" fontId="81" fillId="3" borderId="2" xfId="0" applyFont="1" applyFill="1" applyBorder="1" applyAlignment="1">
      <alignment horizontal="center" vertical="top"/>
    </xf>
    <xf numFmtId="0" fontId="82" fillId="0" borderId="0" xfId="0" applyFont="1"/>
    <xf numFmtId="1" fontId="79" fillId="4" borderId="3" xfId="0" applyNumberFormat="1" applyFont="1" applyFill="1" applyBorder="1" applyAlignment="1">
      <alignment horizontal="center" vertical="center" wrapText="1"/>
    </xf>
    <xf numFmtId="1" fontId="81" fillId="4" borderId="4" xfId="0" applyNumberFormat="1" applyFont="1" applyFill="1" applyBorder="1"/>
    <xf numFmtId="0" fontId="79" fillId="3" borderId="2" xfId="0" applyFont="1" applyFill="1" applyBorder="1" applyAlignment="1">
      <alignment horizontal="center" vertical="center" wrapText="1"/>
    </xf>
    <xf numFmtId="1" fontId="79" fillId="3" borderId="2" xfId="0" applyNumberFormat="1" applyFont="1" applyFill="1" applyBorder="1" applyAlignment="1">
      <alignment horizontal="left" vertical="center" wrapText="1"/>
    </xf>
    <xf numFmtId="1" fontId="82" fillId="3" borderId="2" xfId="0" applyNumberFormat="1" applyFont="1" applyFill="1" applyBorder="1" applyAlignment="1">
      <alignment horizontal="left" vertical="center" wrapText="1"/>
    </xf>
    <xf numFmtId="166" fontId="81" fillId="3" borderId="2" xfId="0" applyNumberFormat="1" applyFont="1" applyFill="1" applyBorder="1" applyAlignment="1">
      <alignment horizontal="center" vertical="center" wrapText="1"/>
    </xf>
    <xf numFmtId="1" fontId="81" fillId="3" borderId="2" xfId="0" applyNumberFormat="1" applyFont="1" applyFill="1" applyBorder="1" applyAlignment="1">
      <alignment horizontal="center" vertical="center" wrapText="1"/>
    </xf>
    <xf numFmtId="0" fontId="81" fillId="3" borderId="2" xfId="0" applyFont="1" applyFill="1" applyBorder="1" applyAlignment="1">
      <alignment horizontal="center" vertical="center" wrapText="1"/>
    </xf>
    <xf numFmtId="2" fontId="83" fillId="3" borderId="2" xfId="0" applyNumberFormat="1" applyFont="1" applyFill="1" applyBorder="1" applyAlignment="1">
      <alignment horizontal="center" vertical="center" wrapText="1"/>
    </xf>
    <xf numFmtId="0" fontId="83" fillId="3" borderId="2" xfId="0" applyFont="1" applyFill="1" applyBorder="1" applyAlignment="1">
      <alignment horizontal="left" vertical="center" wrapText="1"/>
    </xf>
    <xf numFmtId="0" fontId="82" fillId="3" borderId="2" xfId="0" applyFont="1" applyFill="1" applyBorder="1" applyAlignment="1">
      <alignment horizontal="left" vertical="center" wrapText="1"/>
    </xf>
    <xf numFmtId="2" fontId="82" fillId="3" borderId="2" xfId="0" applyNumberFormat="1" applyFont="1" applyFill="1" applyBorder="1" applyAlignment="1">
      <alignment horizontal="center" vertical="center" wrapText="1"/>
    </xf>
    <xf numFmtId="0" fontId="82" fillId="3" borderId="2" xfId="0" applyFont="1" applyFill="1" applyBorder="1" applyAlignment="1">
      <alignment horizontal="center" vertical="center" wrapText="1"/>
    </xf>
    <xf numFmtId="2" fontId="81" fillId="3" borderId="2" xfId="0" applyNumberFormat="1" applyFont="1" applyFill="1" applyBorder="1" applyAlignment="1">
      <alignment horizontal="left" vertical="center" wrapText="1"/>
    </xf>
    <xf numFmtId="166" fontId="81" fillId="3" borderId="2" xfId="16" applyNumberFormat="1" applyFont="1" applyFill="1" applyBorder="1" applyAlignment="1">
      <alignment horizontal="center" vertical="center" wrapText="1"/>
    </xf>
    <xf numFmtId="2" fontId="81" fillId="3" borderId="2" xfId="0" applyNumberFormat="1" applyFont="1" applyFill="1" applyBorder="1" applyAlignment="1">
      <alignment horizontal="center" vertical="top" wrapText="1"/>
    </xf>
    <xf numFmtId="2" fontId="81" fillId="3" borderId="2" xfId="16" applyNumberFormat="1" applyFont="1" applyFill="1" applyBorder="1" applyAlignment="1">
      <alignment horizontal="left" vertical="center" wrapText="1"/>
    </xf>
    <xf numFmtId="2" fontId="81" fillId="3" borderId="2" xfId="0" applyNumberFormat="1" applyFont="1" applyFill="1" applyBorder="1" applyAlignment="1">
      <alignment horizontal="center" vertical="center" wrapText="1"/>
    </xf>
    <xf numFmtId="2" fontId="81" fillId="3" borderId="2" xfId="16" applyNumberFormat="1" applyFont="1" applyFill="1" applyBorder="1" applyAlignment="1">
      <alignment horizontal="left" vertical="center"/>
    </xf>
    <xf numFmtId="0" fontId="82" fillId="3" borderId="0" xfId="0" applyFont="1" applyFill="1" applyAlignment="1">
      <alignment vertical="center"/>
    </xf>
    <xf numFmtId="1" fontId="82" fillId="3" borderId="0" xfId="0" applyNumberFormat="1" applyFont="1" applyFill="1" applyAlignment="1">
      <alignment vertical="center"/>
    </xf>
    <xf numFmtId="0" fontId="82" fillId="3" borderId="0" xfId="0" applyFont="1" applyFill="1" applyAlignment="1">
      <alignment horizontal="center" vertical="center"/>
    </xf>
    <xf numFmtId="0" fontId="84" fillId="0" borderId="0" xfId="0" applyFont="1" applyAlignment="1">
      <alignment horizontal="left" vertical="center" indent="1"/>
    </xf>
    <xf numFmtId="0" fontId="83" fillId="0" borderId="0" xfId="0" applyFont="1"/>
    <xf numFmtId="0" fontId="85" fillId="3" borderId="0" xfId="0" applyFont="1" applyFill="1" applyAlignment="1">
      <alignment horizontal="left" vertical="center"/>
    </xf>
    <xf numFmtId="0" fontId="81" fillId="3" borderId="2" xfId="0" applyFont="1" applyFill="1" applyBorder="1" applyAlignment="1">
      <alignment horizontal="left"/>
    </xf>
    <xf numFmtId="17" fontId="81" fillId="3" borderId="2" xfId="0" applyNumberFormat="1" applyFont="1" applyFill="1" applyBorder="1" applyAlignment="1">
      <alignment horizontal="center" vertical="center"/>
    </xf>
    <xf numFmtId="9" fontId="82" fillId="3" borderId="2" xfId="0" applyNumberFormat="1" applyFont="1" applyFill="1" applyBorder="1" applyAlignment="1">
      <alignment horizontal="center" vertical="center"/>
    </xf>
    <xf numFmtId="9" fontId="82" fillId="3" borderId="2" xfId="0" applyNumberFormat="1" applyFont="1" applyFill="1" applyBorder="1" applyAlignment="1">
      <alignment vertical="center" wrapText="1"/>
    </xf>
    <xf numFmtId="9" fontId="82" fillId="3" borderId="2" xfId="0" applyNumberFormat="1" applyFont="1" applyFill="1" applyBorder="1" applyAlignment="1">
      <alignment horizontal="center" vertical="center" wrapText="1"/>
    </xf>
    <xf numFmtId="0" fontId="82" fillId="3" borderId="2" xfId="0" applyFont="1" applyFill="1" applyBorder="1" applyAlignment="1">
      <alignment vertical="center" wrapText="1"/>
    </xf>
    <xf numFmtId="0" fontId="86" fillId="3" borderId="0" xfId="0" applyFont="1" applyFill="1" applyAlignment="1">
      <alignment horizontal="center" vertical="center"/>
    </xf>
    <xf numFmtId="0" fontId="86" fillId="3" borderId="0" xfId="0" applyFont="1" applyFill="1" applyAlignment="1">
      <alignment vertical="center"/>
    </xf>
    <xf numFmtId="9" fontId="81" fillId="3" borderId="2" xfId="0" applyNumberFormat="1" applyFont="1" applyFill="1" applyBorder="1" applyAlignment="1">
      <alignment horizontal="center" vertical="top" wrapText="1"/>
    </xf>
    <xf numFmtId="0" fontId="81" fillId="3" borderId="0" xfId="0" applyFont="1" applyFill="1" applyAlignment="1">
      <alignment vertical="center"/>
    </xf>
    <xf numFmtId="0" fontId="0" fillId="0" borderId="0" xfId="0" applyAlignment="1">
      <alignment horizontal="left" vertical="top"/>
    </xf>
    <xf numFmtId="1" fontId="91" fillId="9" borderId="6" xfId="0" applyNumberFormat="1" applyFont="1" applyFill="1" applyBorder="1" applyAlignment="1">
      <alignment horizontal="center" vertical="center" shrinkToFit="1"/>
    </xf>
    <xf numFmtId="0" fontId="92"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1"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3"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1" fillId="0" borderId="8" xfId="0" applyNumberFormat="1" applyFont="1" applyBorder="1" applyAlignment="1">
      <alignment horizontal="center" vertical="center" shrinkToFit="1"/>
    </xf>
    <xf numFmtId="0" fontId="92" fillId="0" borderId="2" xfId="0" applyFont="1" applyBorder="1" applyAlignment="1">
      <alignment horizontal="center" vertical="center" wrapText="1"/>
    </xf>
    <xf numFmtId="1" fontId="91" fillId="0" borderId="2" xfId="0" applyNumberFormat="1" applyFont="1" applyBorder="1" applyAlignment="1">
      <alignment horizontal="center" vertical="center" shrinkToFit="1"/>
    </xf>
    <xf numFmtId="1" fontId="91" fillId="9" borderId="8" xfId="0" applyNumberFormat="1" applyFont="1" applyFill="1" applyBorder="1" applyAlignment="1">
      <alignment horizontal="center" vertical="center" shrinkToFit="1"/>
    </xf>
    <xf numFmtId="0" fontId="92"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1" fillId="9" borderId="2" xfId="0" applyNumberFormat="1" applyFont="1" applyFill="1" applyBorder="1" applyAlignment="1">
      <alignment horizontal="center" vertical="center" shrinkToFit="1"/>
    </xf>
    <xf numFmtId="168" fontId="93" fillId="0" borderId="2" xfId="1" applyNumberFormat="1" applyFont="1" applyBorder="1" applyAlignment="1">
      <alignment horizontal="center" vertical="center" shrinkToFit="1"/>
    </xf>
    <xf numFmtId="168" fontId="93" fillId="9" borderId="2" xfId="1" applyNumberFormat="1" applyFont="1" applyFill="1" applyBorder="1" applyAlignment="1">
      <alignment horizontal="center" vertical="center" shrinkToFit="1"/>
    </xf>
    <xf numFmtId="1" fontId="90"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5" fillId="9" borderId="7" xfId="0" applyFont="1" applyFill="1" applyBorder="1" applyAlignment="1">
      <alignment horizontal="center" vertical="top" wrapText="1"/>
    </xf>
    <xf numFmtId="0" fontId="96" fillId="9" borderId="7" xfId="0" applyFont="1" applyFill="1" applyBorder="1" applyAlignment="1">
      <alignment horizontal="center" vertical="center" wrapText="1"/>
    </xf>
    <xf numFmtId="2" fontId="91"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5" fillId="0" borderId="2" xfId="0" applyFont="1" applyBorder="1" applyAlignment="1">
      <alignment horizontal="left" wrapText="1"/>
    </xf>
    <xf numFmtId="2" fontId="91"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1" fillId="9" borderId="2" xfId="0" applyNumberFormat="1" applyFont="1" applyFill="1" applyBorder="1" applyAlignment="1">
      <alignment horizontal="center" vertical="top" shrinkToFit="1"/>
    </xf>
    <xf numFmtId="0" fontId="95" fillId="3" borderId="2" xfId="0" applyFont="1" applyFill="1" applyBorder="1" applyAlignment="1">
      <alignment horizontal="center" vertical="top" wrapText="1"/>
    </xf>
    <xf numFmtId="167" fontId="93" fillId="9" borderId="7" xfId="0" applyNumberFormat="1" applyFont="1" applyFill="1" applyBorder="1" applyAlignment="1">
      <alignment horizontal="center" vertical="top" shrinkToFit="1"/>
    </xf>
    <xf numFmtId="1" fontId="93" fillId="9" borderId="7" xfId="0" applyNumberFormat="1" applyFont="1" applyFill="1" applyBorder="1" applyAlignment="1">
      <alignment horizontal="center" vertical="top" shrinkToFit="1"/>
    </xf>
    <xf numFmtId="1" fontId="91" fillId="9" borderId="7" xfId="0" applyNumberFormat="1" applyFont="1" applyFill="1" applyBorder="1" applyAlignment="1">
      <alignment horizontal="center" vertical="top" shrinkToFit="1"/>
    </xf>
    <xf numFmtId="167" fontId="93" fillId="0" borderId="2" xfId="0" applyNumberFormat="1" applyFont="1" applyBorder="1" applyAlignment="1">
      <alignment horizontal="center" vertical="top" shrinkToFit="1"/>
    </xf>
    <xf numFmtId="1" fontId="93" fillId="0" borderId="2" xfId="0" applyNumberFormat="1" applyFont="1" applyBorder="1" applyAlignment="1">
      <alignment horizontal="center" vertical="top" shrinkToFit="1"/>
    </xf>
    <xf numFmtId="1" fontId="91" fillId="0" borderId="2" xfId="0" applyNumberFormat="1" applyFont="1" applyBorder="1" applyAlignment="1">
      <alignment horizontal="center" vertical="top" shrinkToFit="1"/>
    </xf>
    <xf numFmtId="167" fontId="93" fillId="9" borderId="2" xfId="0" applyNumberFormat="1" applyFont="1" applyFill="1" applyBorder="1" applyAlignment="1">
      <alignment horizontal="center" vertical="top" shrinkToFit="1"/>
    </xf>
    <xf numFmtId="1" fontId="93" fillId="9" borderId="2" xfId="0" applyNumberFormat="1" applyFont="1" applyFill="1" applyBorder="1" applyAlignment="1">
      <alignment horizontal="center" vertical="top" shrinkToFit="1"/>
    </xf>
    <xf numFmtId="1" fontId="91"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90" fillId="8" borderId="11" xfId="0" applyNumberFormat="1" applyFont="1" applyFill="1" applyBorder="1" applyAlignment="1">
      <alignment horizontal="center" vertical="center"/>
    </xf>
    <xf numFmtId="169" fontId="90" fillId="8" borderId="16" xfId="0" applyNumberFormat="1" applyFont="1" applyFill="1" applyBorder="1" applyAlignment="1">
      <alignment horizontal="center" vertical="center"/>
    </xf>
    <xf numFmtId="0" fontId="95" fillId="9" borderId="7" xfId="0" applyFont="1" applyFill="1" applyBorder="1" applyAlignment="1">
      <alignment horizontal="left" wrapText="1"/>
    </xf>
    <xf numFmtId="169" fontId="97" fillId="9" borderId="7" xfId="0" applyNumberFormat="1" applyFont="1" applyFill="1" applyBorder="1" applyAlignment="1">
      <alignment horizontal="center" vertical="top" shrinkToFit="1"/>
    </xf>
    <xf numFmtId="169" fontId="93" fillId="9" borderId="13" xfId="0" applyNumberFormat="1" applyFont="1" applyFill="1" applyBorder="1" applyAlignment="1">
      <alignment horizontal="center" vertical="top" shrinkToFit="1"/>
    </xf>
    <xf numFmtId="0" fontId="92" fillId="0" borderId="2" xfId="0" applyFont="1" applyBorder="1" applyAlignment="1">
      <alignment horizontal="center" vertical="top" wrapText="1"/>
    </xf>
    <xf numFmtId="0" fontId="98" fillId="0" borderId="2" xfId="0" applyFont="1" applyBorder="1" applyAlignment="1">
      <alignment horizontal="left" wrapText="1"/>
    </xf>
    <xf numFmtId="0" fontId="95" fillId="0" borderId="14" xfId="0" applyFont="1" applyBorder="1" applyAlignment="1">
      <alignment horizontal="left" wrapText="1"/>
    </xf>
    <xf numFmtId="169" fontId="97" fillId="0" borderId="2" xfId="0" applyNumberFormat="1" applyFont="1" applyBorder="1" applyAlignment="1">
      <alignment horizontal="center" vertical="top" shrinkToFit="1"/>
    </xf>
    <xf numFmtId="169" fontId="93" fillId="0" borderId="14" xfId="0" applyNumberFormat="1" applyFont="1" applyBorder="1" applyAlignment="1">
      <alignment horizontal="center" vertical="top" shrinkToFit="1"/>
    </xf>
    <xf numFmtId="0" fontId="95" fillId="9" borderId="2" xfId="0" applyFont="1" applyFill="1" applyBorder="1" applyAlignment="1">
      <alignment horizontal="left" wrapText="1"/>
    </xf>
    <xf numFmtId="169" fontId="97" fillId="9" borderId="2" xfId="0" applyNumberFormat="1" applyFont="1" applyFill="1" applyBorder="1" applyAlignment="1">
      <alignment horizontal="center" vertical="top" shrinkToFit="1"/>
    </xf>
    <xf numFmtId="169" fontId="93"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1" fillId="9" borderId="10" xfId="0" applyNumberFormat="1" applyFont="1" applyFill="1" applyBorder="1" applyAlignment="1">
      <alignment horizontal="center" vertical="center" shrinkToFit="1"/>
    </xf>
    <xf numFmtId="0" fontId="92"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1" fillId="9" borderId="11" xfId="0" applyNumberFormat="1" applyFont="1" applyFill="1" applyBorder="1" applyAlignment="1">
      <alignment horizontal="center" vertical="center" shrinkToFit="1"/>
    </xf>
    <xf numFmtId="0" fontId="99" fillId="0" borderId="0" xfId="0" applyFont="1" applyAlignment="1">
      <alignment horizontal="left" vertical="top"/>
    </xf>
    <xf numFmtId="168" fontId="0" fillId="9" borderId="11" xfId="1" applyNumberFormat="1" applyFont="1" applyFill="1" applyBorder="1" applyAlignment="1">
      <alignment horizontal="center" vertical="center"/>
    </xf>
    <xf numFmtId="0" fontId="96" fillId="9" borderId="11" xfId="0" applyFont="1" applyFill="1" applyBorder="1" applyAlignment="1">
      <alignment horizontal="center" vertical="center" wrapText="1"/>
    </xf>
    <xf numFmtId="2" fontId="91" fillId="9" borderId="11" xfId="0" applyNumberFormat="1" applyFont="1" applyFill="1" applyBorder="1" applyAlignment="1">
      <alignment horizontal="center" vertical="top" shrinkToFit="1"/>
    </xf>
    <xf numFmtId="167" fontId="93" fillId="9" borderId="11" xfId="0" applyNumberFormat="1" applyFont="1" applyFill="1" applyBorder="1" applyAlignment="1">
      <alignment horizontal="center" vertical="top" shrinkToFit="1"/>
    </xf>
    <xf numFmtId="1" fontId="93" fillId="9" borderId="11" xfId="0" applyNumberFormat="1" applyFont="1" applyFill="1" applyBorder="1" applyAlignment="1">
      <alignment horizontal="center" vertical="top" shrinkToFit="1"/>
    </xf>
    <xf numFmtId="1" fontId="91" fillId="9" borderId="11" xfId="0" applyNumberFormat="1" applyFont="1" applyFill="1" applyBorder="1" applyAlignment="1">
      <alignment horizontal="center" vertical="top" shrinkToFit="1"/>
    </xf>
    <xf numFmtId="0" fontId="95" fillId="0" borderId="2" xfId="0" applyFont="1" applyBorder="1" applyAlignment="1">
      <alignment horizontal="center" vertical="top" wrapText="1"/>
    </xf>
    <xf numFmtId="0" fontId="95" fillId="9" borderId="11" xfId="0" applyFont="1" applyFill="1" applyBorder="1" applyAlignment="1">
      <alignment horizontal="left" wrapText="1"/>
    </xf>
    <xf numFmtId="169" fontId="97" fillId="9" borderId="11" xfId="0" applyNumberFormat="1" applyFont="1" applyFill="1" applyBorder="1" applyAlignment="1">
      <alignment horizontal="center" vertical="top" shrinkToFit="1"/>
    </xf>
    <xf numFmtId="169" fontId="93" fillId="9" borderId="16" xfId="0" applyNumberFormat="1" applyFont="1" applyFill="1" applyBorder="1" applyAlignment="1">
      <alignment horizontal="center" vertical="top" shrinkToFit="1"/>
    </xf>
    <xf numFmtId="0" fontId="103" fillId="0" borderId="21" xfId="0" applyFont="1" applyBorder="1" applyAlignment="1">
      <alignment horizontal="center" vertical="center"/>
    </xf>
    <xf numFmtId="0" fontId="103" fillId="0" borderId="22" xfId="0" applyFont="1" applyBorder="1" applyAlignment="1">
      <alignment horizontal="center" vertical="center"/>
    </xf>
    <xf numFmtId="0" fontId="103" fillId="0" borderId="0" xfId="0" applyFont="1" applyAlignment="1">
      <alignment horizontal="center" vertical="center"/>
    </xf>
    <xf numFmtId="0" fontId="103" fillId="10" borderId="2" xfId="0" applyFont="1" applyFill="1" applyBorder="1" applyAlignment="1">
      <alignment horizontal="center" vertical="center"/>
    </xf>
    <xf numFmtId="0" fontId="103" fillId="0" borderId="20" xfId="0" applyFont="1" applyBorder="1" applyAlignment="1">
      <alignment horizontal="center" vertical="center"/>
    </xf>
    <xf numFmtId="0" fontId="103" fillId="0" borderId="2" xfId="0" applyFont="1" applyBorder="1" applyAlignment="1">
      <alignment horizontal="center" vertical="center"/>
    </xf>
    <xf numFmtId="167" fontId="103" fillId="0" borderId="2" xfId="0" applyNumberFormat="1" applyFont="1" applyBorder="1" applyAlignment="1">
      <alignment horizontal="center" vertical="center"/>
    </xf>
    <xf numFmtId="0" fontId="105" fillId="0" borderId="20" xfId="0" applyFont="1" applyBorder="1" applyAlignment="1">
      <alignment horizontal="center" vertical="center"/>
    </xf>
    <xf numFmtId="0" fontId="105" fillId="0" borderId="0" xfId="0" applyFont="1" applyAlignment="1">
      <alignment horizontal="center" vertical="center"/>
    </xf>
    <xf numFmtId="2" fontId="105" fillId="0" borderId="20" xfId="0" applyNumberFormat="1" applyFont="1" applyBorder="1" applyAlignment="1">
      <alignment horizontal="center" vertical="center"/>
    </xf>
    <xf numFmtId="2" fontId="105" fillId="0" borderId="0" xfId="0" applyNumberFormat="1" applyFont="1" applyAlignment="1">
      <alignment horizontal="center" vertical="center"/>
    </xf>
    <xf numFmtId="0" fontId="106" fillId="0" borderId="20" xfId="0" applyFont="1" applyBorder="1" applyAlignment="1">
      <alignment horizontal="center" vertical="center"/>
    </xf>
    <xf numFmtId="0" fontId="105" fillId="0" borderId="29" xfId="0" applyFont="1" applyBorder="1" applyAlignment="1">
      <alignment horizontal="center" vertical="center"/>
    </xf>
    <xf numFmtId="0" fontId="107" fillId="0" borderId="30" xfId="0" applyFont="1" applyBorder="1" applyAlignment="1">
      <alignment horizontal="center" vertical="center"/>
    </xf>
    <xf numFmtId="0" fontId="105" fillId="0" borderId="31" xfId="0" applyFont="1" applyBorder="1" applyAlignment="1">
      <alignment horizontal="center" vertical="center"/>
    </xf>
    <xf numFmtId="0" fontId="106" fillId="0" borderId="30" xfId="0" applyFont="1" applyBorder="1" applyAlignment="1">
      <alignment horizontal="center" vertical="center"/>
    </xf>
    <xf numFmtId="0" fontId="105" fillId="0" borderId="30" xfId="0" applyFont="1" applyBorder="1" applyAlignment="1">
      <alignment horizontal="center" vertical="center"/>
    </xf>
    <xf numFmtId="0" fontId="107" fillId="0" borderId="20" xfId="0" applyFont="1" applyBorder="1" applyAlignment="1">
      <alignment horizontal="center" vertical="center"/>
    </xf>
    <xf numFmtId="0" fontId="108" fillId="0" borderId="0" xfId="0" applyFont="1"/>
    <xf numFmtId="0" fontId="107" fillId="0" borderId="0" xfId="0" applyFont="1" applyAlignment="1">
      <alignment horizontal="center" vertical="center"/>
    </xf>
    <xf numFmtId="44" fontId="105" fillId="0" borderId="0" xfId="2" applyFont="1" applyFill="1" applyBorder="1" applyAlignment="1">
      <alignment horizontal="center" vertical="center"/>
    </xf>
    <xf numFmtId="0" fontId="107" fillId="3" borderId="20" xfId="0" applyFont="1" applyFill="1" applyBorder="1" applyAlignment="1">
      <alignment horizontal="center" vertical="center"/>
    </xf>
    <xf numFmtId="0" fontId="107" fillId="3" borderId="0" xfId="0" applyFont="1" applyFill="1" applyAlignment="1">
      <alignment horizontal="center" vertical="center"/>
    </xf>
    <xf numFmtId="44" fontId="105" fillId="3" borderId="0" xfId="2" applyFont="1" applyFill="1" applyBorder="1" applyAlignment="1">
      <alignment horizontal="center" vertical="center"/>
    </xf>
    <xf numFmtId="0" fontId="105" fillId="3" borderId="0" xfId="0" applyFont="1" applyFill="1" applyAlignment="1">
      <alignment horizontal="center" vertical="center"/>
    </xf>
    <xf numFmtId="0" fontId="105" fillId="3" borderId="26" xfId="0" applyFont="1" applyFill="1" applyBorder="1" applyAlignment="1">
      <alignment horizontal="center" vertical="center"/>
    </xf>
    <xf numFmtId="0" fontId="105" fillId="3" borderId="32" xfId="0" applyFont="1" applyFill="1" applyBorder="1" applyAlignment="1">
      <alignment horizontal="center" vertical="center"/>
    </xf>
    <xf numFmtId="0" fontId="105" fillId="0" borderId="23" xfId="0" applyFont="1" applyBorder="1" applyAlignment="1">
      <alignment horizontal="center" vertical="center"/>
    </xf>
    <xf numFmtId="0" fontId="105" fillId="3" borderId="5" xfId="0" applyFont="1" applyFill="1" applyBorder="1" applyAlignment="1">
      <alignment horizontal="center" vertical="center"/>
    </xf>
    <xf numFmtId="0" fontId="107" fillId="0" borderId="0" xfId="0" applyFont="1" applyAlignment="1">
      <alignment vertical="center"/>
    </xf>
    <xf numFmtId="0" fontId="105" fillId="0" borderId="0" xfId="0" applyFont="1" applyAlignment="1">
      <alignment vertical="center"/>
    </xf>
    <xf numFmtId="2" fontId="105" fillId="3" borderId="0" xfId="0" applyNumberFormat="1" applyFont="1" applyFill="1" applyAlignment="1">
      <alignment horizontal="center" vertical="center"/>
    </xf>
    <xf numFmtId="0" fontId="109" fillId="11" borderId="30" xfId="0" applyFont="1" applyFill="1" applyBorder="1" applyAlignment="1">
      <alignment horizontal="center" vertical="center"/>
    </xf>
    <xf numFmtId="0" fontId="105" fillId="11" borderId="30" xfId="0" applyFont="1" applyFill="1" applyBorder="1" applyAlignment="1">
      <alignment horizontal="center" vertical="center"/>
    </xf>
    <xf numFmtId="0" fontId="107" fillId="0" borderId="32" xfId="0" applyFont="1" applyBorder="1" applyAlignment="1">
      <alignment horizontal="center" vertical="center"/>
    </xf>
    <xf numFmtId="0" fontId="110" fillId="0" borderId="0" xfId="0" applyFont="1" applyAlignment="1">
      <alignment horizontal="center" vertical="center"/>
    </xf>
    <xf numFmtId="0" fontId="105" fillId="0" borderId="0" xfId="0" applyFont="1" applyAlignment="1">
      <alignment horizontal="center" vertical="top"/>
    </xf>
    <xf numFmtId="0" fontId="105" fillId="0" borderId="34" xfId="0" applyFont="1" applyBorder="1" applyAlignment="1">
      <alignment horizontal="center" vertical="center"/>
    </xf>
    <xf numFmtId="0" fontId="111" fillId="3" borderId="22" xfId="0" applyFont="1" applyFill="1" applyBorder="1" applyAlignment="1">
      <alignment horizontal="center" vertical="center"/>
    </xf>
    <xf numFmtId="0" fontId="0" fillId="0" borderId="24" xfId="0" applyBorder="1"/>
    <xf numFmtId="0" fontId="103" fillId="3" borderId="0" xfId="0" applyFont="1" applyFill="1" applyAlignment="1">
      <alignment horizontal="center" vertical="center"/>
    </xf>
    <xf numFmtId="0" fontId="111" fillId="3" borderId="0" xfId="0" applyFont="1" applyFill="1" applyAlignment="1">
      <alignment horizontal="center" vertical="center"/>
    </xf>
    <xf numFmtId="0" fontId="0" fillId="0" borderId="35" xfId="0" applyBorder="1"/>
    <xf numFmtId="1" fontId="103" fillId="0" borderId="2" xfId="0" applyNumberFormat="1" applyFont="1" applyBorder="1" applyAlignment="1">
      <alignment horizontal="center" vertical="center"/>
    </xf>
    <xf numFmtId="1" fontId="103" fillId="3" borderId="0" xfId="0" applyNumberFormat="1" applyFont="1" applyFill="1" applyAlignment="1">
      <alignment horizontal="center" vertical="center"/>
    </xf>
    <xf numFmtId="0" fontId="112" fillId="3" borderId="0" xfId="0" applyFont="1" applyFill="1" applyAlignment="1">
      <alignment horizontal="center" vertical="center"/>
    </xf>
    <xf numFmtId="2" fontId="112" fillId="3" borderId="0" xfId="0" applyNumberFormat="1" applyFont="1" applyFill="1" applyAlignment="1">
      <alignment horizontal="center" vertical="center"/>
    </xf>
    <xf numFmtId="0" fontId="105" fillId="0" borderId="32" xfId="0" applyFont="1" applyBorder="1" applyAlignment="1">
      <alignment horizontal="center" vertical="center"/>
    </xf>
    <xf numFmtId="0" fontId="112" fillId="3" borderId="32" xfId="0" applyFont="1" applyFill="1" applyBorder="1" applyAlignment="1">
      <alignment horizontal="center" vertical="center"/>
    </xf>
    <xf numFmtId="0" fontId="0" fillId="0" borderId="27" xfId="0" applyBorder="1"/>
    <xf numFmtId="0" fontId="105" fillId="0" borderId="5" xfId="0" applyFont="1" applyBorder="1" applyAlignment="1">
      <alignment horizontal="center" vertical="center"/>
    </xf>
    <xf numFmtId="0" fontId="112" fillId="3" borderId="24" xfId="0" applyFont="1" applyFill="1" applyBorder="1" applyAlignment="1">
      <alignment horizontal="center" vertical="center"/>
    </xf>
    <xf numFmtId="0" fontId="112" fillId="3" borderId="35" xfId="0" applyFont="1" applyFill="1" applyBorder="1" applyAlignment="1">
      <alignment horizontal="center" vertical="center"/>
    </xf>
    <xf numFmtId="2" fontId="112" fillId="3" borderId="35" xfId="0" applyNumberFormat="1" applyFont="1" applyFill="1" applyBorder="1" applyAlignment="1">
      <alignment horizontal="center" vertical="center"/>
    </xf>
    <xf numFmtId="0" fontId="107" fillId="0" borderId="35" xfId="0" applyFont="1" applyBorder="1" applyAlignment="1">
      <alignment horizontal="center" vertical="center"/>
    </xf>
    <xf numFmtId="44" fontId="105" fillId="0" borderId="35" xfId="2" applyFont="1" applyFill="1" applyBorder="1" applyAlignment="1">
      <alignment horizontal="center" vertical="center"/>
    </xf>
    <xf numFmtId="0" fontId="106" fillId="0" borderId="36" xfId="0" applyFont="1" applyBorder="1" applyAlignment="1">
      <alignment horizontal="center" vertical="center"/>
    </xf>
    <xf numFmtId="0" fontId="105" fillId="0" borderId="37" xfId="0" applyFont="1" applyBorder="1" applyAlignment="1">
      <alignment horizontal="center" vertical="center"/>
    </xf>
    <xf numFmtId="0" fontId="107" fillId="3" borderId="35" xfId="0" applyFont="1" applyFill="1" applyBorder="1" applyAlignment="1">
      <alignment horizontal="center" vertical="center"/>
    </xf>
    <xf numFmtId="44" fontId="113" fillId="3" borderId="0" xfId="2" applyFont="1" applyFill="1" applyBorder="1" applyAlignment="1">
      <alignment horizontal="center" vertical="center"/>
    </xf>
    <xf numFmtId="0" fontId="105" fillId="11" borderId="38" xfId="0" applyFont="1" applyFill="1" applyBorder="1" applyAlignment="1">
      <alignment horizontal="center" vertical="center"/>
    </xf>
    <xf numFmtId="0" fontId="105"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5" fillId="0" borderId="39" xfId="0" applyFont="1" applyBorder="1" applyAlignment="1">
      <alignment horizontal="center" vertical="center"/>
    </xf>
    <xf numFmtId="0" fontId="107" fillId="9" borderId="30" xfId="0" applyFont="1" applyFill="1" applyBorder="1" applyAlignment="1">
      <alignment horizontal="center" vertical="center"/>
    </xf>
    <xf numFmtId="0" fontId="114" fillId="0" borderId="0" xfId="0" applyFont="1" applyAlignment="1">
      <alignment horizontal="center"/>
    </xf>
    <xf numFmtId="0" fontId="105" fillId="3" borderId="0" xfId="0" applyFont="1" applyFill="1" applyAlignment="1">
      <alignment vertical="center"/>
    </xf>
    <xf numFmtId="44" fontId="105" fillId="0" borderId="0" xfId="2" applyFont="1" applyFill="1" applyBorder="1" applyAlignment="1">
      <alignment vertical="center"/>
    </xf>
    <xf numFmtId="0" fontId="109" fillId="3" borderId="35" xfId="0" applyFont="1" applyFill="1" applyBorder="1" applyAlignment="1">
      <alignment horizontal="center" vertical="center"/>
    </xf>
    <xf numFmtId="0" fontId="105" fillId="0" borderId="35" xfId="0" applyFont="1" applyBorder="1" applyAlignment="1">
      <alignment horizontal="center" vertical="center"/>
    </xf>
    <xf numFmtId="2" fontId="105" fillId="0" borderId="35" xfId="0" applyNumberFormat="1" applyFont="1" applyBorder="1" applyAlignment="1">
      <alignment horizontal="center" vertical="center"/>
    </xf>
    <xf numFmtId="0" fontId="106" fillId="0" borderId="40" xfId="0" applyFont="1" applyBorder="1" applyAlignment="1">
      <alignment horizontal="center" vertical="center"/>
    </xf>
    <xf numFmtId="0" fontId="105" fillId="0" borderId="40" xfId="0" applyFont="1" applyBorder="1" applyAlignment="1">
      <alignment horizontal="center" vertical="center"/>
    </xf>
    <xf numFmtId="44" fontId="105" fillId="3" borderId="35" xfId="2" applyFont="1" applyFill="1" applyBorder="1" applyAlignment="1">
      <alignment horizontal="center" vertical="center"/>
    </xf>
    <xf numFmtId="0" fontId="105" fillId="0" borderId="35" xfId="0" applyFont="1" applyBorder="1" applyAlignment="1">
      <alignment horizontal="center" vertical="top"/>
    </xf>
    <xf numFmtId="44" fontId="107" fillId="3" borderId="0" xfId="2" applyFont="1" applyFill="1" applyBorder="1" applyAlignment="1">
      <alignment horizontal="center" vertical="center"/>
    </xf>
    <xf numFmtId="0" fontId="106" fillId="0" borderId="41" xfId="0" applyFont="1" applyBorder="1" applyAlignment="1">
      <alignment horizontal="center" vertical="center"/>
    </xf>
    <xf numFmtId="0" fontId="105" fillId="0" borderId="42" xfId="0" applyFont="1" applyBorder="1" applyAlignment="1">
      <alignment horizontal="center" vertical="center"/>
    </xf>
    <xf numFmtId="44" fontId="107" fillId="3" borderId="35" xfId="2" applyFont="1" applyFill="1" applyBorder="1" applyAlignment="1">
      <alignment horizontal="center" vertical="center"/>
    </xf>
    <xf numFmtId="0" fontId="113" fillId="0" borderId="2" xfId="0" applyFont="1" applyBorder="1" applyAlignment="1">
      <alignment horizontal="center" vertical="center"/>
    </xf>
    <xf numFmtId="0" fontId="105" fillId="0" borderId="2" xfId="0" applyFont="1" applyBorder="1" applyAlignment="1">
      <alignment horizontal="center" vertical="center"/>
    </xf>
    <xf numFmtId="0" fontId="114" fillId="12" borderId="26" xfId="0" applyFont="1" applyFill="1" applyBorder="1" applyAlignment="1">
      <alignment horizontal="center"/>
    </xf>
    <xf numFmtId="0" fontId="114" fillId="12" borderId="32" xfId="0" applyFont="1" applyFill="1" applyBorder="1" applyAlignment="1">
      <alignment horizontal="center"/>
    </xf>
    <xf numFmtId="0" fontId="105" fillId="0" borderId="43" xfId="0" applyFont="1" applyBorder="1" applyAlignment="1">
      <alignment horizontal="center" vertical="center"/>
    </xf>
    <xf numFmtId="0" fontId="105" fillId="0" borderId="0" xfId="0" applyFont="1"/>
    <xf numFmtId="0" fontId="105" fillId="0" borderId="0" xfId="0" applyFont="1" applyAlignment="1">
      <alignment horizontal="left" vertical="center"/>
    </xf>
    <xf numFmtId="0" fontId="105" fillId="9" borderId="30" xfId="0" applyFont="1" applyFill="1" applyBorder="1" applyAlignment="1">
      <alignment horizontal="center" vertical="center"/>
    </xf>
    <xf numFmtId="0" fontId="105" fillId="13" borderId="30" xfId="0" applyFont="1" applyFill="1" applyBorder="1" applyAlignment="1">
      <alignment horizontal="center" vertical="center"/>
    </xf>
    <xf numFmtId="0" fontId="109" fillId="3" borderId="30" xfId="0" applyFont="1" applyFill="1" applyBorder="1" applyAlignment="1">
      <alignment horizontal="center" vertical="center"/>
    </xf>
    <xf numFmtId="0" fontId="108" fillId="0" borderId="0" xfId="0" applyFont="1" applyAlignment="1">
      <alignment horizontal="center"/>
    </xf>
    <xf numFmtId="0" fontId="108" fillId="0" borderId="0" xfId="0" applyFont="1" applyAlignment="1">
      <alignment horizontal="left"/>
    </xf>
    <xf numFmtId="0" fontId="108" fillId="0" borderId="0" xfId="0" applyFont="1" applyAlignment="1">
      <alignment horizontal="center" vertical="center"/>
    </xf>
    <xf numFmtId="0" fontId="112" fillId="14" borderId="30" xfId="0" applyFont="1" applyFill="1" applyBorder="1" applyAlignment="1">
      <alignment horizontal="center" vertical="center"/>
    </xf>
    <xf numFmtId="0" fontId="108" fillId="0" borderId="0" xfId="0" applyFont="1" applyAlignment="1">
      <alignment horizontal="right"/>
    </xf>
    <xf numFmtId="49" fontId="108" fillId="0" borderId="0" xfId="0" applyNumberFormat="1" applyFont="1"/>
    <xf numFmtId="0" fontId="109" fillId="0" borderId="0" xfId="12"/>
    <xf numFmtId="0" fontId="109" fillId="0" borderId="0" xfId="27" applyAlignment="1">
      <alignment horizontal="left"/>
    </xf>
    <xf numFmtId="0" fontId="105" fillId="0" borderId="44" xfId="0" applyFont="1" applyBorder="1" applyAlignment="1">
      <alignment horizontal="center" vertical="center"/>
    </xf>
    <xf numFmtId="0" fontId="105" fillId="0" borderId="45" xfId="0" applyFont="1" applyBorder="1" applyAlignment="1">
      <alignment horizontal="center" vertical="center"/>
    </xf>
    <xf numFmtId="0" fontId="108" fillId="0" borderId="45" xfId="0" applyFont="1" applyBorder="1"/>
    <xf numFmtId="0" fontId="108" fillId="0" borderId="45" xfId="0" applyFont="1" applyBorder="1" applyAlignment="1">
      <alignment horizontal="left"/>
    </xf>
    <xf numFmtId="0" fontId="108" fillId="0" borderId="45" xfId="0" applyFont="1" applyBorder="1" applyAlignment="1">
      <alignment horizontal="center" vertical="center"/>
    </xf>
    <xf numFmtId="169" fontId="105" fillId="0" borderId="2" xfId="0" applyNumberFormat="1" applyFont="1" applyBorder="1" applyAlignment="1">
      <alignment horizontal="center" vertical="center"/>
    </xf>
    <xf numFmtId="169" fontId="105" fillId="0" borderId="0" xfId="0" applyNumberFormat="1" applyFont="1" applyAlignment="1">
      <alignment horizontal="center" vertical="center"/>
    </xf>
    <xf numFmtId="0" fontId="109" fillId="0" borderId="0" xfId="21" applyAlignment="1">
      <alignment horizontal="center"/>
    </xf>
    <xf numFmtId="0" fontId="115" fillId="15" borderId="0" xfId="5" applyFont="1" applyBorder="1"/>
    <xf numFmtId="0" fontId="109" fillId="0" borderId="0" xfId="10" applyAlignment="1">
      <alignment horizontal="left" vertical="center"/>
    </xf>
    <xf numFmtId="0" fontId="109" fillId="0" borderId="0" xfId="28" applyAlignment="1">
      <alignment horizontal="left"/>
    </xf>
    <xf numFmtId="0" fontId="108" fillId="0" borderId="45" xfId="0" applyFont="1" applyBorder="1" applyAlignment="1">
      <alignment horizontal="center"/>
    </xf>
    <xf numFmtId="0" fontId="114" fillId="12" borderId="27" xfId="0" applyFont="1" applyFill="1" applyBorder="1" applyAlignment="1">
      <alignment horizontal="center"/>
    </xf>
    <xf numFmtId="0" fontId="112" fillId="3" borderId="47" xfId="0" applyFont="1" applyFill="1" applyBorder="1" applyAlignment="1">
      <alignment horizontal="center" vertical="center"/>
    </xf>
    <xf numFmtId="0" fontId="113" fillId="0" borderId="0" xfId="0" applyFont="1" applyAlignment="1">
      <alignment horizontal="left" vertical="center"/>
    </xf>
    <xf numFmtId="0" fontId="109" fillId="0" borderId="0" xfId="26"/>
    <xf numFmtId="0" fontId="109" fillId="0" borderId="0" xfId="23" applyAlignment="1">
      <alignment horizontal="left"/>
    </xf>
    <xf numFmtId="0" fontId="109" fillId="0" borderId="0" xfId="24" applyAlignment="1">
      <alignment horizontal="left"/>
    </xf>
    <xf numFmtId="0" fontId="109" fillId="0" borderId="0" xfId="26" applyAlignment="1">
      <alignment horizontal="center"/>
    </xf>
    <xf numFmtId="0" fontId="108" fillId="16" borderId="0" xfId="6" applyFont="1" applyBorder="1" applyAlignment="1">
      <alignment horizontal="center"/>
    </xf>
    <xf numFmtId="0" fontId="109" fillId="0" borderId="0" xfId="11" applyAlignment="1">
      <alignment horizontal="left" vertical="center"/>
    </xf>
    <xf numFmtId="0" fontId="112" fillId="3" borderId="48" xfId="0" applyFont="1" applyFill="1" applyBorder="1" applyAlignment="1">
      <alignment horizontal="center" vertical="center"/>
    </xf>
    <xf numFmtId="0" fontId="114" fillId="0" borderId="49" xfId="0" applyFont="1" applyBorder="1" applyAlignment="1">
      <alignment horizontal="center" vertical="center"/>
    </xf>
    <xf numFmtId="0" fontId="114" fillId="0" borderId="22" xfId="0" applyFont="1" applyBorder="1" applyAlignment="1">
      <alignment horizontal="center" vertical="center"/>
    </xf>
    <xf numFmtId="0" fontId="114" fillId="0" borderId="43" xfId="0" applyFont="1" applyBorder="1" applyAlignment="1">
      <alignment horizontal="center" vertical="center"/>
    </xf>
    <xf numFmtId="0" fontId="116" fillId="0" borderId="0" xfId="0" applyFont="1" applyAlignment="1">
      <alignment horizontal="center" vertical="center"/>
    </xf>
    <xf numFmtId="0" fontId="106" fillId="3" borderId="30" xfId="0" applyFont="1" applyFill="1" applyBorder="1" applyAlignment="1">
      <alignment horizontal="center" vertical="center"/>
    </xf>
    <xf numFmtId="0" fontId="105" fillId="3" borderId="31" xfId="0" applyFont="1" applyFill="1" applyBorder="1" applyAlignment="1">
      <alignment horizontal="center" vertical="center"/>
    </xf>
    <xf numFmtId="0" fontId="105" fillId="3" borderId="30" xfId="0" applyFont="1" applyFill="1" applyBorder="1" applyAlignment="1">
      <alignment horizontal="center" vertical="center"/>
    </xf>
    <xf numFmtId="0" fontId="113" fillId="0" borderId="0" xfId="0" applyFont="1" applyAlignment="1">
      <alignment horizontal="center" vertical="center"/>
    </xf>
    <xf numFmtId="0" fontId="106" fillId="0" borderId="2" xfId="0" applyFont="1" applyBorder="1" applyAlignment="1">
      <alignment horizontal="center" vertical="center"/>
    </xf>
    <xf numFmtId="0" fontId="115" fillId="0" borderId="0" xfId="5" applyFont="1" applyFill="1" applyBorder="1"/>
    <xf numFmtId="0" fontId="105" fillId="3" borderId="45" xfId="0" applyFont="1" applyFill="1" applyBorder="1" applyAlignment="1">
      <alignment horizontal="center" vertical="center"/>
    </xf>
    <xf numFmtId="0" fontId="105" fillId="0" borderId="49" xfId="0" applyFont="1" applyBorder="1" applyAlignment="1">
      <alignment horizontal="center" vertical="center"/>
    </xf>
    <xf numFmtId="0" fontId="105" fillId="0" borderId="22" xfId="0" applyFont="1" applyBorder="1" applyAlignment="1">
      <alignment horizontal="center" vertical="center"/>
    </xf>
    <xf numFmtId="49" fontId="105" fillId="3" borderId="0" xfId="0" applyNumberFormat="1" applyFont="1" applyFill="1" applyAlignment="1">
      <alignment horizontal="center" vertical="center"/>
    </xf>
    <xf numFmtId="0" fontId="109" fillId="0" borderId="0" xfId="0" applyFont="1" applyAlignment="1">
      <alignment horizontal="center" vertical="center"/>
    </xf>
    <xf numFmtId="0" fontId="113" fillId="3" borderId="0" xfId="0" applyFont="1" applyFill="1" applyAlignment="1">
      <alignment horizontal="center" vertical="center"/>
    </xf>
    <xf numFmtId="0" fontId="117" fillId="0" borderId="31" xfId="0" applyFont="1" applyBorder="1" applyAlignment="1">
      <alignment horizontal="center" vertical="center"/>
    </xf>
    <xf numFmtId="0" fontId="111" fillId="3" borderId="50" xfId="0" applyFont="1" applyFill="1" applyBorder="1" applyAlignment="1">
      <alignment horizontal="center" vertical="center"/>
    </xf>
    <xf numFmtId="0" fontId="108" fillId="0" borderId="22" xfId="0" applyFont="1" applyBorder="1" applyAlignment="1">
      <alignment horizontal="center" vertical="center"/>
    </xf>
    <xf numFmtId="0" fontId="111" fillId="3" borderId="47" xfId="0" applyFont="1" applyFill="1" applyBorder="1" applyAlignment="1">
      <alignment horizontal="center" vertical="center"/>
    </xf>
    <xf numFmtId="2" fontId="112" fillId="3" borderId="47" xfId="0" applyNumberFormat="1" applyFont="1" applyFill="1" applyBorder="1" applyAlignment="1">
      <alignment horizontal="center" vertical="center"/>
    </xf>
    <xf numFmtId="0" fontId="105" fillId="0" borderId="22" xfId="0" applyFont="1" applyBorder="1" applyAlignment="1">
      <alignment horizontal="center" vertical="top"/>
    </xf>
    <xf numFmtId="0" fontId="112" fillId="3" borderId="50" xfId="0" applyFont="1" applyFill="1" applyBorder="1" applyAlignment="1">
      <alignment horizontal="center" vertical="center"/>
    </xf>
    <xf numFmtId="0" fontId="112" fillId="3" borderId="30" xfId="0" applyFont="1" applyFill="1" applyBorder="1" applyAlignment="1">
      <alignment horizontal="center" vertical="center"/>
    </xf>
    <xf numFmtId="0" fontId="105" fillId="3" borderId="34" xfId="0" applyFont="1" applyFill="1" applyBorder="1" applyAlignment="1">
      <alignment horizontal="center" vertical="center"/>
    </xf>
    <xf numFmtId="9" fontId="105" fillId="0" borderId="0" xfId="3" applyFont="1" applyAlignment="1">
      <alignment horizontal="center" vertical="center"/>
    </xf>
    <xf numFmtId="0" fontId="112" fillId="0" borderId="30" xfId="0" applyFont="1" applyBorder="1" applyAlignment="1">
      <alignment horizontal="center" vertical="center"/>
    </xf>
    <xf numFmtId="0" fontId="105" fillId="0" borderId="26" xfId="0" applyFont="1" applyBorder="1" applyAlignment="1">
      <alignment horizontal="center" vertical="center"/>
    </xf>
    <xf numFmtId="0" fontId="105" fillId="0" borderId="41" xfId="0" applyFont="1" applyBorder="1" applyAlignment="1">
      <alignment horizontal="center" vertical="center"/>
    </xf>
    <xf numFmtId="0" fontId="112" fillId="3" borderId="27" xfId="0" applyFont="1" applyFill="1" applyBorder="1" applyAlignment="1">
      <alignment horizontal="center" vertical="center"/>
    </xf>
    <xf numFmtId="0" fontId="107" fillId="17" borderId="0" xfId="0" applyFont="1" applyFill="1" applyAlignment="1">
      <alignment horizontal="center" vertical="center"/>
    </xf>
    <xf numFmtId="0" fontId="105" fillId="17" borderId="0" xfId="0" applyFont="1" applyFill="1" applyAlignment="1">
      <alignment horizontal="center" vertical="center"/>
    </xf>
    <xf numFmtId="44" fontId="105" fillId="17" borderId="0" xfId="2" applyFont="1" applyFill="1" applyBorder="1" applyAlignment="1">
      <alignment horizontal="center" vertical="center"/>
    </xf>
    <xf numFmtId="0" fontId="110" fillId="17" borderId="0" xfId="0" applyFont="1" applyFill="1" applyAlignment="1">
      <alignment horizontal="center" vertical="center"/>
    </xf>
    <xf numFmtId="0" fontId="105" fillId="0" borderId="5" xfId="0" applyFont="1" applyBorder="1" applyAlignment="1">
      <alignment horizontal="center" vertical="top"/>
    </xf>
    <xf numFmtId="0" fontId="112" fillId="0" borderId="35" xfId="0" applyFont="1" applyBorder="1" applyAlignment="1">
      <alignment horizontal="center" vertical="center"/>
    </xf>
    <xf numFmtId="2" fontId="112" fillId="0" borderId="35" xfId="0" applyNumberFormat="1" applyFont="1" applyBorder="1" applyAlignment="1">
      <alignment horizontal="center" vertical="center"/>
    </xf>
    <xf numFmtId="44" fontId="113" fillId="0" borderId="0" xfId="2" applyFont="1" applyFill="1" applyBorder="1" applyAlignment="1">
      <alignment horizontal="center" vertical="center"/>
    </xf>
    <xf numFmtId="44" fontId="105" fillId="3" borderId="0" xfId="2" applyFont="1" applyFill="1" applyAlignment="1">
      <alignment horizontal="center" vertical="center"/>
    </xf>
    <xf numFmtId="0" fontId="90" fillId="18" borderId="2" xfId="0" applyFont="1" applyFill="1" applyBorder="1" applyAlignment="1">
      <alignment horizontal="center" vertical="center" wrapText="1"/>
    </xf>
    <xf numFmtId="0" fontId="90" fillId="18" borderId="2" xfId="0" applyFont="1" applyFill="1" applyBorder="1" applyAlignment="1">
      <alignment horizontal="center" vertical="center"/>
    </xf>
    <xf numFmtId="0" fontId="118" fillId="0" borderId="2" xfId="0" applyFont="1" applyBorder="1" applyAlignment="1">
      <alignment horizontal="left" vertical="center" wrapText="1"/>
    </xf>
    <xf numFmtId="0" fontId="113" fillId="18" borderId="2" xfId="0" applyFont="1" applyFill="1" applyBorder="1" applyAlignment="1">
      <alignment horizontal="center" vertical="center"/>
    </xf>
    <xf numFmtId="0" fontId="114" fillId="12" borderId="43" xfId="0" applyFont="1" applyFill="1" applyBorder="1" applyAlignment="1">
      <alignment horizontal="center"/>
    </xf>
    <xf numFmtId="0" fontId="114" fillId="12" borderId="0" xfId="0" applyFont="1" applyFill="1" applyAlignment="1">
      <alignment horizontal="center"/>
    </xf>
    <xf numFmtId="0" fontId="106" fillId="0" borderId="0" xfId="0" applyFont="1" applyAlignment="1">
      <alignment horizontal="center" vertical="center"/>
    </xf>
    <xf numFmtId="0" fontId="105" fillId="9" borderId="28" xfId="0" applyFont="1" applyFill="1" applyBorder="1" applyAlignment="1">
      <alignment horizontal="center" vertical="center"/>
    </xf>
    <xf numFmtId="0" fontId="114" fillId="12" borderId="47" xfId="0" applyFont="1" applyFill="1" applyBorder="1" applyAlignment="1">
      <alignment horizontal="center"/>
    </xf>
    <xf numFmtId="1" fontId="105" fillId="0" borderId="0" xfId="0" applyNumberFormat="1" applyFont="1" applyAlignment="1">
      <alignment horizontal="center" vertical="center"/>
    </xf>
    <xf numFmtId="0" fontId="105" fillId="9" borderId="2" xfId="0" applyFont="1" applyFill="1" applyBorder="1" applyAlignment="1">
      <alignment horizontal="center" vertical="center"/>
    </xf>
    <xf numFmtId="0" fontId="105" fillId="0" borderId="2" xfId="0" applyFont="1" applyBorder="1" applyAlignment="1">
      <alignment vertical="center"/>
    </xf>
    <xf numFmtId="0" fontId="103" fillId="0" borderId="49" xfId="0" applyFont="1" applyBorder="1" applyAlignment="1">
      <alignment horizontal="center" vertical="center"/>
    </xf>
    <xf numFmtId="0" fontId="103" fillId="0" borderId="43" xfId="0" applyFont="1" applyBorder="1" applyAlignment="1">
      <alignment horizontal="center" vertical="center"/>
    </xf>
    <xf numFmtId="2" fontId="105" fillId="0" borderId="43" xfId="0" applyNumberFormat="1" applyFont="1" applyBorder="1" applyAlignment="1">
      <alignment horizontal="center" vertical="center"/>
    </xf>
    <xf numFmtId="0" fontId="106" fillId="0" borderId="43" xfId="0" applyFont="1" applyBorder="1" applyAlignment="1">
      <alignment horizontal="center" vertical="center"/>
    </xf>
    <xf numFmtId="0" fontId="107" fillId="0" borderId="43" xfId="0" applyFont="1" applyBorder="1" applyAlignment="1">
      <alignment horizontal="center" vertical="center"/>
    </xf>
    <xf numFmtId="0" fontId="107" fillId="3" borderId="43" xfId="0" applyFont="1" applyFill="1" applyBorder="1" applyAlignment="1">
      <alignment horizontal="center" vertical="center"/>
    </xf>
    <xf numFmtId="0" fontId="105" fillId="3" borderId="44" xfId="0" applyFont="1" applyFill="1" applyBorder="1" applyAlignment="1">
      <alignment horizontal="center" vertical="center"/>
    </xf>
    <xf numFmtId="0" fontId="105" fillId="0" borderId="21" xfId="0" applyFont="1" applyBorder="1" applyAlignment="1">
      <alignment horizontal="center" vertical="center"/>
    </xf>
    <xf numFmtId="44" fontId="105" fillId="0" borderId="0" xfId="2" applyFont="1" applyFill="1" applyAlignment="1">
      <alignment horizontal="center" vertical="center"/>
    </xf>
    <xf numFmtId="0" fontId="109" fillId="0" borderId="30" xfId="0" applyFont="1" applyBorder="1" applyAlignment="1">
      <alignment horizontal="center" vertical="center"/>
    </xf>
    <xf numFmtId="0" fontId="107" fillId="0" borderId="45" xfId="0" applyFont="1" applyBorder="1" applyAlignment="1">
      <alignment horizontal="center" vertical="center"/>
    </xf>
    <xf numFmtId="0" fontId="109" fillId="3" borderId="0" xfId="0" applyFont="1" applyFill="1" applyAlignment="1">
      <alignment horizontal="center" vertical="center"/>
    </xf>
    <xf numFmtId="12" fontId="105" fillId="3" borderId="0" xfId="2" applyNumberFormat="1" applyFont="1" applyFill="1" applyAlignment="1">
      <alignment horizontal="center" vertical="center"/>
    </xf>
    <xf numFmtId="0" fontId="120" fillId="0" borderId="2" xfId="0" applyFont="1" applyBorder="1" applyAlignment="1">
      <alignment horizontal="center" vertical="center" wrapText="1"/>
    </xf>
    <xf numFmtId="0" fontId="0" fillId="0" borderId="2" xfId="0" applyBorder="1"/>
    <xf numFmtId="0" fontId="120" fillId="0" borderId="3" xfId="0" applyFont="1" applyBorder="1" applyAlignment="1">
      <alignment horizontal="center" vertical="center" wrapText="1"/>
    </xf>
    <xf numFmtId="171" fontId="120"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1" fillId="0" borderId="2" xfId="0" applyFont="1" applyBorder="1" applyAlignment="1">
      <alignment horizontal="center"/>
    </xf>
    <xf numFmtId="0" fontId="121" fillId="0" borderId="0" xfId="0" applyFont="1"/>
    <xf numFmtId="0" fontId="121" fillId="0" borderId="0" xfId="0" applyFont="1" applyAlignment="1">
      <alignment horizontal="center"/>
    </xf>
    <xf numFmtId="0" fontId="123"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1" fillId="0" borderId="2" xfId="0" applyFont="1" applyBorder="1" applyAlignment="1">
      <alignment horizontal="center" vertical="center"/>
    </xf>
    <xf numFmtId="0" fontId="119" fillId="0" borderId="2" xfId="0" applyFont="1" applyBorder="1" applyAlignment="1">
      <alignment horizontal="center" vertical="center"/>
    </xf>
    <xf numFmtId="0" fontId="121" fillId="0" borderId="2" xfId="0" applyFont="1" applyBorder="1"/>
    <xf numFmtId="0" fontId="119" fillId="9" borderId="3" xfId="0" applyFont="1" applyFill="1" applyBorder="1" applyAlignment="1">
      <alignment horizontal="center" vertical="center"/>
    </xf>
    <xf numFmtId="0" fontId="119" fillId="9" borderId="2" xfId="0" applyFont="1" applyFill="1" applyBorder="1" applyAlignment="1">
      <alignment horizontal="center" vertical="center"/>
    </xf>
    <xf numFmtId="0" fontId="119" fillId="3" borderId="2" xfId="0" applyFont="1" applyFill="1" applyBorder="1" applyAlignment="1">
      <alignment horizontal="center" vertical="center"/>
    </xf>
    <xf numFmtId="0" fontId="119" fillId="0" borderId="3" xfId="0" applyFont="1" applyBorder="1" applyAlignment="1">
      <alignment horizontal="center" vertical="center"/>
    </xf>
    <xf numFmtId="0" fontId="119" fillId="3" borderId="3" xfId="0" applyFont="1" applyFill="1" applyBorder="1" applyAlignment="1">
      <alignment horizontal="center" vertical="center"/>
    </xf>
    <xf numFmtId="14" fontId="120" fillId="0" borderId="2" xfId="0" applyNumberFormat="1" applyFont="1" applyBorder="1" applyAlignment="1">
      <alignment horizontal="center" vertical="center" wrapText="1"/>
    </xf>
    <xf numFmtId="0" fontId="87" fillId="3" borderId="0" xfId="0" applyFont="1" applyFill="1" applyAlignment="1">
      <alignment horizontal="left" vertical="center" wrapText="1"/>
    </xf>
    <xf numFmtId="0" fontId="124" fillId="0" borderId="0" xfId="0" applyFont="1" applyAlignment="1">
      <alignment horizontal="justify" vertical="center"/>
    </xf>
    <xf numFmtId="0" fontId="123" fillId="0" borderId="2" xfId="0" applyFont="1" applyBorder="1" applyAlignment="1">
      <alignment horizontal="left" vertical="center"/>
    </xf>
    <xf numFmtId="0" fontId="119" fillId="19" borderId="2" xfId="0" applyFont="1" applyFill="1" applyBorder="1" applyAlignment="1">
      <alignment horizontal="center" vertical="center"/>
    </xf>
    <xf numFmtId="0" fontId="121" fillId="19" borderId="2" xfId="0" applyFont="1" applyFill="1" applyBorder="1"/>
    <xf numFmtId="0" fontId="120" fillId="19" borderId="2" xfId="0" applyFont="1" applyFill="1" applyBorder="1" applyAlignment="1">
      <alignment horizontal="center" vertical="center" wrapText="1"/>
    </xf>
    <xf numFmtId="14" fontId="120" fillId="19" borderId="2" xfId="0" applyNumberFormat="1" applyFont="1" applyFill="1" applyBorder="1" applyAlignment="1">
      <alignment horizontal="center" vertical="center" wrapText="1"/>
    </xf>
    <xf numFmtId="0" fontId="121" fillId="19" borderId="2" xfId="0" applyFont="1" applyFill="1" applyBorder="1" applyAlignment="1">
      <alignment horizontal="center" vertical="center"/>
    </xf>
    <xf numFmtId="0" fontId="121" fillId="19" borderId="2" xfId="0" applyFont="1" applyFill="1" applyBorder="1" applyAlignment="1">
      <alignment horizontal="center"/>
    </xf>
    <xf numFmtId="171" fontId="120" fillId="0" borderId="2" xfId="0" applyNumberFormat="1" applyFont="1" applyBorder="1" applyAlignment="1">
      <alignment horizontal="center" vertical="center" wrapText="1"/>
    </xf>
    <xf numFmtId="0" fontId="121" fillId="11" borderId="2" xfId="0" applyFont="1" applyFill="1" applyBorder="1"/>
    <xf numFmtId="171" fontId="123" fillId="0" borderId="2" xfId="0" applyNumberFormat="1" applyFont="1" applyBorder="1" applyAlignment="1">
      <alignment vertical="center"/>
    </xf>
    <xf numFmtId="0" fontId="123" fillId="0" borderId="2" xfId="0" applyFont="1" applyBorder="1" applyAlignment="1">
      <alignment vertical="center"/>
    </xf>
    <xf numFmtId="0" fontId="121" fillId="9" borderId="2" xfId="0" applyFont="1" applyFill="1" applyBorder="1"/>
    <xf numFmtId="0" fontId="0" fillId="19" borderId="2" xfId="0" applyFill="1" applyBorder="1"/>
    <xf numFmtId="0" fontId="0" fillId="19" borderId="0" xfId="0" applyFill="1"/>
    <xf numFmtId="0" fontId="90" fillId="23" borderId="2" xfId="0" applyFont="1" applyFill="1" applyBorder="1" applyAlignment="1">
      <alignment horizontal="center" vertical="center" wrapText="1"/>
    </xf>
    <xf numFmtId="0" fontId="94" fillId="0" borderId="2" xfId="0" applyFont="1" applyBorder="1" applyAlignment="1">
      <alignment horizontal="center" vertical="center"/>
    </xf>
    <xf numFmtId="0" fontId="94" fillId="0" borderId="2" xfId="0" applyFont="1" applyBorder="1" applyAlignment="1">
      <alignment horizontal="center"/>
    </xf>
    <xf numFmtId="0" fontId="94" fillId="0" borderId="0" xfId="0" applyFont="1" applyAlignment="1">
      <alignment horizontal="left" vertical="top"/>
    </xf>
    <xf numFmtId="0" fontId="94" fillId="0" borderId="2" xfId="0" applyFont="1" applyBorder="1" applyAlignment="1">
      <alignment horizontal="left" vertical="top"/>
    </xf>
    <xf numFmtId="167" fontId="125" fillId="2" borderId="2" xfId="4" applyNumberFormat="1" applyFont="1" applyFill="1" applyBorder="1" applyAlignment="1" applyProtection="1">
      <alignment vertical="center"/>
      <protection hidden="1"/>
    </xf>
    <xf numFmtId="167" fontId="125" fillId="2" borderId="2" xfId="4" applyNumberFormat="1" applyFont="1" applyFill="1" applyBorder="1" applyAlignment="1" applyProtection="1">
      <alignment horizontal="left" vertical="center"/>
      <protection hidden="1"/>
    </xf>
    <xf numFmtId="15" fontId="125" fillId="2" borderId="2" xfId="4" applyNumberFormat="1" applyFont="1" applyFill="1" applyBorder="1" applyAlignment="1" applyProtection="1">
      <alignment horizontal="center" vertical="center"/>
      <protection hidden="1"/>
    </xf>
    <xf numFmtId="1" fontId="125" fillId="2" borderId="2" xfId="4" applyNumberFormat="1" applyFont="1" applyFill="1" applyBorder="1" applyAlignment="1" applyProtection="1">
      <alignment horizontal="center" vertical="center"/>
      <protection hidden="1"/>
    </xf>
    <xf numFmtId="0" fontId="123" fillId="0" borderId="2" xfId="0" applyFont="1" applyBorder="1"/>
    <xf numFmtId="15" fontId="131" fillId="2" borderId="2" xfId="0" applyNumberFormat="1" applyFont="1" applyFill="1" applyBorder="1" applyAlignment="1" applyProtection="1">
      <alignment horizontal="center" vertical="center"/>
      <protection hidden="1"/>
    </xf>
    <xf numFmtId="15" fontId="130" fillId="5" borderId="2" xfId="0" applyNumberFormat="1" applyFont="1" applyFill="1" applyBorder="1" applyAlignment="1" applyProtection="1">
      <alignment horizontal="center" vertical="center" wrapText="1"/>
      <protection hidden="1"/>
    </xf>
    <xf numFmtId="0" fontId="119" fillId="0" borderId="0" xfId="0" applyFont="1" applyAlignment="1">
      <alignment horizontal="center" vertical="center"/>
    </xf>
    <xf numFmtId="44" fontId="105" fillId="0" borderId="0" xfId="2" quotePrefix="1" applyFont="1" applyFill="1" applyBorder="1" applyAlignment="1">
      <alignment horizontal="center" vertical="center"/>
    </xf>
    <xf numFmtId="44" fontId="105" fillId="0" borderId="0" xfId="2" quotePrefix="1" applyFont="1" applyFill="1" applyAlignment="1">
      <alignment horizontal="center" vertical="center"/>
    </xf>
    <xf numFmtId="44" fontId="105" fillId="3" borderId="0" xfId="2" quotePrefix="1" applyFont="1" applyFill="1" applyAlignment="1">
      <alignment horizontal="center" vertical="center"/>
    </xf>
    <xf numFmtId="12" fontId="105" fillId="3" borderId="0" xfId="2" quotePrefix="1" applyNumberFormat="1" applyFont="1" applyFill="1" applyAlignment="1">
      <alignment horizontal="center" vertical="center"/>
    </xf>
    <xf numFmtId="16" fontId="109" fillId="0" borderId="0" xfId="0" quotePrefix="1" applyNumberFormat="1" applyFont="1" applyAlignment="1">
      <alignment horizontal="center" vertical="center"/>
    </xf>
    <xf numFmtId="0" fontId="109" fillId="0" borderId="0" xfId="0" quotePrefix="1" applyFont="1" applyAlignment="1">
      <alignment horizontal="center" vertical="center"/>
    </xf>
    <xf numFmtId="16" fontId="105" fillId="0" borderId="0" xfId="0" quotePrefix="1" applyNumberFormat="1" applyFont="1" applyAlignment="1">
      <alignment horizontal="center" vertical="center"/>
    </xf>
    <xf numFmtId="16" fontId="107" fillId="3" borderId="0" xfId="0" quotePrefix="1" applyNumberFormat="1" applyFont="1" applyFill="1" applyAlignment="1">
      <alignment horizontal="center" vertical="center"/>
    </xf>
    <xf numFmtId="0" fontId="105" fillId="3" borderId="0" xfId="0" quotePrefix="1" applyFont="1" applyFill="1" applyAlignment="1">
      <alignment horizontal="center" vertical="center"/>
    </xf>
    <xf numFmtId="16" fontId="105" fillId="3" borderId="0" xfId="0" quotePrefix="1" applyNumberFormat="1" applyFont="1" applyFill="1" applyAlignment="1">
      <alignment horizontal="center" vertical="center"/>
    </xf>
    <xf numFmtId="0" fontId="105" fillId="0" borderId="0" xfId="0" quotePrefix="1" applyFont="1" applyAlignment="1">
      <alignment horizontal="center" vertical="center"/>
    </xf>
    <xf numFmtId="44" fontId="105" fillId="3" borderId="0" xfId="2" quotePrefix="1" applyFont="1" applyFill="1" applyBorder="1" applyAlignment="1">
      <alignment horizontal="center" vertical="center"/>
    </xf>
    <xf numFmtId="44" fontId="105" fillId="3" borderId="35" xfId="2" quotePrefix="1" applyFont="1" applyFill="1" applyBorder="1" applyAlignment="1">
      <alignment horizontal="center" vertical="center"/>
    </xf>
    <xf numFmtId="12" fontId="105" fillId="3" borderId="0" xfId="2" quotePrefix="1" applyNumberFormat="1" applyFont="1" applyFill="1" applyBorder="1" applyAlignment="1">
      <alignment horizontal="center" vertical="center"/>
    </xf>
    <xf numFmtId="12" fontId="105" fillId="3" borderId="35" xfId="2" quotePrefix="1" applyNumberFormat="1" applyFont="1" applyFill="1" applyBorder="1" applyAlignment="1">
      <alignment horizontal="center" vertical="center"/>
    </xf>
    <xf numFmtId="0" fontId="79" fillId="6" borderId="2" xfId="0" quotePrefix="1" applyFont="1" applyFill="1" applyBorder="1" applyAlignment="1">
      <alignment horizontal="center" vertical="center"/>
    </xf>
    <xf numFmtId="44" fontId="138" fillId="0" borderId="0" xfId="2" quotePrefix="1" applyFont="1" applyFill="1" applyBorder="1" applyAlignment="1">
      <alignment horizontal="center" vertical="center"/>
    </xf>
    <xf numFmtId="44" fontId="138" fillId="0" borderId="0" xfId="2" applyFont="1" applyFill="1" applyBorder="1" applyAlignment="1">
      <alignment horizontal="center" vertical="center"/>
    </xf>
    <xf numFmtId="0" fontId="77" fillId="0" borderId="0" xfId="0" applyFont="1"/>
    <xf numFmtId="0" fontId="112" fillId="0" borderId="0" xfId="0" applyFont="1" applyAlignment="1">
      <alignment horizontal="center" vertical="center"/>
    </xf>
    <xf numFmtId="2" fontId="112" fillId="0" borderId="0" xfId="0" applyNumberFormat="1" applyFont="1" applyAlignment="1">
      <alignment horizontal="center" vertical="center"/>
    </xf>
    <xf numFmtId="0" fontId="112" fillId="0" borderId="32" xfId="0" applyFont="1" applyBorder="1" applyAlignment="1">
      <alignment horizontal="center" vertical="center"/>
    </xf>
    <xf numFmtId="0" fontId="112" fillId="0" borderId="24" xfId="0" applyFont="1" applyBorder="1" applyAlignment="1">
      <alignment horizontal="center" vertical="center"/>
    </xf>
    <xf numFmtId="0" fontId="109" fillId="0" borderId="35" xfId="0" applyFont="1" applyBorder="1" applyAlignment="1">
      <alignment horizontal="center" vertical="center"/>
    </xf>
    <xf numFmtId="44" fontId="105" fillId="0" borderId="35" xfId="2" quotePrefix="1" applyFont="1" applyFill="1" applyBorder="1" applyAlignment="1">
      <alignment horizontal="center" vertical="center"/>
    </xf>
    <xf numFmtId="44" fontId="107" fillId="0" borderId="0" xfId="2" applyFont="1" applyFill="1" applyBorder="1" applyAlignment="1">
      <alignment horizontal="center" vertical="center"/>
    </xf>
    <xf numFmtId="12" fontId="105" fillId="0" borderId="0" xfId="2" quotePrefix="1" applyNumberFormat="1" applyFont="1" applyFill="1" applyBorder="1" applyAlignment="1">
      <alignment horizontal="center" vertical="center"/>
    </xf>
    <xf numFmtId="44" fontId="107" fillId="0" borderId="35" xfId="2" applyFont="1" applyFill="1" applyBorder="1" applyAlignment="1">
      <alignment horizontal="center" vertical="center"/>
    </xf>
    <xf numFmtId="12" fontId="105" fillId="0" borderId="35" xfId="2" quotePrefix="1" applyNumberFormat="1" applyFont="1" applyFill="1" applyBorder="1" applyAlignment="1">
      <alignment horizontal="center" vertical="center"/>
    </xf>
    <xf numFmtId="0" fontId="77" fillId="0" borderId="2" xfId="0" applyFont="1" applyBorder="1"/>
    <xf numFmtId="0" fontId="77" fillId="26" borderId="2" xfId="0" applyFont="1" applyFill="1" applyBorder="1"/>
    <xf numFmtId="0" fontId="77" fillId="26" borderId="25" xfId="0" applyFont="1" applyFill="1" applyBorder="1"/>
    <xf numFmtId="0" fontId="0" fillId="9" borderId="2" xfId="0" applyFill="1" applyBorder="1"/>
    <xf numFmtId="0" fontId="0" fillId="27" borderId="0" xfId="0" applyFill="1"/>
    <xf numFmtId="0" fontId="0" fillId="11" borderId="0" xfId="0" applyFill="1"/>
    <xf numFmtId="0" fontId="77" fillId="0" borderId="2" xfId="0" quotePrefix="1" applyFont="1" applyBorder="1"/>
    <xf numFmtId="0" fontId="94" fillId="0" borderId="2" xfId="0" applyFont="1" applyBorder="1" applyAlignment="1">
      <alignment horizontal="left" vertical="center"/>
    </xf>
    <xf numFmtId="0" fontId="0" fillId="0" borderId="2" xfId="0" applyBorder="1" applyAlignment="1">
      <alignment horizontal="left" vertical="center"/>
    </xf>
    <xf numFmtId="0" fontId="140" fillId="0" borderId="2" xfId="0" applyFont="1" applyBorder="1" applyAlignment="1">
      <alignment horizontal="center" vertical="center"/>
    </xf>
    <xf numFmtId="0" fontId="140" fillId="0" borderId="2" xfId="0" applyFont="1" applyBorder="1" applyAlignment="1">
      <alignment horizontal="left" vertical="center"/>
    </xf>
    <xf numFmtId="0" fontId="140" fillId="0" borderId="2" xfId="0" quotePrefix="1" applyFont="1" applyBorder="1" applyAlignment="1">
      <alignment horizontal="center" vertical="center"/>
    </xf>
    <xf numFmtId="0" fontId="77" fillId="26" borderId="0" xfId="0" applyFont="1" applyFill="1"/>
    <xf numFmtId="0" fontId="0" fillId="0" borderId="46" xfId="0" applyBorder="1"/>
    <xf numFmtId="0" fontId="74" fillId="0" borderId="0" xfId="0" applyFont="1" applyAlignment="1">
      <alignment horizontal="left" vertical="top"/>
    </xf>
    <xf numFmtId="0" fontId="73"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1" fillId="0" borderId="25" xfId="0" applyFont="1" applyBorder="1" applyAlignment="1">
      <alignment horizontal="center"/>
    </xf>
    <xf numFmtId="0" fontId="73" fillId="0" borderId="2" xfId="0" applyFont="1" applyBorder="1"/>
    <xf numFmtId="0" fontId="0" fillId="27" borderId="2" xfId="0" applyFill="1" applyBorder="1"/>
    <xf numFmtId="0" fontId="94"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2" fillId="3" borderId="0" xfId="24" applyFont="1" applyFill="1"/>
    <xf numFmtId="0" fontId="142" fillId="3" borderId="0" xfId="24" applyFont="1" applyFill="1" applyAlignment="1">
      <alignment vertical="center"/>
    </xf>
    <xf numFmtId="49" fontId="143" fillId="0" borderId="0" xfId="0" applyNumberFormat="1" applyFont="1" applyAlignment="1">
      <alignment horizontal="center" vertical="center" wrapText="1"/>
    </xf>
    <xf numFmtId="43" fontId="143" fillId="0" borderId="0" xfId="1" applyFont="1" applyFill="1" applyBorder="1" applyAlignment="1">
      <alignment horizontal="center" vertical="center"/>
    </xf>
    <xf numFmtId="1" fontId="143" fillId="14" borderId="42" xfId="1" applyNumberFormat="1" applyFont="1" applyFill="1" applyBorder="1" applyAlignment="1">
      <alignment horizontal="center" vertical="center"/>
    </xf>
    <xf numFmtId="1" fontId="143" fillId="0" borderId="42" xfId="1" applyNumberFormat="1" applyFont="1" applyFill="1" applyBorder="1" applyAlignment="1">
      <alignment horizontal="center" vertical="center"/>
    </xf>
    <xf numFmtId="1" fontId="143" fillId="20" borderId="42" xfId="1" applyNumberFormat="1" applyFont="1" applyFill="1" applyBorder="1" applyAlignment="1">
      <alignment horizontal="center" vertical="center"/>
    </xf>
    <xf numFmtId="49" fontId="143" fillId="0" borderId="22" xfId="0" applyNumberFormat="1" applyFont="1" applyBorder="1" applyAlignment="1">
      <alignment horizontal="center" vertical="center" wrapText="1"/>
    </xf>
    <xf numFmtId="49" fontId="143" fillId="0" borderId="0" xfId="0" applyNumberFormat="1" applyFont="1" applyAlignment="1">
      <alignment horizontal="center" vertical="center"/>
    </xf>
    <xf numFmtId="0" fontId="142" fillId="0" borderId="0" xfId="0" applyFont="1"/>
    <xf numFmtId="1" fontId="143" fillId="19" borderId="42" xfId="1" applyNumberFormat="1" applyFont="1" applyFill="1" applyBorder="1" applyAlignment="1">
      <alignment horizontal="center" vertical="center"/>
    </xf>
    <xf numFmtId="1" fontId="143" fillId="0" borderId="0" xfId="1" applyNumberFormat="1" applyFont="1" applyFill="1" applyBorder="1" applyAlignment="1">
      <alignment horizontal="center" vertical="center"/>
    </xf>
    <xf numFmtId="0" fontId="144" fillId="0" borderId="22" xfId="0" applyFont="1" applyBorder="1"/>
    <xf numFmtId="0" fontId="144" fillId="0" borderId="50" xfId="0" applyFont="1" applyBorder="1"/>
    <xf numFmtId="0" fontId="144" fillId="0" borderId="0" xfId="0" applyFont="1"/>
    <xf numFmtId="0" fontId="142" fillId="3" borderId="56" xfId="0" applyFont="1" applyFill="1" applyBorder="1" applyAlignment="1">
      <alignment horizontal="left" vertical="center"/>
    </xf>
    <xf numFmtId="0" fontId="144" fillId="0" borderId="47" xfId="0" applyFont="1" applyBorder="1"/>
    <xf numFmtId="0" fontId="142" fillId="3" borderId="0" xfId="24" applyFont="1" applyFill="1" applyAlignment="1">
      <alignment vertical="center" wrapText="1"/>
    </xf>
    <xf numFmtId="0" fontId="143" fillId="3" borderId="0" xfId="0" applyFont="1" applyFill="1"/>
    <xf numFmtId="0" fontId="143" fillId="3" borderId="0" xfId="0" applyFont="1" applyFill="1" applyAlignment="1">
      <alignment horizontal="center"/>
    </xf>
    <xf numFmtId="0" fontId="143" fillId="3" borderId="35" xfId="0" applyFont="1" applyFill="1" applyBorder="1" applyAlignment="1">
      <alignment horizontal="center"/>
    </xf>
    <xf numFmtId="0" fontId="143" fillId="3" borderId="0" xfId="0" applyFont="1" applyFill="1" applyAlignment="1">
      <alignment horizontal="center" vertical="center"/>
    </xf>
    <xf numFmtId="0" fontId="143" fillId="3" borderId="35" xfId="0" applyFont="1" applyFill="1" applyBorder="1" applyAlignment="1">
      <alignment horizontal="left"/>
    </xf>
    <xf numFmtId="0" fontId="142" fillId="3" borderId="0" xfId="24" applyFont="1" applyFill="1" applyAlignment="1">
      <alignment horizontal="left" vertical="center"/>
    </xf>
    <xf numFmtId="0" fontId="142" fillId="3" borderId="32" xfId="24" applyFont="1" applyFill="1" applyBorder="1" applyAlignment="1">
      <alignment vertical="center" wrapText="1"/>
    </xf>
    <xf numFmtId="0" fontId="143" fillId="3" borderId="32" xfId="0" applyFont="1" applyFill="1" applyBorder="1" applyAlignment="1">
      <alignment horizontal="center"/>
    </xf>
    <xf numFmtId="0" fontId="144" fillId="0" borderId="43" xfId="0" applyFont="1" applyBorder="1"/>
    <xf numFmtId="49" fontId="142" fillId="0" borderId="0" xfId="0" applyNumberFormat="1" applyFont="1" applyAlignment="1">
      <alignment horizontal="center" vertical="center" wrapText="1"/>
    </xf>
    <xf numFmtId="49" fontId="142" fillId="0" borderId="0" xfId="0" quotePrefix="1" applyNumberFormat="1" applyFont="1" applyAlignment="1">
      <alignment horizontal="center" vertical="center" wrapText="1"/>
    </xf>
    <xf numFmtId="0" fontId="145" fillId="0" borderId="2" xfId="0" applyFont="1" applyBorder="1" applyAlignment="1">
      <alignment horizontal="center" vertical="center"/>
    </xf>
    <xf numFmtId="0" fontId="145" fillId="0" borderId="14" xfId="0" applyFont="1" applyBorder="1" applyAlignment="1">
      <alignment horizontal="center" vertical="center"/>
    </xf>
    <xf numFmtId="0" fontId="143" fillId="0" borderId="0" xfId="0" applyFont="1" applyAlignment="1">
      <alignment horizontal="center" vertical="center"/>
    </xf>
    <xf numFmtId="0" fontId="143" fillId="0" borderId="0" xfId="0" applyFont="1"/>
    <xf numFmtId="0" fontId="145" fillId="0" borderId="20" xfId="0" applyFont="1" applyBorder="1" applyAlignment="1">
      <alignment horizontal="center" vertical="center"/>
    </xf>
    <xf numFmtId="0" fontId="145" fillId="0" borderId="0" xfId="0" applyFont="1" applyAlignment="1">
      <alignment horizontal="center" vertical="center"/>
    </xf>
    <xf numFmtId="0" fontId="145" fillId="0" borderId="47" xfId="0" applyFont="1" applyBorder="1" applyAlignment="1">
      <alignment horizontal="center" vertical="center"/>
    </xf>
    <xf numFmtId="0" fontId="142" fillId="0" borderId="0" xfId="0" applyFont="1" applyAlignment="1">
      <alignment horizontal="center"/>
    </xf>
    <xf numFmtId="0" fontId="143" fillId="14" borderId="42" xfId="0" applyFont="1" applyFill="1" applyBorder="1" applyAlignment="1">
      <alignment horizontal="center" vertical="center"/>
    </xf>
    <xf numFmtId="0" fontId="143" fillId="0" borderId="42" xfId="0" applyFont="1" applyBorder="1" applyAlignment="1">
      <alignment horizontal="center" vertical="center"/>
    </xf>
    <xf numFmtId="1" fontId="142" fillId="0" borderId="0" xfId="0" quotePrefix="1" applyNumberFormat="1" applyFont="1" applyAlignment="1">
      <alignment horizontal="center" vertical="center" wrapText="1"/>
    </xf>
    <xf numFmtId="0" fontId="142" fillId="0" borderId="0" xfId="0" applyFont="1" applyAlignment="1">
      <alignment vertical="center"/>
    </xf>
    <xf numFmtId="1" fontId="142" fillId="0" borderId="0" xfId="0" applyNumberFormat="1" applyFont="1" applyAlignment="1">
      <alignment horizontal="center"/>
    </xf>
    <xf numFmtId="0" fontId="145" fillId="0" borderId="0" xfId="0" applyFont="1"/>
    <xf numFmtId="0" fontId="143" fillId="0" borderId="0" xfId="0" applyFont="1" applyAlignment="1">
      <alignment horizontal="center"/>
    </xf>
    <xf numFmtId="0" fontId="144" fillId="0" borderId="44" xfId="0" applyFont="1" applyBorder="1"/>
    <xf numFmtId="0" fontId="145" fillId="0" borderId="45" xfId="0" applyFont="1" applyBorder="1"/>
    <xf numFmtId="0" fontId="143" fillId="0" borderId="45" xfId="0" applyFont="1" applyBorder="1"/>
    <xf numFmtId="0" fontId="144" fillId="0" borderId="45" xfId="0" applyFont="1" applyBorder="1"/>
    <xf numFmtId="0" fontId="145" fillId="0" borderId="62" xfId="0" applyFont="1" applyBorder="1" applyAlignment="1">
      <alignment horizontal="center" vertical="center"/>
    </xf>
    <xf numFmtId="0" fontId="145" fillId="0" borderId="45" xfId="0" applyFont="1" applyBorder="1" applyAlignment="1">
      <alignment horizontal="center" vertical="center"/>
    </xf>
    <xf numFmtId="0" fontId="145" fillId="0" borderId="48" xfId="0" applyFont="1" applyBorder="1" applyAlignment="1">
      <alignment horizontal="center" vertical="center"/>
    </xf>
    <xf numFmtId="0" fontId="144" fillId="0" borderId="49" xfId="0" applyFont="1" applyBorder="1"/>
    <xf numFmtId="49" fontId="142" fillId="0" borderId="22" xfId="0" applyNumberFormat="1" applyFont="1" applyBorder="1" applyAlignment="1">
      <alignment horizontal="center" vertical="center" wrapText="1"/>
    </xf>
    <xf numFmtId="0" fontId="143" fillId="0" borderId="22" xfId="0" applyFont="1" applyBorder="1"/>
    <xf numFmtId="0" fontId="145" fillId="0" borderId="21" xfId="0" applyFont="1" applyBorder="1" applyAlignment="1">
      <alignment horizontal="center" vertical="center"/>
    </xf>
    <xf numFmtId="0" fontId="145" fillId="0" borderId="22" xfId="0" applyFont="1" applyBorder="1" applyAlignment="1">
      <alignment horizontal="center" vertical="center"/>
    </xf>
    <xf numFmtId="0" fontId="145" fillId="0" borderId="50" xfId="0" applyFont="1" applyBorder="1" applyAlignment="1">
      <alignment horizontal="center" vertical="center"/>
    </xf>
    <xf numFmtId="0" fontId="142" fillId="0" borderId="0" xfId="0" applyFont="1" applyAlignment="1">
      <alignment horizontal="center" vertical="center"/>
    </xf>
    <xf numFmtId="0" fontId="142" fillId="0" borderId="0" xfId="0" applyFont="1" applyAlignment="1">
      <alignment horizontal="right"/>
    </xf>
    <xf numFmtId="1" fontId="142" fillId="0" borderId="0" xfId="0" applyNumberFormat="1" applyFont="1" applyAlignment="1">
      <alignment horizontal="left"/>
    </xf>
    <xf numFmtId="49" fontId="142" fillId="0" borderId="0" xfId="0" applyNumberFormat="1" applyFont="1" applyAlignment="1">
      <alignment horizontal="center" vertical="center"/>
    </xf>
    <xf numFmtId="0" fontId="142" fillId="0" borderId="0" xfId="0" applyFont="1" applyAlignment="1">
      <alignment horizontal="left"/>
    </xf>
    <xf numFmtId="0" fontId="145" fillId="0" borderId="0" xfId="0" applyFont="1" applyAlignment="1">
      <alignment horizontal="center"/>
    </xf>
    <xf numFmtId="0" fontId="142" fillId="0" borderId="0" xfId="16" applyFont="1" applyAlignment="1">
      <alignment horizontal="center" vertical="center"/>
    </xf>
    <xf numFmtId="0" fontId="146" fillId="0" borderId="0" xfId="0" applyFont="1"/>
    <xf numFmtId="0" fontId="145" fillId="0" borderId="23" xfId="0" applyFont="1" applyBorder="1" applyAlignment="1">
      <alignment horizontal="center" vertical="center"/>
    </xf>
    <xf numFmtId="0" fontId="144" fillId="0" borderId="20" xfId="0" applyFont="1" applyBorder="1"/>
    <xf numFmtId="0" fontId="145"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1" fillId="0" borderId="0" xfId="0" applyFont="1" applyAlignment="1">
      <alignment horizontal="left" vertical="top"/>
    </xf>
    <xf numFmtId="0" fontId="77" fillId="0" borderId="2" xfId="0" applyFont="1" applyBorder="1" applyAlignment="1">
      <alignment horizontal="left" vertical="top"/>
    </xf>
    <xf numFmtId="0" fontId="72" fillId="0" borderId="2" xfId="0" applyFont="1" applyBorder="1" applyAlignment="1">
      <alignment horizontal="left" vertical="top"/>
    </xf>
    <xf numFmtId="0" fontId="76" fillId="0" borderId="2" xfId="0" applyFont="1" applyBorder="1" applyAlignment="1">
      <alignment horizontal="left" vertical="top"/>
    </xf>
    <xf numFmtId="0" fontId="75" fillId="0" borderId="2" xfId="0" applyFont="1" applyBorder="1" applyAlignment="1">
      <alignment horizontal="left" vertical="top"/>
    </xf>
    <xf numFmtId="14" fontId="121" fillId="19" borderId="2" xfId="0" applyNumberFormat="1" applyFont="1" applyFill="1" applyBorder="1" applyAlignment="1">
      <alignment horizontal="center" vertical="center"/>
    </xf>
    <xf numFmtId="0" fontId="70" fillId="0" borderId="2" xfId="0" applyFont="1" applyBorder="1" applyAlignment="1">
      <alignment horizontal="left" vertical="top"/>
    </xf>
    <xf numFmtId="0" fontId="69" fillId="0" borderId="2" xfId="0" applyFont="1" applyBorder="1" applyAlignment="1">
      <alignment horizontal="center"/>
    </xf>
    <xf numFmtId="0" fontId="87" fillId="0" borderId="0" xfId="0" applyFont="1" applyAlignment="1">
      <alignment horizontal="left" vertical="center" wrapText="1"/>
    </xf>
    <xf numFmtId="173" fontId="0" fillId="0" borderId="2" xfId="0" applyNumberFormat="1" applyBorder="1" applyAlignment="1">
      <alignment horizontal="left" vertical="top"/>
    </xf>
    <xf numFmtId="14" fontId="68" fillId="0" borderId="2" xfId="0" applyNumberFormat="1" applyFont="1" applyBorder="1"/>
    <xf numFmtId="0" fontId="94"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7" fillId="19" borderId="2" xfId="0" applyFont="1" applyFill="1" applyBorder="1" applyAlignment="1">
      <alignment horizontal="left" vertical="top"/>
    </xf>
    <xf numFmtId="14" fontId="66" fillId="0" borderId="2" xfId="0" applyNumberFormat="1" applyFont="1" applyBorder="1" applyAlignment="1">
      <alignment wrapText="1"/>
    </xf>
    <xf numFmtId="0" fontId="66" fillId="0" borderId="2" xfId="0" applyFont="1" applyBorder="1" applyAlignment="1">
      <alignment horizontal="left" vertical="top"/>
    </xf>
    <xf numFmtId="14" fontId="66" fillId="0" borderId="2" xfId="0" applyNumberFormat="1" applyFont="1" applyBorder="1"/>
    <xf numFmtId="0" fontId="65"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1" fillId="0" borderId="2" xfId="0" applyFont="1" applyBorder="1" applyAlignment="1">
      <alignment vertical="center"/>
    </xf>
    <xf numFmtId="0" fontId="119" fillId="0" borderId="2" xfId="0" applyFont="1" applyBorder="1" applyAlignment="1">
      <alignment vertical="center"/>
    </xf>
    <xf numFmtId="0" fontId="119" fillId="0" borderId="3" xfId="0" applyFont="1" applyBorder="1" applyAlignment="1">
      <alignment vertical="center"/>
    </xf>
    <xf numFmtId="14" fontId="121" fillId="0" borderId="2" xfId="0" applyNumberFormat="1" applyFont="1" applyBorder="1"/>
    <xf numFmtId="0" fontId="74" fillId="9" borderId="2" xfId="0" applyFont="1" applyFill="1" applyBorder="1" applyAlignment="1">
      <alignment horizontal="left" vertical="top"/>
    </xf>
    <xf numFmtId="0" fontId="64" fillId="0" borderId="2" xfId="0" applyFont="1" applyBorder="1"/>
    <xf numFmtId="0" fontId="64" fillId="0" borderId="2" xfId="0" applyFont="1" applyBorder="1" applyAlignment="1">
      <alignment horizontal="center"/>
    </xf>
    <xf numFmtId="0" fontId="121" fillId="0" borderId="2" xfId="0" applyFont="1" applyBorder="1" applyAlignment="1">
      <alignment horizontal="left"/>
    </xf>
    <xf numFmtId="0" fontId="64" fillId="9" borderId="2" xfId="0" applyFont="1" applyFill="1" applyBorder="1" applyAlignment="1">
      <alignment horizontal="left" vertical="top"/>
    </xf>
    <xf numFmtId="0" fontId="64" fillId="0" borderId="2" xfId="0" applyFont="1" applyBorder="1" applyAlignment="1">
      <alignment horizontal="left" vertical="top"/>
    </xf>
    <xf numFmtId="14" fontId="64" fillId="0" borderId="2" xfId="0" applyNumberFormat="1" applyFont="1" applyBorder="1" applyAlignment="1">
      <alignment horizontal="left" vertical="top" wrapText="1"/>
    </xf>
    <xf numFmtId="0" fontId="63" fillId="19" borderId="2" xfId="0" applyFont="1" applyFill="1" applyBorder="1" applyAlignment="1">
      <alignment horizontal="left" vertical="top"/>
    </xf>
    <xf numFmtId="0" fontId="63" fillId="0" borderId="2" xfId="0" applyFont="1" applyBorder="1" applyAlignment="1">
      <alignment horizontal="left" vertical="top"/>
    </xf>
    <xf numFmtId="0" fontId="124" fillId="0" borderId="2" xfId="0" applyFont="1" applyBorder="1" applyAlignment="1">
      <alignment horizontal="left" vertical="center"/>
    </xf>
    <xf numFmtId="0" fontId="123" fillId="0" borderId="2" xfId="0" applyFont="1" applyBorder="1" applyAlignment="1">
      <alignment horizontal="center" vertical="center"/>
    </xf>
    <xf numFmtId="0" fontId="142" fillId="19" borderId="0" xfId="0" applyFont="1" applyFill="1"/>
    <xf numFmtId="0" fontId="62" fillId="0" borderId="2" xfId="0" applyFont="1" applyBorder="1"/>
    <xf numFmtId="0" fontId="145" fillId="9" borderId="0" xfId="0" applyFont="1" applyFill="1"/>
    <xf numFmtId="0" fontId="145" fillId="19" borderId="0" xfId="0" applyFont="1" applyFill="1"/>
    <xf numFmtId="1" fontId="150" fillId="0" borderId="42" xfId="1" applyNumberFormat="1" applyFont="1" applyFill="1" applyBorder="1" applyAlignment="1">
      <alignment horizontal="center" vertical="center"/>
    </xf>
    <xf numFmtId="1" fontId="151" fillId="0" borderId="42" xfId="1" applyNumberFormat="1" applyFont="1" applyFill="1" applyBorder="1" applyAlignment="1">
      <alignment horizontal="center" vertical="center"/>
    </xf>
    <xf numFmtId="0" fontId="123" fillId="19" borderId="2" xfId="0" applyFont="1" applyFill="1" applyBorder="1"/>
    <xf numFmtId="0" fontId="152" fillId="0" borderId="42" xfId="0" applyFont="1" applyBorder="1" applyAlignment="1">
      <alignment horizontal="center" vertical="center"/>
    </xf>
    <xf numFmtId="0" fontId="123" fillId="19" borderId="2" xfId="0" applyFont="1" applyFill="1" applyBorder="1" applyAlignment="1">
      <alignment horizontal="center" vertical="center"/>
    </xf>
    <xf numFmtId="14" fontId="123" fillId="0" borderId="2" xfId="0" applyNumberFormat="1" applyFont="1" applyBorder="1" applyAlignment="1">
      <alignment horizontal="center" vertical="center"/>
    </xf>
    <xf numFmtId="0" fontId="123" fillId="19" borderId="2" xfId="0" applyFont="1" applyFill="1" applyBorder="1" applyAlignment="1">
      <alignment horizontal="left" vertical="center" wrapText="1"/>
    </xf>
    <xf numFmtId="0" fontId="123" fillId="9" borderId="2" xfId="0" applyFont="1" applyFill="1" applyBorder="1" applyAlignment="1">
      <alignment horizontal="left" vertical="center" wrapText="1"/>
    </xf>
    <xf numFmtId="0" fontId="0" fillId="0" borderId="2" xfId="0" applyBorder="1" applyAlignment="1">
      <alignment horizontal="left" wrapText="1"/>
    </xf>
    <xf numFmtId="0" fontId="123" fillId="19" borderId="46" xfId="0" applyFont="1" applyFill="1" applyBorder="1" applyAlignment="1">
      <alignment horizontal="left" vertical="center" wrapText="1"/>
    </xf>
    <xf numFmtId="0" fontId="82"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20" fillId="0" borderId="2" xfId="0" applyFont="1" applyBorder="1" applyAlignment="1">
      <alignment horizontal="center" vertical="center"/>
    </xf>
    <xf numFmtId="0" fontId="142" fillId="9" borderId="0" xfId="0" applyFont="1" applyFill="1"/>
    <xf numFmtId="0" fontId="144" fillId="9" borderId="0" xfId="0" applyFont="1" applyFill="1"/>
    <xf numFmtId="0" fontId="143" fillId="9" borderId="0" xfId="0" applyFont="1" applyFill="1"/>
    <xf numFmtId="0" fontId="120" fillId="9" borderId="2" xfId="0" applyFont="1" applyFill="1" applyBorder="1" applyAlignment="1">
      <alignment horizontal="center" vertical="center"/>
    </xf>
    <xf numFmtId="0" fontId="0" fillId="0" borderId="0" xfId="0" applyAlignment="1">
      <alignment horizontal="left"/>
    </xf>
    <xf numFmtId="0" fontId="123" fillId="11" borderId="2" xfId="0" applyFont="1" applyFill="1" applyBorder="1" applyAlignment="1">
      <alignment horizontal="center" vertical="center"/>
    </xf>
    <xf numFmtId="0" fontId="82" fillId="11" borderId="2" xfId="0" applyFont="1" applyFill="1" applyBorder="1" applyAlignment="1">
      <alignment horizontal="center" vertical="center"/>
    </xf>
    <xf numFmtId="0" fontId="120" fillId="0" borderId="28" xfId="0" applyFont="1" applyBorder="1" applyAlignment="1">
      <alignment horizontal="left" vertical="center"/>
    </xf>
    <xf numFmtId="0" fontId="94" fillId="0" borderId="2" xfId="0" applyFont="1" applyBorder="1" applyAlignment="1">
      <alignment horizontal="center" vertical="top"/>
    </xf>
    <xf numFmtId="0" fontId="155" fillId="24" borderId="42" xfId="0" applyFont="1" applyFill="1" applyBorder="1" applyAlignment="1">
      <alignment horizontal="center" vertical="center" wrapText="1"/>
    </xf>
    <xf numFmtId="0" fontId="155" fillId="24" borderId="53" xfId="0" applyFont="1" applyFill="1" applyBorder="1" applyAlignment="1">
      <alignment horizontal="center" vertical="center" wrapText="1"/>
    </xf>
    <xf numFmtId="0" fontId="156" fillId="24" borderId="63" xfId="0" applyFont="1" applyFill="1" applyBorder="1" applyAlignment="1">
      <alignment horizontal="center" vertical="center" wrapText="1"/>
    </xf>
    <xf numFmtId="0" fontId="156" fillId="24" borderId="48" xfId="0" applyFont="1" applyFill="1" applyBorder="1" applyAlignment="1">
      <alignment vertical="center" wrapText="1"/>
    </xf>
    <xf numFmtId="0" fontId="156" fillId="24" borderId="48" xfId="0" applyFont="1" applyFill="1" applyBorder="1" applyAlignment="1">
      <alignment horizontal="center" vertical="center" wrapText="1"/>
    </xf>
    <xf numFmtId="0" fontId="157" fillId="24" borderId="48" xfId="0" applyFont="1" applyFill="1" applyBorder="1" applyAlignment="1">
      <alignment horizontal="center" vertical="center" wrapText="1"/>
    </xf>
    <xf numFmtId="0" fontId="149" fillId="24" borderId="48" xfId="0" applyFont="1" applyFill="1" applyBorder="1" applyAlignment="1">
      <alignment vertical="center" wrapText="1"/>
    </xf>
    <xf numFmtId="14" fontId="156" fillId="24" borderId="48" xfId="0" applyNumberFormat="1" applyFont="1" applyFill="1" applyBorder="1" applyAlignment="1">
      <alignment horizontal="center" vertical="center" wrapText="1"/>
    </xf>
    <xf numFmtId="0" fontId="154" fillId="24" borderId="0" xfId="0" applyFont="1" applyFill="1" applyAlignment="1">
      <alignment wrapText="1"/>
    </xf>
    <xf numFmtId="0" fontId="156" fillId="24" borderId="65" xfId="0" applyFont="1" applyFill="1" applyBorder="1" applyAlignment="1">
      <alignment vertical="center" wrapText="1"/>
    </xf>
    <xf numFmtId="0" fontId="149" fillId="9" borderId="0" xfId="0" applyFont="1" applyFill="1" applyAlignment="1">
      <alignment horizontal="right" vertical="center" wrapText="1"/>
    </xf>
    <xf numFmtId="0" fontId="159" fillId="24" borderId="42" xfId="0" applyFont="1" applyFill="1" applyBorder="1" applyAlignment="1">
      <alignment horizontal="center" vertical="center" wrapText="1"/>
    </xf>
    <xf numFmtId="0" fontId="159" fillId="24" borderId="53" xfId="0" applyFont="1" applyFill="1" applyBorder="1" applyAlignment="1">
      <alignment horizontal="center" vertical="center" wrapText="1"/>
    </xf>
    <xf numFmtId="0" fontId="159" fillId="9" borderId="53" xfId="0" applyFont="1" applyFill="1" applyBorder="1" applyAlignment="1">
      <alignment horizontal="center" vertical="center" wrapText="1"/>
    </xf>
    <xf numFmtId="0" fontId="149" fillId="24" borderId="63" xfId="0" applyFont="1" applyFill="1" applyBorder="1" applyAlignment="1">
      <alignment horizontal="center" vertical="center" wrapText="1"/>
    </xf>
    <xf numFmtId="0" fontId="155" fillId="24" borderId="48" xfId="0" applyFont="1" applyFill="1" applyBorder="1" applyAlignment="1">
      <alignment vertical="center" wrapText="1"/>
    </xf>
    <xf numFmtId="0" fontId="149" fillId="24" borderId="48" xfId="0" applyFont="1" applyFill="1" applyBorder="1" applyAlignment="1">
      <alignment horizontal="center" vertical="center" wrapText="1"/>
    </xf>
    <xf numFmtId="15" fontId="149" fillId="24" borderId="48" xfId="0" applyNumberFormat="1" applyFont="1" applyFill="1" applyBorder="1" applyAlignment="1">
      <alignment horizontal="center" vertical="center" wrapText="1"/>
    </xf>
    <xf numFmtId="0" fontId="149" fillId="19" borderId="63" xfId="0" applyFont="1" applyFill="1" applyBorder="1" applyAlignment="1">
      <alignment horizontal="center" vertical="center" wrapText="1"/>
    </xf>
    <xf numFmtId="0" fontId="149" fillId="19" borderId="48" xfId="0" applyFont="1" applyFill="1" applyBorder="1" applyAlignment="1">
      <alignment vertical="center" wrapText="1"/>
    </xf>
    <xf numFmtId="15" fontId="149" fillId="19" borderId="48" xfId="0" applyNumberFormat="1" applyFont="1" applyFill="1" applyBorder="1" applyAlignment="1">
      <alignment horizontal="center" vertical="center" wrapText="1"/>
    </xf>
    <xf numFmtId="0" fontId="149" fillId="19" borderId="48" xfId="0" applyFont="1" applyFill="1" applyBorder="1" applyAlignment="1">
      <alignment horizontal="center" vertical="center" wrapText="1"/>
    </xf>
    <xf numFmtId="0" fontId="123" fillId="27" borderId="2" xfId="0" applyFont="1" applyFill="1" applyBorder="1" applyAlignment="1">
      <alignment horizontal="center" vertical="center"/>
    </xf>
    <xf numFmtId="0" fontId="0" fillId="19" borderId="2" xfId="0" applyFill="1" applyBorder="1" applyAlignment="1">
      <alignment horizontal="center"/>
    </xf>
    <xf numFmtId="0" fontId="62" fillId="19" borderId="2" xfId="0" applyFont="1" applyFill="1" applyBorder="1" applyAlignment="1">
      <alignment horizontal="center"/>
    </xf>
    <xf numFmtId="0" fontId="64" fillId="19" borderId="2" xfId="0" applyFont="1" applyFill="1" applyBorder="1" applyAlignment="1">
      <alignment horizontal="center"/>
    </xf>
    <xf numFmtId="0" fontId="121" fillId="0" borderId="2" xfId="0" applyFont="1" applyBorder="1" applyAlignment="1">
      <alignment horizontal="left" vertical="center"/>
    </xf>
    <xf numFmtId="0" fontId="123" fillId="19" borderId="2" xfId="0" applyFont="1" applyFill="1" applyBorder="1" applyAlignment="1">
      <alignment horizontal="left" vertical="center"/>
    </xf>
    <xf numFmtId="1" fontId="81" fillId="3" borderId="5" xfId="0" applyNumberFormat="1" applyFont="1" applyFill="1" applyBorder="1" applyAlignment="1">
      <alignment horizontal="center" vertical="center" wrapText="1"/>
    </xf>
    <xf numFmtId="2" fontId="81" fillId="3" borderId="0" xfId="0" applyNumberFormat="1" applyFont="1" applyFill="1" applyAlignment="1">
      <alignment horizontal="left" vertical="center" wrapText="1"/>
    </xf>
    <xf numFmtId="166" fontId="81" fillId="3" borderId="0" xfId="0" applyNumberFormat="1" applyFont="1" applyFill="1" applyAlignment="1">
      <alignment horizontal="center" vertical="center" wrapText="1"/>
    </xf>
    <xf numFmtId="1" fontId="81" fillId="3" borderId="0" xfId="0" applyNumberFormat="1" applyFont="1" applyFill="1" applyAlignment="1">
      <alignment horizontal="center" vertical="center" wrapText="1"/>
    </xf>
    <xf numFmtId="2" fontId="81" fillId="3" borderId="0" xfId="0" applyNumberFormat="1" applyFont="1" applyFill="1" applyAlignment="1">
      <alignment horizontal="center" vertical="center" wrapText="1"/>
    </xf>
    <xf numFmtId="0" fontId="81" fillId="3" borderId="0" xfId="0" applyFont="1" applyFill="1" applyAlignment="1">
      <alignment horizontal="center" vertical="center" wrapText="1"/>
    </xf>
    <xf numFmtId="0" fontId="81" fillId="3" borderId="0" xfId="0" applyFont="1" applyFill="1" applyAlignment="1">
      <alignment horizontal="right" vertical="top" wrapText="1"/>
    </xf>
    <xf numFmtId="0" fontId="81" fillId="3" borderId="0" xfId="0" applyFont="1" applyFill="1" applyAlignment="1">
      <alignment horizontal="center" vertical="top" wrapText="1"/>
    </xf>
    <xf numFmtId="0" fontId="81" fillId="3" borderId="0" xfId="0" applyFont="1" applyFill="1" applyAlignment="1">
      <alignment horizontal="center" vertical="top"/>
    </xf>
    <xf numFmtId="0" fontId="121" fillId="0" borderId="2" xfId="0" applyFont="1" applyBorder="1" applyAlignment="1">
      <alignment horizontal="left" vertical="top"/>
    </xf>
    <xf numFmtId="0" fontId="121" fillId="3" borderId="2" xfId="0" applyFont="1" applyFill="1" applyBorder="1" applyAlignment="1">
      <alignment vertical="center"/>
    </xf>
    <xf numFmtId="0" fontId="121" fillId="3" borderId="2" xfId="0" applyFont="1" applyFill="1" applyBorder="1"/>
    <xf numFmtId="0" fontId="121" fillId="3" borderId="2" xfId="0" applyFont="1" applyFill="1" applyBorder="1" applyAlignment="1">
      <alignment horizontal="left"/>
    </xf>
    <xf numFmtId="0" fontId="121" fillId="3" borderId="2" xfId="0" applyFont="1" applyFill="1" applyBorder="1" applyAlignment="1">
      <alignment horizontal="left" vertical="center"/>
    </xf>
    <xf numFmtId="14" fontId="121" fillId="3" borderId="2" xfId="0" applyNumberFormat="1" applyFont="1" applyFill="1" applyBorder="1"/>
    <xf numFmtId="14" fontId="121" fillId="3" borderId="2" xfId="0" applyNumberFormat="1" applyFont="1" applyFill="1" applyBorder="1" applyAlignment="1">
      <alignment horizontal="right"/>
    </xf>
    <xf numFmtId="0" fontId="121" fillId="3" borderId="2" xfId="0" applyFont="1" applyFill="1" applyBorder="1" applyAlignment="1">
      <alignment horizontal="center"/>
    </xf>
    <xf numFmtId="0" fontId="121" fillId="3" borderId="2" xfId="0" applyFont="1" applyFill="1" applyBorder="1" applyAlignment="1">
      <alignment horizontal="center" vertical="center"/>
    </xf>
    <xf numFmtId="14" fontId="121" fillId="3" borderId="2" xfId="0" applyNumberFormat="1" applyFont="1" applyFill="1" applyBorder="1" applyAlignment="1">
      <alignment vertical="center"/>
    </xf>
    <xf numFmtId="0" fontId="123" fillId="0" borderId="2" xfId="0" applyFont="1" applyBorder="1" applyAlignment="1">
      <alignment horizontal="left" vertical="center" wrapText="1"/>
    </xf>
    <xf numFmtId="0" fontId="121" fillId="9" borderId="2" xfId="0" applyFont="1" applyFill="1" applyBorder="1" applyAlignment="1">
      <alignment horizontal="left" vertical="top"/>
    </xf>
    <xf numFmtId="0" fontId="121" fillId="9" borderId="2" xfId="0" applyFont="1" applyFill="1" applyBorder="1" applyAlignment="1">
      <alignment horizontal="left"/>
    </xf>
    <xf numFmtId="14" fontId="121" fillId="0" borderId="2" xfId="0" applyNumberFormat="1" applyFont="1" applyBorder="1" applyAlignment="1">
      <alignment vertical="center"/>
    </xf>
    <xf numFmtId="14" fontId="121" fillId="0" borderId="2" xfId="0" applyNumberFormat="1" applyFont="1" applyBorder="1" applyAlignment="1">
      <alignment vertical="top"/>
    </xf>
    <xf numFmtId="0" fontId="121" fillId="0" borderId="2" xfId="0" applyFont="1" applyBorder="1" applyAlignment="1">
      <alignment vertical="top"/>
    </xf>
    <xf numFmtId="14" fontId="121" fillId="0" borderId="2" xfId="0" applyNumberFormat="1" applyFont="1" applyBorder="1" applyAlignment="1">
      <alignment horizontal="right" vertical="center"/>
    </xf>
    <xf numFmtId="0" fontId="121" fillId="0" borderId="3" xfId="0" applyFont="1" applyBorder="1" applyAlignment="1">
      <alignment horizontal="left" vertical="center"/>
    </xf>
    <xf numFmtId="14" fontId="121" fillId="0" borderId="3" xfId="0" applyNumberFormat="1" applyFont="1" applyBorder="1" applyAlignment="1">
      <alignment horizontal="right" vertical="center"/>
    </xf>
    <xf numFmtId="14" fontId="121" fillId="0" borderId="2" xfId="0" applyNumberFormat="1" applyFont="1" applyBorder="1" applyAlignment="1">
      <alignment horizontal="right"/>
    </xf>
    <xf numFmtId="0" fontId="161" fillId="3" borderId="0" xfId="24" applyFont="1" applyFill="1" applyAlignment="1">
      <alignment vertical="center" wrapText="1"/>
    </xf>
    <xf numFmtId="0" fontId="161" fillId="3" borderId="0" xfId="0" applyFont="1" applyFill="1"/>
    <xf numFmtId="0" fontId="161" fillId="3" borderId="0" xfId="0" applyFont="1" applyFill="1" applyAlignment="1">
      <alignment horizontal="center"/>
    </xf>
    <xf numFmtId="0" fontId="163" fillId="3" borderId="0" xfId="0" applyFont="1" applyFill="1" applyAlignment="1">
      <alignment horizontal="center"/>
    </xf>
    <xf numFmtId="0" fontId="162" fillId="3" borderId="0" xfId="0" applyFont="1" applyFill="1" applyAlignment="1">
      <alignment horizontal="center"/>
    </xf>
    <xf numFmtId="0" fontId="163" fillId="3" borderId="0" xfId="24" applyFont="1" applyFill="1" applyAlignment="1">
      <alignment vertical="center" wrapText="1"/>
    </xf>
    <xf numFmtId="0" fontId="165" fillId="3" borderId="0" xfId="0" applyFont="1" applyFill="1" applyAlignment="1">
      <alignment horizontal="center"/>
    </xf>
    <xf numFmtId="0" fontId="163" fillId="3" borderId="0" xfId="24" applyFont="1" applyFill="1"/>
    <xf numFmtId="0" fontId="161" fillId="3" borderId="0" xfId="24" applyFont="1" applyFill="1"/>
    <xf numFmtId="0" fontId="164" fillId="3" borderId="0" xfId="24" applyFont="1" applyFill="1" applyAlignment="1">
      <alignment vertical="center"/>
    </xf>
    <xf numFmtId="0" fontId="164" fillId="3" borderId="0" xfId="24" applyFont="1" applyFill="1"/>
    <xf numFmtId="0" fontId="162" fillId="3" borderId="0" xfId="24" applyFont="1" applyFill="1" applyAlignment="1">
      <alignment vertical="center" wrapText="1"/>
    </xf>
    <xf numFmtId="0" fontId="162" fillId="3" borderId="0" xfId="0" applyFont="1" applyFill="1" applyAlignment="1">
      <alignment horizontal="center" vertical="center"/>
    </xf>
    <xf numFmtId="0" fontId="161" fillId="3" borderId="0" xfId="24" applyFont="1" applyFill="1" applyAlignment="1">
      <alignment vertical="center"/>
    </xf>
    <xf numFmtId="0" fontId="161" fillId="3" borderId="0" xfId="24" applyFont="1" applyFill="1" applyAlignment="1">
      <alignment horizontal="left" vertical="center"/>
    </xf>
    <xf numFmtId="169" fontId="168" fillId="0" borderId="0" xfId="0" applyNumberFormat="1" applyFont="1"/>
    <xf numFmtId="0" fontId="161" fillId="3" borderId="32" xfId="24" applyFont="1" applyFill="1" applyBorder="1" applyAlignment="1">
      <alignment vertical="center" wrapText="1"/>
    </xf>
    <xf numFmtId="0" fontId="161" fillId="3" borderId="32" xfId="0" applyFont="1" applyFill="1" applyBorder="1" applyAlignment="1">
      <alignment horizontal="center"/>
    </xf>
    <xf numFmtId="0" fontId="163" fillId="3" borderId="32" xfId="0" applyFont="1" applyFill="1" applyBorder="1" applyAlignment="1">
      <alignment horizontal="center"/>
    </xf>
    <xf numFmtId="0" fontId="169" fillId="3" borderId="32" xfId="0" applyFont="1" applyFill="1" applyBorder="1" applyAlignment="1">
      <alignment horizontal="left" vertical="center"/>
    </xf>
    <xf numFmtId="0" fontId="169" fillId="3" borderId="32" xfId="0" applyFont="1" applyFill="1" applyBorder="1" applyAlignment="1">
      <alignment horizontal="center" vertical="center"/>
    </xf>
    <xf numFmtId="49" fontId="170" fillId="0" borderId="0" xfId="0" quotePrefix="1" applyNumberFormat="1" applyFont="1" applyAlignment="1">
      <alignment horizontal="center" vertical="center" wrapText="1"/>
    </xf>
    <xf numFmtId="49" fontId="171" fillId="0" borderId="0" xfId="0" applyNumberFormat="1" applyFont="1" applyAlignment="1">
      <alignment horizontal="center" vertical="center" wrapText="1"/>
    </xf>
    <xf numFmtId="49" fontId="170" fillId="0" borderId="0" xfId="0" applyNumberFormat="1" applyFont="1" applyAlignment="1">
      <alignment horizontal="center" vertical="center" wrapText="1"/>
    </xf>
    <xf numFmtId="0" fontId="172" fillId="0" borderId="0" xfId="0" applyFont="1" applyAlignment="1">
      <alignment horizontal="center" vertical="center"/>
    </xf>
    <xf numFmtId="0" fontId="61" fillId="0" borderId="0" xfId="0" applyFont="1"/>
    <xf numFmtId="0" fontId="119" fillId="0" borderId="0" xfId="0" applyFont="1"/>
    <xf numFmtId="43" fontId="119" fillId="0" borderId="0" xfId="1" applyFont="1" applyFill="1" applyBorder="1" applyAlignment="1">
      <alignment horizontal="center" vertical="center"/>
    </xf>
    <xf numFmtId="1" fontId="119" fillId="28" borderId="42" xfId="1" applyNumberFormat="1" applyFont="1" applyFill="1" applyBorder="1" applyAlignment="1">
      <alignment horizontal="center" vertical="center"/>
    </xf>
    <xf numFmtId="1" fontId="170" fillId="0" borderId="0" xfId="0" applyNumberFormat="1" applyFont="1" applyAlignment="1">
      <alignment horizontal="center"/>
    </xf>
    <xf numFmtId="1" fontId="171" fillId="0" borderId="42" xfId="1" applyNumberFormat="1" applyFont="1" applyFill="1" applyBorder="1" applyAlignment="1">
      <alignment horizontal="center" vertical="center"/>
    </xf>
    <xf numFmtId="1" fontId="173" fillId="0" borderId="0" xfId="0" applyNumberFormat="1" applyFont="1" applyAlignment="1">
      <alignment horizontal="center"/>
    </xf>
    <xf numFmtId="0" fontId="119" fillId="28" borderId="42" xfId="0" applyFont="1" applyFill="1" applyBorder="1" applyAlignment="1">
      <alignment horizontal="center" vertical="center"/>
    </xf>
    <xf numFmtId="0" fontId="119" fillId="0" borderId="42" xfId="0" applyFont="1" applyBorder="1" applyAlignment="1">
      <alignment horizontal="center" vertical="center"/>
    </xf>
    <xf numFmtId="0" fontId="94" fillId="0" borderId="20" xfId="0" applyFont="1" applyBorder="1" applyAlignment="1">
      <alignment horizontal="center" vertical="center"/>
    </xf>
    <xf numFmtId="0" fontId="94" fillId="0" borderId="0" xfId="0" applyFont="1" applyAlignment="1">
      <alignment horizontal="center" vertical="center"/>
    </xf>
    <xf numFmtId="0" fontId="174" fillId="0" borderId="43" xfId="0" applyFont="1" applyBorder="1"/>
    <xf numFmtId="0" fontId="170" fillId="0" borderId="0" xfId="0" applyFont="1"/>
    <xf numFmtId="0" fontId="172" fillId="9" borderId="0" xfId="0" applyFont="1" applyFill="1" applyAlignment="1">
      <alignment horizontal="center" vertical="center"/>
    </xf>
    <xf numFmtId="0" fontId="172" fillId="3" borderId="0" xfId="0" applyFont="1" applyFill="1" applyAlignment="1">
      <alignment horizontal="center" vertical="center"/>
    </xf>
    <xf numFmtId="0" fontId="175" fillId="3" borderId="0" xfId="0" applyFont="1" applyFill="1" applyAlignment="1">
      <alignment horizontal="center" vertical="center"/>
    </xf>
    <xf numFmtId="0" fontId="171" fillId="0" borderId="0" xfId="0" applyFont="1"/>
    <xf numFmtId="0" fontId="177" fillId="0" borderId="0" xfId="0" applyFont="1"/>
    <xf numFmtId="0" fontId="150" fillId="0" borderId="0" xfId="0" applyFont="1" applyAlignment="1">
      <alignment horizontal="center" vertical="center"/>
    </xf>
    <xf numFmtId="0" fontId="150" fillId="0" borderId="0" xfId="0" applyFont="1"/>
    <xf numFmtId="43" fontId="150" fillId="0" borderId="0" xfId="1" applyFont="1" applyFill="1" applyBorder="1" applyAlignment="1">
      <alignment horizontal="center" vertical="center"/>
    </xf>
    <xf numFmtId="0" fontId="170" fillId="0" borderId="0" xfId="0" applyFont="1" applyAlignment="1">
      <alignment horizontal="center"/>
    </xf>
    <xf numFmtId="0" fontId="173" fillId="0" borderId="0" xfId="0" applyFont="1" applyAlignment="1">
      <alignment horizontal="center"/>
    </xf>
    <xf numFmtId="0" fontId="150" fillId="0" borderId="42" xfId="0" applyFont="1" applyBorder="1" applyAlignment="1">
      <alignment horizontal="center" vertical="center"/>
    </xf>
    <xf numFmtId="0" fontId="171" fillId="0" borderId="42" xfId="0" applyFont="1" applyBorder="1" applyAlignment="1">
      <alignment horizontal="center" vertical="center"/>
    </xf>
    <xf numFmtId="1" fontId="170" fillId="0" borderId="0" xfId="0" quotePrefix="1" applyNumberFormat="1" applyFont="1" applyAlignment="1">
      <alignment horizontal="center" vertical="center" wrapText="1"/>
    </xf>
    <xf numFmtId="0" fontId="171" fillId="0" borderId="0" xfId="0" applyFont="1" applyAlignment="1">
      <alignment horizontal="center" vertical="center"/>
    </xf>
    <xf numFmtId="0" fontId="170" fillId="0" borderId="0" xfId="0" applyFont="1" applyAlignment="1">
      <alignment vertical="center"/>
    </xf>
    <xf numFmtId="43" fontId="171" fillId="0" borderId="0" xfId="1" applyFont="1" applyFill="1" applyBorder="1" applyAlignment="1">
      <alignment horizontal="center" vertical="center"/>
    </xf>
    <xf numFmtId="0" fontId="175" fillId="0" borderId="0" xfId="0" applyFont="1"/>
    <xf numFmtId="0" fontId="173" fillId="0" borderId="0" xfId="0" applyFont="1"/>
    <xf numFmtId="0" fontId="178" fillId="22" borderId="0" xfId="0" applyFont="1" applyFill="1"/>
    <xf numFmtId="0" fontId="179" fillId="3" borderId="43" xfId="0" applyFont="1" applyFill="1" applyBorder="1" applyAlignment="1">
      <alignment horizontal="center" vertical="center"/>
    </xf>
    <xf numFmtId="0" fontId="179" fillId="3" borderId="0" xfId="0" applyFont="1" applyFill="1" applyAlignment="1">
      <alignment horizontal="center" vertical="center"/>
    </xf>
    <xf numFmtId="0" fontId="174" fillId="0" borderId="0" xfId="0" applyFont="1"/>
    <xf numFmtId="0" fontId="171" fillId="0" borderId="0" xfId="0" applyFont="1" applyAlignment="1">
      <alignment horizontal="center"/>
    </xf>
    <xf numFmtId="0" fontId="175" fillId="0" borderId="20" xfId="0" applyFont="1" applyBorder="1" applyAlignment="1">
      <alignment horizontal="center" vertical="center"/>
    </xf>
    <xf numFmtId="0" fontId="175" fillId="0" borderId="0" xfId="0" applyFont="1" applyAlignment="1">
      <alignment horizontal="center" vertical="center"/>
    </xf>
    <xf numFmtId="0" fontId="175" fillId="0" borderId="2" xfId="0" applyFont="1" applyBorder="1" applyAlignment="1">
      <alignment horizontal="center" vertical="center"/>
    </xf>
    <xf numFmtId="0" fontId="144" fillId="3" borderId="43" xfId="0" applyFont="1" applyFill="1" applyBorder="1"/>
    <xf numFmtId="0" fontId="173" fillId="3" borderId="0" xfId="0" applyFont="1" applyFill="1"/>
    <xf numFmtId="0" fontId="180" fillId="3" borderId="0" xfId="0" applyFont="1" applyFill="1" applyAlignment="1">
      <alignment horizontal="center" vertical="center"/>
    </xf>
    <xf numFmtId="0" fontId="172" fillId="19" borderId="0" xfId="0" applyFont="1" applyFill="1" applyAlignment="1">
      <alignment horizontal="center" vertical="center"/>
    </xf>
    <xf numFmtId="0" fontId="172" fillId="0" borderId="0" xfId="0" applyFont="1"/>
    <xf numFmtId="0" fontId="181" fillId="0" borderId="0" xfId="0" applyFont="1"/>
    <xf numFmtId="49" fontId="172" fillId="0" borderId="0" xfId="0" applyNumberFormat="1" applyFont="1" applyAlignment="1">
      <alignment horizontal="center" vertical="center" wrapText="1"/>
    </xf>
    <xf numFmtId="1" fontId="170" fillId="0" borderId="42" xfId="1" applyNumberFormat="1" applyFont="1" applyFill="1" applyBorder="1" applyAlignment="1">
      <alignment horizontal="center" vertical="center"/>
    </xf>
    <xf numFmtId="1" fontId="171" fillId="20" borderId="42" xfId="1" applyNumberFormat="1" applyFont="1" applyFill="1" applyBorder="1" applyAlignment="1">
      <alignment horizontal="center" vertical="center"/>
    </xf>
    <xf numFmtId="0" fontId="172" fillId="22" borderId="0" xfId="0" applyFont="1" applyFill="1"/>
    <xf numFmtId="0" fontId="182" fillId="3" borderId="0" xfId="0" applyFont="1" applyFill="1" applyAlignment="1">
      <alignment vertical="center"/>
    </xf>
    <xf numFmtId="0" fontId="183" fillId="0" borderId="0" xfId="0" applyFont="1"/>
    <xf numFmtId="0" fontId="170" fillId="0" borderId="0" xfId="0" applyFont="1" applyAlignment="1">
      <alignment horizontal="center" vertical="center"/>
    </xf>
    <xf numFmtId="0" fontId="170" fillId="0" borderId="0" xfId="0" applyFont="1" applyAlignment="1">
      <alignment horizontal="right"/>
    </xf>
    <xf numFmtId="1" fontId="170" fillId="0" borderId="0" xfId="0" applyNumberFormat="1" applyFont="1" applyAlignment="1">
      <alignment horizontal="left"/>
    </xf>
    <xf numFmtId="49" fontId="171" fillId="0" borderId="0" xfId="0" applyNumberFormat="1" applyFont="1" applyAlignment="1">
      <alignment horizontal="center" vertical="center"/>
    </xf>
    <xf numFmtId="49" fontId="170" fillId="0" borderId="0" xfId="0" applyNumberFormat="1" applyFont="1" applyAlignment="1">
      <alignment horizontal="center" vertical="center"/>
    </xf>
    <xf numFmtId="0" fontId="170" fillId="0" borderId="0" xfId="0" applyFont="1" applyAlignment="1">
      <alignment horizontal="left"/>
    </xf>
    <xf numFmtId="0" fontId="171" fillId="0" borderId="63" xfId="0" applyFont="1" applyBorder="1" applyAlignment="1">
      <alignment horizontal="center" vertical="center"/>
    </xf>
    <xf numFmtId="0" fontId="175" fillId="0" borderId="0" xfId="0" applyFont="1" applyAlignment="1">
      <alignment horizontal="center"/>
    </xf>
    <xf numFmtId="0" fontId="172" fillId="0" borderId="0" xfId="0" applyFont="1" applyAlignment="1">
      <alignment horizontal="center"/>
    </xf>
    <xf numFmtId="0" fontId="183" fillId="0" borderId="0" xfId="0" applyFont="1" applyAlignment="1">
      <alignment horizontal="center"/>
    </xf>
    <xf numFmtId="0" fontId="182" fillId="3" borderId="43" xfId="0" applyFont="1" applyFill="1" applyBorder="1" applyAlignment="1">
      <alignment vertical="center"/>
    </xf>
    <xf numFmtId="0" fontId="182" fillId="29" borderId="0" xfId="0" applyFont="1" applyFill="1" applyAlignment="1">
      <alignment vertical="center"/>
    </xf>
    <xf numFmtId="0" fontId="170" fillId="0" borderId="0" xfId="16" applyFont="1" applyAlignment="1">
      <alignment horizontal="center" vertical="center"/>
    </xf>
    <xf numFmtId="0" fontId="184" fillId="0" borderId="0" xfId="0" applyFont="1"/>
    <xf numFmtId="0" fontId="185" fillId="0" borderId="0" xfId="0" applyFont="1"/>
    <xf numFmtId="0" fontId="172" fillId="0" borderId="0" xfId="0" applyFont="1" applyAlignment="1">
      <alignment vertical="center"/>
    </xf>
    <xf numFmtId="0" fontId="173" fillId="0" borderId="0" xfId="0" applyFont="1" applyAlignment="1">
      <alignment vertical="center"/>
    </xf>
    <xf numFmtId="0" fontId="173" fillId="3" borderId="0" xfId="0" applyFont="1" applyFill="1" applyAlignment="1">
      <alignment vertical="center"/>
    </xf>
    <xf numFmtId="0" fontId="150" fillId="3" borderId="0" xfId="0" applyFont="1" applyFill="1" applyAlignment="1">
      <alignment vertical="center"/>
    </xf>
    <xf numFmtId="0" fontId="177" fillId="3" borderId="0" xfId="0" applyFont="1" applyFill="1" applyAlignment="1">
      <alignment vertical="center"/>
    </xf>
    <xf numFmtId="0" fontId="144" fillId="0" borderId="0" xfId="0" applyFont="1" applyAlignment="1">
      <alignment vertical="center"/>
    </xf>
    <xf numFmtId="0" fontId="180" fillId="0" borderId="0" xfId="0" applyFont="1" applyAlignment="1">
      <alignment wrapText="1"/>
    </xf>
    <xf numFmtId="0" fontId="180" fillId="0" borderId="0" xfId="0" applyFont="1" applyAlignment="1">
      <alignment vertical="center"/>
    </xf>
    <xf numFmtId="0" fontId="176" fillId="3" borderId="43" xfId="0" applyFont="1" applyFill="1" applyBorder="1" applyAlignment="1">
      <alignment vertical="center"/>
    </xf>
    <xf numFmtId="0" fontId="176" fillId="29" borderId="0" xfId="0" applyFont="1" applyFill="1" applyAlignment="1">
      <alignment vertical="center"/>
    </xf>
    <xf numFmtId="0" fontId="176" fillId="3" borderId="0" xfId="0" applyFont="1" applyFill="1" applyAlignment="1">
      <alignment vertical="center"/>
    </xf>
    <xf numFmtId="1" fontId="171" fillId="19" borderId="42" xfId="1" applyNumberFormat="1" applyFont="1" applyFill="1" applyBorder="1" applyAlignment="1">
      <alignment horizontal="center" vertical="center"/>
    </xf>
    <xf numFmtId="0" fontId="180" fillId="9" borderId="0" xfId="0" applyFont="1" applyFill="1" applyAlignment="1">
      <alignment horizontal="center" vertical="center"/>
    </xf>
    <xf numFmtId="0" fontId="178" fillId="29" borderId="0" xfId="0" applyFont="1" applyFill="1"/>
    <xf numFmtId="0" fontId="180" fillId="29" borderId="0" xfId="0" applyFont="1" applyFill="1"/>
    <xf numFmtId="1" fontId="184" fillId="0" borderId="42" xfId="1" applyNumberFormat="1" applyFont="1" applyFill="1" applyBorder="1" applyAlignment="1">
      <alignment horizontal="center" vertical="center"/>
    </xf>
    <xf numFmtId="0" fontId="172" fillId="29" borderId="0" xfId="0" applyFont="1" applyFill="1" applyAlignment="1">
      <alignment vertical="center"/>
    </xf>
    <xf numFmtId="1" fontId="170" fillId="0" borderId="0" xfId="0" applyNumberFormat="1" applyFont="1" applyAlignment="1">
      <alignment horizontal="center" vertical="top"/>
    </xf>
    <xf numFmtId="0" fontId="170" fillId="0" borderId="0" xfId="0" applyFont="1" applyAlignment="1">
      <alignment horizontal="center" vertical="top"/>
    </xf>
    <xf numFmtId="0" fontId="151" fillId="9" borderId="0" xfId="0" applyFont="1" applyFill="1" applyAlignment="1">
      <alignment horizontal="center" vertical="center"/>
    </xf>
    <xf numFmtId="0" fontId="151" fillId="0" borderId="43" xfId="0" applyFont="1" applyBorder="1" applyAlignment="1">
      <alignment horizontal="center" vertical="center"/>
    </xf>
    <xf numFmtId="0" fontId="172" fillId="9" borderId="0" xfId="0" applyFont="1" applyFill="1" applyAlignment="1">
      <alignment horizontal="center"/>
    </xf>
    <xf numFmtId="49" fontId="170" fillId="0" borderId="0" xfId="0" applyNumberFormat="1" applyFont="1" applyAlignment="1">
      <alignment horizontal="center"/>
    </xf>
    <xf numFmtId="0" fontId="172" fillId="3" borderId="42" xfId="0" applyFont="1" applyFill="1" applyBorder="1" applyAlignment="1">
      <alignment horizontal="center" vertical="center"/>
    </xf>
    <xf numFmtId="0" fontId="180" fillId="29" borderId="0" xfId="0" applyFont="1" applyFill="1" applyAlignment="1">
      <alignment horizontal="center" vertical="center"/>
    </xf>
    <xf numFmtId="1" fontId="174" fillId="0" borderId="42" xfId="1" applyNumberFormat="1" applyFont="1" applyFill="1" applyBorder="1" applyAlignment="1">
      <alignment horizontal="center" vertical="center"/>
    </xf>
    <xf numFmtId="0" fontId="174" fillId="0" borderId="0" xfId="0" applyFont="1" applyAlignment="1">
      <alignment vertical="center"/>
    </xf>
    <xf numFmtId="49" fontId="186" fillId="0" borderId="0" xfId="0" applyNumberFormat="1" applyFont="1" applyAlignment="1">
      <alignment horizontal="center" vertical="center" wrapText="1"/>
    </xf>
    <xf numFmtId="0" fontId="172" fillId="29" borderId="0" xfId="0" applyFont="1" applyFill="1"/>
    <xf numFmtId="0" fontId="61" fillId="0" borderId="20" xfId="0" applyFont="1" applyBorder="1"/>
    <xf numFmtId="0" fontId="172" fillId="29" borderId="0" xfId="0" applyFont="1" applyFill="1" applyAlignment="1">
      <alignment horizontal="center" vertical="center"/>
    </xf>
    <xf numFmtId="0" fontId="174" fillId="0" borderId="0" xfId="0" applyFont="1" applyAlignment="1">
      <alignment horizontal="left"/>
    </xf>
    <xf numFmtId="0" fontId="172" fillId="0" borderId="42" xfId="0" applyFont="1" applyBorder="1" applyAlignment="1">
      <alignment horizontal="center" vertical="center"/>
    </xf>
    <xf numFmtId="0" fontId="174" fillId="0" borderId="42" xfId="0" applyFont="1" applyBorder="1" applyAlignment="1">
      <alignment horizontal="center" vertical="center"/>
    </xf>
    <xf numFmtId="0" fontId="175" fillId="0" borderId="0" xfId="0" applyFont="1" applyAlignment="1">
      <alignment vertical="center"/>
    </xf>
    <xf numFmtId="0" fontId="175" fillId="0" borderId="0" xfId="0" applyFont="1" applyAlignment="1">
      <alignment horizontal="left"/>
    </xf>
    <xf numFmtId="0" fontId="170" fillId="0" borderId="42" xfId="0" applyFont="1" applyBorder="1" applyAlignment="1">
      <alignment horizontal="center" vertical="center"/>
    </xf>
    <xf numFmtId="0" fontId="172" fillId="9" borderId="0" xfId="0" applyFont="1" applyFill="1"/>
    <xf numFmtId="0" fontId="171" fillId="3" borderId="0" xfId="0" applyFont="1" applyFill="1" applyAlignment="1">
      <alignment horizontal="center" vertical="center"/>
    </xf>
    <xf numFmtId="0" fontId="61" fillId="0" borderId="2" xfId="0" applyFont="1" applyBorder="1"/>
    <xf numFmtId="0" fontId="170" fillId="0" borderId="2" xfId="0" applyFont="1" applyBorder="1" applyAlignment="1">
      <alignment horizontal="center" vertical="center"/>
    </xf>
    <xf numFmtId="1" fontId="170" fillId="0" borderId="2" xfId="1" applyNumberFormat="1" applyFont="1" applyFill="1" applyBorder="1" applyAlignment="1">
      <alignment horizontal="center" vertical="center"/>
    </xf>
    <xf numFmtId="1" fontId="171" fillId="28" borderId="42" xfId="1" applyNumberFormat="1" applyFont="1" applyFill="1" applyBorder="1" applyAlignment="1">
      <alignment horizontal="center" vertical="center"/>
    </xf>
    <xf numFmtId="1" fontId="171" fillId="0" borderId="0" xfId="1" applyNumberFormat="1" applyFont="1" applyFill="1" applyBorder="1" applyAlignment="1">
      <alignment horizontal="center" vertical="center"/>
    </xf>
    <xf numFmtId="0" fontId="171" fillId="28" borderId="42" xfId="0" applyFont="1" applyFill="1" applyBorder="1" applyAlignment="1">
      <alignment horizontal="center" vertical="center"/>
    </xf>
    <xf numFmtId="0" fontId="175" fillId="3" borderId="2" xfId="0" applyFont="1" applyFill="1" applyBorder="1" applyAlignment="1">
      <alignment horizontal="center" vertical="center"/>
    </xf>
    <xf numFmtId="0" fontId="61" fillId="0" borderId="0" xfId="0" applyFont="1" applyAlignment="1">
      <alignment horizontal="left" vertical="top"/>
    </xf>
    <xf numFmtId="0" fontId="61" fillId="0" borderId="2" xfId="0" applyFont="1" applyBorder="1" applyAlignment="1">
      <alignment horizontal="left" vertical="top"/>
    </xf>
    <xf numFmtId="0" fontId="61" fillId="9" borderId="2" xfId="0" applyFont="1" applyFill="1" applyBorder="1" applyAlignment="1">
      <alignment horizontal="left" vertical="top"/>
    </xf>
    <xf numFmtId="14" fontId="61" fillId="0" borderId="2" xfId="0" applyNumberFormat="1" applyFont="1" applyBorder="1" applyAlignment="1">
      <alignment horizontal="left" vertical="top" wrapText="1"/>
    </xf>
    <xf numFmtId="0" fontId="61" fillId="19" borderId="2" xfId="0" applyFont="1" applyFill="1" applyBorder="1" applyAlignment="1">
      <alignment horizontal="left" vertical="top"/>
    </xf>
    <xf numFmtId="14" fontId="61" fillId="0" borderId="2" xfId="0" applyNumberFormat="1" applyFont="1" applyBorder="1"/>
    <xf numFmtId="14" fontId="61" fillId="0" borderId="2" xfId="0" applyNumberFormat="1" applyFont="1" applyBorder="1" applyAlignment="1">
      <alignment wrapText="1"/>
    </xf>
    <xf numFmtId="0" fontId="61" fillId="19" borderId="2" xfId="0" applyFont="1" applyFill="1" applyBorder="1" applyAlignment="1">
      <alignment horizontal="center"/>
    </xf>
    <xf numFmtId="0" fontId="61" fillId="0" borderId="2" xfId="0" applyFont="1" applyBorder="1" applyAlignment="1">
      <alignment horizontal="center"/>
    </xf>
    <xf numFmtId="0" fontId="0" fillId="3" borderId="2" xfId="0" applyFill="1" applyBorder="1"/>
    <xf numFmtId="0" fontId="94" fillId="3" borderId="2" xfId="0" applyFont="1" applyFill="1" applyBorder="1" applyAlignment="1">
      <alignment horizontal="center" vertical="center"/>
    </xf>
    <xf numFmtId="0" fontId="94" fillId="3" borderId="2" xfId="0" applyFont="1" applyFill="1" applyBorder="1" applyAlignment="1">
      <alignment horizontal="center" vertical="center" wrapText="1"/>
    </xf>
    <xf numFmtId="0" fontId="123" fillId="3" borderId="2" xfId="0" applyFont="1" applyFill="1" applyBorder="1" applyAlignment="1">
      <alignment horizontal="center" vertical="center"/>
    </xf>
    <xf numFmtId="0" fontId="120" fillId="3" borderId="2" xfId="0" applyFont="1" applyFill="1" applyBorder="1" applyAlignment="1">
      <alignment horizontal="left" vertical="center"/>
    </xf>
    <xf numFmtId="169" fontId="120" fillId="3" borderId="2" xfId="0" applyNumberFormat="1" applyFont="1" applyFill="1" applyBorder="1" applyAlignment="1">
      <alignment horizontal="center" vertical="center" wrapText="1"/>
    </xf>
    <xf numFmtId="0" fontId="120" fillId="3" borderId="2" xfId="0" applyFont="1" applyFill="1" applyBorder="1" applyAlignment="1">
      <alignment horizontal="center" vertical="center" wrapText="1"/>
    </xf>
    <xf numFmtId="0" fontId="120" fillId="3" borderId="2" xfId="0" applyFont="1" applyFill="1" applyBorder="1" applyAlignment="1">
      <alignment horizontal="left" vertical="center" wrapText="1"/>
    </xf>
    <xf numFmtId="0" fontId="123" fillId="3" borderId="2" xfId="0" applyFont="1" applyFill="1" applyBorder="1" applyAlignment="1">
      <alignment horizontal="left" vertical="center"/>
    </xf>
    <xf numFmtId="0" fontId="123" fillId="3" borderId="2" xfId="0" applyFont="1" applyFill="1" applyBorder="1" applyAlignment="1">
      <alignment horizontal="center" vertical="center" wrapText="1"/>
    </xf>
    <xf numFmtId="0" fontId="123" fillId="3" borderId="2" xfId="0" applyFont="1" applyFill="1" applyBorder="1" applyAlignment="1">
      <alignment horizontal="left" vertical="center" wrapText="1"/>
    </xf>
    <xf numFmtId="169" fontId="123" fillId="3" borderId="2" xfId="0" applyNumberFormat="1" applyFont="1" applyFill="1" applyBorder="1" applyAlignment="1">
      <alignment horizontal="center" vertical="center"/>
    </xf>
    <xf numFmtId="14" fontId="123"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20" fillId="3" borderId="2" xfId="0" applyFont="1" applyFill="1" applyBorder="1" applyAlignment="1">
      <alignment horizontal="center" vertical="center"/>
    </xf>
    <xf numFmtId="14" fontId="120" fillId="3" borderId="2" xfId="0" applyNumberFormat="1" applyFont="1" applyFill="1" applyBorder="1" applyAlignment="1">
      <alignment horizontal="center" vertical="center"/>
    </xf>
    <xf numFmtId="0" fontId="123" fillId="3" borderId="46" xfId="0" applyFont="1" applyFill="1" applyBorder="1" applyAlignment="1">
      <alignment horizontal="left" vertical="center" wrapText="1"/>
    </xf>
    <xf numFmtId="169" fontId="83" fillId="3" borderId="2" xfId="0" applyNumberFormat="1" applyFont="1" applyFill="1" applyBorder="1" applyAlignment="1">
      <alignment horizontal="center" vertical="center"/>
    </xf>
    <xf numFmtId="0" fontId="82"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20" fillId="0" borderId="2" xfId="0" applyNumberFormat="1" applyFont="1" applyBorder="1" applyAlignment="1">
      <alignment horizontal="center" vertical="center"/>
    </xf>
    <xf numFmtId="14" fontId="94"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3"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20" fillId="3" borderId="3" xfId="0" applyFont="1" applyFill="1" applyBorder="1" applyAlignment="1">
      <alignment horizontal="left" vertical="center"/>
    </xf>
    <xf numFmtId="0" fontId="120" fillId="3" borderId="3" xfId="0" applyFont="1" applyFill="1" applyBorder="1" applyAlignment="1">
      <alignment horizontal="center" vertical="center"/>
    </xf>
    <xf numFmtId="0" fontId="120" fillId="3" borderId="28" xfId="0" applyFont="1" applyFill="1" applyBorder="1" applyAlignment="1">
      <alignment horizontal="left" vertical="center"/>
    </xf>
    <xf numFmtId="0" fontId="88" fillId="3" borderId="2" xfId="0" applyFont="1" applyFill="1" applyBorder="1" applyAlignment="1">
      <alignment horizontal="center"/>
    </xf>
    <xf numFmtId="173" fontId="88" fillId="3" borderId="2" xfId="0" applyNumberFormat="1" applyFont="1" applyFill="1" applyBorder="1" applyAlignment="1">
      <alignment horizontal="center" vertical="center"/>
    </xf>
    <xf numFmtId="173" fontId="88" fillId="3" borderId="2" xfId="0" applyNumberFormat="1" applyFont="1" applyFill="1" applyBorder="1" applyAlignment="1">
      <alignment horizontal="center"/>
    </xf>
    <xf numFmtId="0" fontId="88" fillId="3" borderId="2" xfId="0" applyFont="1" applyFill="1" applyBorder="1" applyAlignment="1">
      <alignment horizontal="center" vertical="center"/>
    </xf>
    <xf numFmtId="0" fontId="176" fillId="29" borderId="2" xfId="0" applyFont="1" applyFill="1" applyBorder="1" applyAlignment="1">
      <alignment vertical="center"/>
    </xf>
    <xf numFmtId="0" fontId="176" fillId="0" borderId="0" xfId="0" applyFont="1" applyAlignment="1">
      <alignment vertical="center"/>
    </xf>
    <xf numFmtId="0" fontId="172" fillId="0" borderId="0" xfId="0" applyFont="1" applyAlignment="1">
      <alignment vertical="center" wrapText="1"/>
    </xf>
    <xf numFmtId="14" fontId="121" fillId="0" borderId="2" xfId="0" applyNumberFormat="1" applyFont="1" applyBorder="1" applyAlignment="1">
      <alignment horizontal="right" vertical="top"/>
    </xf>
    <xf numFmtId="0" fontId="121" fillId="0" borderId="3" xfId="0" applyFont="1" applyBorder="1" applyAlignment="1">
      <alignment horizontal="left" vertical="top"/>
    </xf>
    <xf numFmtId="0" fontId="121" fillId="0" borderId="3" xfId="0" applyFont="1" applyBorder="1" applyAlignment="1">
      <alignment horizontal="left"/>
    </xf>
    <xf numFmtId="14" fontId="121" fillId="0" borderId="3" xfId="0" applyNumberFormat="1" applyFont="1" applyBorder="1"/>
    <xf numFmtId="0" fontId="60" fillId="0" borderId="2" xfId="0" applyFont="1" applyBorder="1" applyAlignment="1">
      <alignment horizontal="center"/>
    </xf>
    <xf numFmtId="14" fontId="60" fillId="0" borderId="2" xfId="0" applyNumberFormat="1" applyFont="1" applyBorder="1" applyAlignment="1">
      <alignment horizontal="center" vertical="center"/>
    </xf>
    <xf numFmtId="169" fontId="187" fillId="0" borderId="2" xfId="14" applyNumberFormat="1" applyFont="1" applyBorder="1" applyAlignment="1">
      <alignment horizontal="center" vertical="center" wrapText="1"/>
    </xf>
    <xf numFmtId="0" fontId="121" fillId="0" borderId="2" xfId="0" applyFont="1" applyBorder="1" applyAlignment="1">
      <alignment horizontal="center" vertical="top"/>
    </xf>
    <xf numFmtId="0" fontId="121" fillId="0" borderId="3" xfId="0" applyFont="1" applyBorder="1" applyAlignment="1">
      <alignment horizontal="center" vertical="center"/>
    </xf>
    <xf numFmtId="0" fontId="121" fillId="0" borderId="3" xfId="0" applyFont="1" applyBorder="1" applyAlignment="1">
      <alignment horizontal="center"/>
    </xf>
    <xf numFmtId="0" fontId="121" fillId="3" borderId="0" xfId="0" applyFont="1" applyFill="1" applyAlignment="1">
      <alignment horizontal="center" vertical="center"/>
    </xf>
    <xf numFmtId="0" fontId="123" fillId="0" borderId="2" xfId="0" applyFont="1" applyBorder="1" applyAlignment="1">
      <alignment vertical="top"/>
    </xf>
    <xf numFmtId="0" fontId="123" fillId="0" borderId="2" xfId="0" applyFont="1" applyBorder="1" applyAlignment="1">
      <alignment horizontal="left" vertical="top"/>
    </xf>
    <xf numFmtId="0" fontId="188" fillId="3" borderId="2" xfId="0" applyFont="1" applyFill="1" applyBorder="1" applyAlignment="1">
      <alignment horizontal="center" vertical="center"/>
    </xf>
    <xf numFmtId="0" fontId="59" fillId="0" borderId="0" xfId="0" applyFont="1"/>
    <xf numFmtId="0" fontId="121" fillId="3" borderId="3" xfId="0" applyFont="1" applyFill="1" applyBorder="1" applyAlignment="1">
      <alignment horizontal="left"/>
    </xf>
    <xf numFmtId="0" fontId="59" fillId="0" borderId="2" xfId="0" applyFont="1" applyBorder="1"/>
    <xf numFmtId="0" fontId="58" fillId="0" borderId="0" xfId="0" applyFont="1"/>
    <xf numFmtId="0" fontId="58" fillId="0" borderId="2" xfId="0" applyFont="1" applyBorder="1"/>
    <xf numFmtId="0" fontId="176" fillId="29" borderId="25" xfId="0" applyFont="1" applyFill="1" applyBorder="1" applyAlignment="1">
      <alignment vertical="center"/>
    </xf>
    <xf numFmtId="0" fontId="166" fillId="0" borderId="0" xfId="0" applyFont="1" applyAlignment="1">
      <alignment vertical="center"/>
    </xf>
    <xf numFmtId="0" fontId="189" fillId="0" borderId="0" xfId="0" applyFont="1"/>
    <xf numFmtId="0" fontId="57" fillId="0" borderId="0" xfId="0" applyFont="1"/>
    <xf numFmtId="1" fontId="170" fillId="19" borderId="42" xfId="1" applyNumberFormat="1" applyFont="1" applyFill="1" applyBorder="1" applyAlignment="1">
      <alignment horizontal="center" vertical="center"/>
    </xf>
    <xf numFmtId="0" fontId="56" fillId="0" borderId="0" xfId="0" applyFont="1"/>
    <xf numFmtId="0" fontId="184" fillId="0" borderId="42" xfId="0" applyFont="1" applyBorder="1" applyAlignment="1">
      <alignment horizontal="center" vertical="center"/>
    </xf>
    <xf numFmtId="168" fontId="160" fillId="0" borderId="0" xfId="0" applyNumberFormat="1" applyFont="1" applyAlignment="1">
      <alignment horizontal="center" vertical="center"/>
    </xf>
    <xf numFmtId="168" fontId="160" fillId="19" borderId="0" xfId="0" applyNumberFormat="1" applyFont="1" applyFill="1" applyAlignment="1">
      <alignment horizontal="center" vertical="center"/>
    </xf>
    <xf numFmtId="0" fontId="176" fillId="29" borderId="0" xfId="0" applyFont="1" applyFill="1" applyAlignment="1">
      <alignment horizontal="center" vertical="center"/>
    </xf>
    <xf numFmtId="0" fontId="176" fillId="3" borderId="0" xfId="0" applyFont="1" applyFill="1" applyAlignment="1">
      <alignment horizontal="center" vertical="center"/>
    </xf>
    <xf numFmtId="0" fontId="180" fillId="0" borderId="0" xfId="0" applyFont="1" applyAlignment="1">
      <alignment horizontal="left" vertical="center" wrapText="1"/>
    </xf>
    <xf numFmtId="0" fontId="176" fillId="17" borderId="0" xfId="0" applyFont="1" applyFill="1" applyAlignment="1">
      <alignment horizontal="center" vertical="center"/>
    </xf>
    <xf numFmtId="0" fontId="55" fillId="0" borderId="2" xfId="0" applyFont="1" applyBorder="1"/>
    <xf numFmtId="0" fontId="177" fillId="0" borderId="0" xfId="0" applyFont="1" applyAlignment="1">
      <alignment horizontal="center"/>
    </xf>
    <xf numFmtId="14" fontId="121" fillId="9" borderId="2" xfId="0" applyNumberFormat="1" applyFont="1" applyFill="1" applyBorder="1"/>
    <xf numFmtId="14" fontId="121" fillId="9" borderId="2" xfId="0" applyNumberFormat="1" applyFont="1" applyFill="1" applyBorder="1" applyAlignment="1">
      <alignment horizontal="right"/>
    </xf>
    <xf numFmtId="14" fontId="121" fillId="9" borderId="3" xfId="0" applyNumberFormat="1" applyFont="1" applyFill="1" applyBorder="1" applyAlignment="1">
      <alignment vertical="center"/>
    </xf>
    <xf numFmtId="14" fontId="121" fillId="9" borderId="2" xfId="0" applyNumberFormat="1" applyFont="1" applyFill="1" applyBorder="1" applyAlignment="1">
      <alignment horizontal="right" vertical="top"/>
    </xf>
    <xf numFmtId="0" fontId="54" fillId="0" borderId="2" xfId="0" applyFont="1" applyBorder="1" applyAlignment="1">
      <alignment horizontal="center"/>
    </xf>
    <xf numFmtId="0" fontId="123" fillId="0" borderId="2" xfId="0" applyFont="1" applyBorder="1" applyAlignment="1">
      <alignment horizontal="left"/>
    </xf>
    <xf numFmtId="14" fontId="121" fillId="0" borderId="3" xfId="0" applyNumberFormat="1" applyFont="1" applyBorder="1" applyAlignment="1">
      <alignment horizontal="right" vertical="top"/>
    </xf>
    <xf numFmtId="0" fontId="123" fillId="0" borderId="3" xfId="0" applyFont="1" applyBorder="1" applyAlignment="1">
      <alignment horizontal="left" vertical="top"/>
    </xf>
    <xf numFmtId="0" fontId="121" fillId="0" borderId="2" xfId="0" applyFont="1" applyBorder="1" applyAlignment="1">
      <alignment horizontal="left" vertical="top" wrapText="1"/>
    </xf>
    <xf numFmtId="14" fontId="121" fillId="0" borderId="3" xfId="0" applyNumberFormat="1" applyFont="1" applyBorder="1" applyAlignment="1">
      <alignment horizontal="right"/>
    </xf>
    <xf numFmtId="0" fontId="123" fillId="0" borderId="3" xfId="0" applyFont="1" applyBorder="1" applyAlignment="1">
      <alignment horizontal="left"/>
    </xf>
    <xf numFmtId="0" fontId="123" fillId="9" borderId="2" xfId="0" applyFont="1" applyFill="1" applyBorder="1" applyAlignment="1">
      <alignment horizontal="left" vertical="top"/>
    </xf>
    <xf numFmtId="0" fontId="121" fillId="9" borderId="3" xfId="0" applyFont="1" applyFill="1" applyBorder="1" applyAlignment="1">
      <alignment horizontal="left"/>
    </xf>
    <xf numFmtId="0" fontId="190" fillId="0" borderId="2" xfId="0" applyFont="1" applyBorder="1" applyAlignment="1" applyProtection="1">
      <alignment horizontal="center" vertical="center" wrapText="1"/>
      <protection hidden="1"/>
    </xf>
    <xf numFmtId="0" fontId="190" fillId="0" borderId="2" xfId="0" applyFont="1" applyBorder="1" applyAlignment="1" applyProtection="1">
      <alignment vertical="center" wrapText="1"/>
      <protection hidden="1"/>
    </xf>
    <xf numFmtId="169" fontId="190" fillId="0" borderId="2" xfId="0" applyNumberFormat="1" applyFont="1" applyBorder="1" applyAlignment="1" applyProtection="1">
      <alignment horizontal="center" vertical="center"/>
      <protection hidden="1"/>
    </xf>
    <xf numFmtId="169" fontId="190" fillId="0" borderId="2" xfId="0" applyNumberFormat="1" applyFont="1" applyBorder="1" applyAlignment="1" applyProtection="1">
      <alignment vertical="center"/>
      <protection hidden="1"/>
    </xf>
    <xf numFmtId="169" fontId="190" fillId="0" borderId="2" xfId="0" applyNumberFormat="1" applyFont="1" applyBorder="1" applyAlignment="1" applyProtection="1">
      <alignment horizontal="center" vertical="center" wrapText="1"/>
      <protection hidden="1"/>
    </xf>
    <xf numFmtId="1" fontId="190" fillId="0" borderId="2" xfId="0" applyNumberFormat="1" applyFont="1" applyBorder="1" applyAlignment="1" applyProtection="1">
      <alignment horizontal="center" vertical="center"/>
      <protection hidden="1"/>
    </xf>
    <xf numFmtId="1" fontId="190" fillId="0" borderId="2" xfId="0" applyNumberFormat="1" applyFont="1" applyBorder="1" applyAlignment="1" applyProtection="1">
      <alignment horizontal="left" vertical="center" wrapText="1"/>
      <protection hidden="1"/>
    </xf>
    <xf numFmtId="0" fontId="190" fillId="5" borderId="2" xfId="0" applyFont="1" applyFill="1" applyBorder="1" applyAlignment="1" applyProtection="1">
      <alignment horizontal="center" vertical="center" wrapText="1"/>
      <protection hidden="1"/>
    </xf>
    <xf numFmtId="0" fontId="190" fillId="5" borderId="2" xfId="0" applyFont="1" applyFill="1" applyBorder="1" applyAlignment="1" applyProtection="1">
      <alignment vertical="center" wrapText="1"/>
      <protection hidden="1"/>
    </xf>
    <xf numFmtId="1" fontId="190" fillId="5" borderId="2" xfId="0" applyNumberFormat="1" applyFont="1" applyFill="1" applyBorder="1" applyAlignment="1" applyProtection="1">
      <alignment horizontal="center" vertical="center"/>
      <protection hidden="1"/>
    </xf>
    <xf numFmtId="1" fontId="190" fillId="5" borderId="2" xfId="0" applyNumberFormat="1" applyFont="1" applyFill="1" applyBorder="1" applyAlignment="1" applyProtection="1">
      <alignment horizontal="center" vertical="center" wrapText="1"/>
      <protection hidden="1"/>
    </xf>
    <xf numFmtId="1" fontId="190" fillId="3" borderId="2" xfId="0" applyNumberFormat="1" applyFont="1" applyFill="1" applyBorder="1" applyAlignment="1" applyProtection="1">
      <alignment horizontal="center" vertical="center"/>
      <protection hidden="1"/>
    </xf>
    <xf numFmtId="0" fontId="191" fillId="0" borderId="2" xfId="0" applyFont="1" applyBorder="1" applyAlignment="1" applyProtection="1">
      <alignment horizontal="center" vertical="center"/>
      <protection hidden="1"/>
    </xf>
    <xf numFmtId="169" fontId="190" fillId="5" borderId="2" xfId="0" applyNumberFormat="1" applyFont="1" applyFill="1" applyBorder="1" applyAlignment="1" applyProtection="1">
      <alignment horizontal="center" vertical="center"/>
      <protection hidden="1"/>
    </xf>
    <xf numFmtId="169" fontId="190" fillId="5" borderId="2" xfId="0" applyNumberFormat="1" applyFont="1" applyFill="1" applyBorder="1" applyAlignment="1" applyProtection="1">
      <alignment horizontal="center" vertical="center" wrapText="1"/>
      <protection hidden="1"/>
    </xf>
    <xf numFmtId="169" fontId="190" fillId="3" borderId="2" xfId="0" applyNumberFormat="1" applyFont="1" applyFill="1" applyBorder="1" applyAlignment="1" applyProtection="1">
      <alignment horizontal="center" vertical="center"/>
      <protection hidden="1"/>
    </xf>
    <xf numFmtId="169" fontId="191" fillId="0" borderId="2" xfId="0" applyNumberFormat="1" applyFont="1" applyBorder="1" applyAlignment="1" applyProtection="1">
      <alignment horizontal="left" vertical="center" wrapText="1"/>
      <protection hidden="1"/>
    </xf>
    <xf numFmtId="0" fontId="123" fillId="0" borderId="0" xfId="0" applyFont="1"/>
    <xf numFmtId="0" fontId="172" fillId="22" borderId="0" xfId="0" applyFont="1" applyFill="1" applyAlignment="1">
      <alignment wrapText="1"/>
    </xf>
    <xf numFmtId="1" fontId="171" fillId="14" borderId="42" xfId="1" applyNumberFormat="1" applyFont="1" applyFill="1" applyBorder="1" applyAlignment="1">
      <alignment horizontal="center" vertical="center"/>
    </xf>
    <xf numFmtId="1" fontId="174" fillId="14" borderId="42" xfId="1" applyNumberFormat="1" applyFont="1" applyFill="1" applyBorder="1" applyAlignment="1">
      <alignment horizontal="center" vertical="center"/>
    </xf>
    <xf numFmtId="0" fontId="176" fillId="29" borderId="33" xfId="0" applyFont="1" applyFill="1" applyBorder="1" applyAlignment="1">
      <alignment horizontal="center" vertical="center"/>
    </xf>
    <xf numFmtId="1" fontId="174" fillId="0" borderId="2" xfId="1" applyNumberFormat="1" applyFont="1" applyFill="1" applyBorder="1" applyAlignment="1">
      <alignment horizontal="center" vertical="center"/>
    </xf>
    <xf numFmtId="0" fontId="171" fillId="0" borderId="2" xfId="0" applyFont="1" applyBorder="1" applyAlignment="1">
      <alignment horizontal="center" vertical="center"/>
    </xf>
    <xf numFmtId="0" fontId="176" fillId="17" borderId="0" xfId="0" applyFont="1" applyFill="1" applyAlignment="1">
      <alignment vertical="center"/>
    </xf>
    <xf numFmtId="0" fontId="182" fillId="0" borderId="0" xfId="0" applyFont="1" applyAlignment="1">
      <alignment vertical="center"/>
    </xf>
    <xf numFmtId="0" fontId="176" fillId="29" borderId="33" xfId="0" applyFont="1" applyFill="1" applyBorder="1" applyAlignment="1">
      <alignment vertical="center"/>
    </xf>
    <xf numFmtId="0" fontId="176" fillId="0" borderId="43" xfId="0" applyFont="1" applyBorder="1" applyAlignment="1">
      <alignment vertical="center"/>
    </xf>
    <xf numFmtId="0" fontId="176" fillId="29" borderId="46" xfId="0" applyFont="1" applyFill="1" applyBorder="1" applyAlignment="1">
      <alignment vertical="center"/>
    </xf>
    <xf numFmtId="0" fontId="176" fillId="3" borderId="46" xfId="0" applyFont="1" applyFill="1" applyBorder="1" applyAlignment="1">
      <alignment vertical="center"/>
    </xf>
    <xf numFmtId="0" fontId="176" fillId="3" borderId="35" xfId="0" applyFont="1" applyFill="1" applyBorder="1" applyAlignment="1">
      <alignment vertical="center"/>
    </xf>
    <xf numFmtId="0" fontId="176" fillId="29" borderId="35" xfId="0" applyFont="1" applyFill="1" applyBorder="1" applyAlignment="1">
      <alignment vertical="center"/>
    </xf>
    <xf numFmtId="0" fontId="176" fillId="3" borderId="20" xfId="0" applyFont="1" applyFill="1" applyBorder="1" applyAlignment="1">
      <alignment vertical="center"/>
    </xf>
    <xf numFmtId="0" fontId="175" fillId="0" borderId="4" xfId="0" applyFont="1" applyBorder="1" applyAlignment="1">
      <alignment horizontal="center" vertical="center"/>
    </xf>
    <xf numFmtId="1" fontId="171" fillId="0" borderId="42" xfId="1" applyNumberFormat="1" applyFont="1" applyFill="1" applyBorder="1" applyAlignment="1">
      <alignment horizontal="center" vertical="center" wrapText="1"/>
    </xf>
    <xf numFmtId="0" fontId="176" fillId="0" borderId="2" xfId="0" applyFont="1" applyBorder="1" applyAlignment="1">
      <alignment vertical="center"/>
    </xf>
    <xf numFmtId="0" fontId="42" fillId="0" borderId="0" xfId="0" applyFont="1"/>
    <xf numFmtId="0" fontId="42" fillId="0" borderId="2" xfId="0" applyFont="1" applyBorder="1"/>
    <xf numFmtId="0" fontId="94" fillId="0" borderId="0" xfId="0" applyFont="1"/>
    <xf numFmtId="0" fontId="94" fillId="0" borderId="2" xfId="0" applyFont="1" applyBorder="1"/>
    <xf numFmtId="169" fontId="82" fillId="0" borderId="2" xfId="0" applyNumberFormat="1" applyFont="1" applyBorder="1" applyAlignment="1">
      <alignment horizontal="center" vertical="center"/>
    </xf>
    <xf numFmtId="0" fontId="42" fillId="0" borderId="0" xfId="0" applyFont="1" applyAlignment="1">
      <alignment horizontal="center"/>
    </xf>
    <xf numFmtId="0" fontId="94" fillId="0" borderId="2" xfId="0" applyFont="1" applyBorder="1" applyAlignment="1">
      <alignment vertical="center"/>
    </xf>
    <xf numFmtId="0" fontId="176" fillId="29" borderId="28" xfId="0" applyFont="1" applyFill="1" applyBorder="1" applyAlignment="1">
      <alignment vertical="center"/>
    </xf>
    <xf numFmtId="1" fontId="185" fillId="0" borderId="42" xfId="1" applyNumberFormat="1" applyFont="1" applyFill="1" applyBorder="1" applyAlignment="1">
      <alignment horizontal="center" vertical="center"/>
    </xf>
    <xf numFmtId="0" fontId="200" fillId="32" borderId="2" xfId="0" applyFont="1" applyFill="1" applyBorder="1" applyAlignment="1">
      <alignment horizontal="center" vertical="center"/>
    </xf>
    <xf numFmtId="0" fontId="200" fillId="0" borderId="0" xfId="0" applyFont="1" applyAlignment="1">
      <alignment vertical="top"/>
    </xf>
    <xf numFmtId="0" fontId="200" fillId="0" borderId="0" xfId="0" applyFont="1" applyAlignment="1">
      <alignment horizontal="left" vertical="top"/>
    </xf>
    <xf numFmtId="14" fontId="200" fillId="0" borderId="0" xfId="0" applyNumberFormat="1" applyFont="1" applyAlignment="1">
      <alignment vertical="top"/>
    </xf>
    <xf numFmtId="14" fontId="0" fillId="19" borderId="2" xfId="0" applyNumberFormat="1" applyFill="1" applyBorder="1" applyAlignment="1">
      <alignment horizontal="center" vertical="center"/>
    </xf>
    <xf numFmtId="0" fontId="60" fillId="0" borderId="2" xfId="0" applyFont="1" applyBorder="1" applyAlignment="1">
      <alignment horizontal="center" vertical="center"/>
    </xf>
    <xf numFmtId="0" fontId="87" fillId="0" borderId="0" xfId="0" applyFont="1" applyAlignment="1">
      <alignment horizontal="center" vertical="center"/>
    </xf>
    <xf numFmtId="0" fontId="87" fillId="3" borderId="0" xfId="0" applyFont="1" applyFill="1" applyAlignment="1">
      <alignment horizontal="center" vertical="center" wrapText="1"/>
    </xf>
    <xf numFmtId="3" fontId="122"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3" fillId="0" borderId="2" xfId="0" applyFont="1" applyBorder="1" applyAlignment="1">
      <alignment horizontal="center" vertical="center"/>
    </xf>
    <xf numFmtId="0" fontId="52" fillId="0" borderId="2" xfId="0" applyFont="1" applyBorder="1" applyAlignment="1">
      <alignment horizontal="center" vertical="center"/>
    </xf>
    <xf numFmtId="0" fontId="51" fillId="0" borderId="2" xfId="0" applyFont="1" applyBorder="1" applyAlignment="1">
      <alignment horizontal="center" vertical="center"/>
    </xf>
    <xf numFmtId="0" fontId="50" fillId="0" borderId="0" xfId="0" applyFont="1" applyAlignment="1">
      <alignment horizontal="center" vertical="center"/>
    </xf>
    <xf numFmtId="0" fontId="49" fillId="19" borderId="0" xfId="0" applyFont="1" applyFill="1" applyAlignment="1">
      <alignment horizontal="center" vertical="center"/>
    </xf>
    <xf numFmtId="0" fontId="48" fillId="0" borderId="0" xfId="0" applyFont="1" applyAlignment="1">
      <alignment horizontal="center" vertical="center"/>
    </xf>
    <xf numFmtId="14" fontId="47" fillId="0" borderId="0" xfId="0" applyNumberFormat="1" applyFont="1" applyAlignment="1">
      <alignment horizontal="center" vertical="center"/>
    </xf>
    <xf numFmtId="0" fontId="47" fillId="0" borderId="0" xfId="0" applyFont="1" applyAlignment="1">
      <alignment horizontal="center" vertical="center"/>
    </xf>
    <xf numFmtId="0" fontId="46" fillId="19" borderId="0" xfId="0" applyFont="1" applyFill="1" applyAlignment="1">
      <alignment horizontal="center" vertical="center"/>
    </xf>
    <xf numFmtId="0" fontId="45" fillId="9" borderId="0" xfId="0" applyFont="1" applyFill="1" applyAlignment="1">
      <alignment horizontal="center" vertical="center"/>
    </xf>
    <xf numFmtId="0" fontId="45" fillId="0" borderId="0" xfId="0" applyFont="1" applyAlignment="1">
      <alignment horizontal="center" vertical="center"/>
    </xf>
    <xf numFmtId="0" fontId="45" fillId="19" borderId="0" xfId="0" applyFont="1" applyFill="1" applyAlignment="1">
      <alignment horizontal="center" vertical="center"/>
    </xf>
    <xf numFmtId="14" fontId="0" fillId="0" borderId="0" xfId="0" applyNumberFormat="1" applyAlignment="1">
      <alignment horizontal="center" vertical="center"/>
    </xf>
    <xf numFmtId="0" fontId="46" fillId="9" borderId="0" xfId="0" applyFont="1" applyFill="1" applyAlignment="1">
      <alignment horizontal="center" vertical="center"/>
    </xf>
    <xf numFmtId="14" fontId="46" fillId="0" borderId="0" xfId="0" applyNumberFormat="1" applyFont="1" applyAlignment="1">
      <alignment horizontal="center" vertical="center"/>
    </xf>
    <xf numFmtId="0" fontId="44"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1" fillId="0" borderId="0" xfId="0" applyFont="1" applyAlignment="1">
      <alignment horizontal="center" vertical="center"/>
    </xf>
    <xf numFmtId="0" fontId="41" fillId="9" borderId="0" xfId="0" applyFont="1" applyFill="1" applyAlignment="1">
      <alignment horizontal="center" vertical="center"/>
    </xf>
    <xf numFmtId="14" fontId="41" fillId="0" borderId="0" xfId="0" applyNumberFormat="1" applyFont="1" applyAlignment="1">
      <alignment horizontal="center" vertical="center"/>
    </xf>
    <xf numFmtId="0" fontId="196" fillId="0" borderId="0" xfId="50" applyAlignment="1">
      <alignment horizontal="center" vertical="center"/>
    </xf>
    <xf numFmtId="0" fontId="140" fillId="0" borderId="2" xfId="0" applyFont="1" applyBorder="1" applyAlignment="1">
      <alignment horizontal="center" vertical="center" wrapText="1"/>
    </xf>
    <xf numFmtId="0" fontId="52" fillId="0" borderId="0" xfId="0" applyFont="1" applyAlignment="1">
      <alignment horizontal="center" vertical="center"/>
    </xf>
    <xf numFmtId="0" fontId="53" fillId="0" borderId="0" xfId="0" applyFont="1" applyAlignment="1">
      <alignment horizontal="center" vertical="center"/>
    </xf>
    <xf numFmtId="0" fontId="197" fillId="0" borderId="0" xfId="0" applyFont="1" applyAlignment="1">
      <alignment horizontal="center" vertical="center"/>
    </xf>
    <xf numFmtId="43" fontId="197" fillId="0" borderId="0" xfId="0" applyNumberFormat="1" applyFont="1" applyAlignment="1">
      <alignment horizontal="center" vertical="center"/>
    </xf>
    <xf numFmtId="0" fontId="40" fillId="0" borderId="0" xfId="0" applyFont="1" applyAlignment="1">
      <alignment horizontal="center" vertical="center"/>
    </xf>
    <xf numFmtId="0" fontId="41" fillId="0" borderId="0" xfId="0" applyFont="1" applyAlignment="1">
      <alignment horizontal="center" vertical="center" wrapText="1"/>
    </xf>
    <xf numFmtId="0" fontId="198" fillId="0" borderId="0" xfId="0" applyFont="1" applyAlignment="1">
      <alignment horizontal="center" vertical="center"/>
    </xf>
    <xf numFmtId="43" fontId="198" fillId="0" borderId="0" xfId="0" applyNumberFormat="1" applyFont="1" applyAlignment="1">
      <alignment horizontal="center" vertical="center"/>
    </xf>
    <xf numFmtId="0" fontId="38" fillId="0" borderId="0" xfId="0" applyFont="1" applyAlignment="1">
      <alignment horizontal="center" vertical="center"/>
    </xf>
    <xf numFmtId="0" fontId="39" fillId="0" borderId="0" xfId="0" applyFont="1" applyAlignment="1">
      <alignment horizontal="center" vertical="center"/>
    </xf>
    <xf numFmtId="0" fontId="37" fillId="0" borderId="0" xfId="0" applyFont="1" applyAlignment="1">
      <alignment horizontal="center" vertical="center"/>
    </xf>
    <xf numFmtId="0" fontId="36" fillId="0" borderId="0" xfId="0" applyFont="1" applyAlignment="1">
      <alignment horizontal="center" vertical="center"/>
    </xf>
    <xf numFmtId="0" fontId="35" fillId="0" borderId="0" xfId="0" applyFont="1" applyAlignment="1">
      <alignment horizontal="center" vertical="center"/>
    </xf>
    <xf numFmtId="0" fontId="34" fillId="0" borderId="0" xfId="0" applyFont="1" applyAlignment="1">
      <alignment horizontal="center" vertical="center"/>
    </xf>
    <xf numFmtId="0" fontId="200" fillId="0" borderId="0" xfId="0" applyFont="1" applyAlignment="1">
      <alignment horizontal="left" vertical="top" wrapText="1"/>
    </xf>
    <xf numFmtId="0" fontId="197" fillId="0" borderId="28" xfId="0" applyFont="1" applyBorder="1" applyAlignment="1">
      <alignment horizontal="center" vertical="center" wrapText="1"/>
    </xf>
    <xf numFmtId="0" fontId="120" fillId="0" borderId="9" xfId="0" applyFont="1" applyBorder="1" applyAlignment="1">
      <alignment horizontal="center" vertical="center" wrapText="1"/>
    </xf>
    <xf numFmtId="0" fontId="94"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4" fillId="0" borderId="2" xfId="0" applyNumberFormat="1" applyFont="1" applyBorder="1" applyAlignment="1">
      <alignment horizontal="center" vertical="center"/>
    </xf>
    <xf numFmtId="0" fontId="197" fillId="9" borderId="0" xfId="0" applyFont="1" applyFill="1" applyAlignment="1">
      <alignment horizontal="center" vertical="center"/>
    </xf>
    <xf numFmtId="0" fontId="31" fillId="0" borderId="0" xfId="0" applyFont="1" applyAlignment="1">
      <alignment horizontal="center" vertical="center"/>
    </xf>
    <xf numFmtId="14" fontId="30" fillId="0" borderId="2" xfId="0" applyNumberFormat="1" applyFont="1" applyBorder="1" applyAlignment="1">
      <alignment horizontal="center" vertical="center"/>
    </xf>
    <xf numFmtId="0" fontId="30" fillId="0" borderId="0" xfId="0" applyFont="1" applyAlignment="1">
      <alignment horizontal="center" vertical="center"/>
    </xf>
    <xf numFmtId="0" fontId="29" fillId="0" borderId="8" xfId="0" applyFont="1" applyBorder="1" applyAlignment="1">
      <alignment horizontal="center" vertical="center"/>
    </xf>
    <xf numFmtId="0" fontId="29" fillId="0" borderId="2" xfId="0" applyFont="1" applyBorder="1" applyAlignment="1">
      <alignment horizontal="center" vertical="center"/>
    </xf>
    <xf numFmtId="14" fontId="29" fillId="0" borderId="2" xfId="0" applyNumberFormat="1" applyFont="1" applyBorder="1" applyAlignment="1">
      <alignment horizontal="center" vertical="center"/>
    </xf>
    <xf numFmtId="14" fontId="29" fillId="0" borderId="14" xfId="0" applyNumberFormat="1" applyFont="1" applyBorder="1" applyAlignment="1">
      <alignment horizontal="center" vertical="center"/>
    </xf>
    <xf numFmtId="0" fontId="119" fillId="0" borderId="2" xfId="0" applyFont="1" applyBorder="1" applyAlignment="1">
      <alignment horizontal="center" vertical="center" wrapText="1"/>
    </xf>
    <xf numFmtId="0" fontId="29" fillId="0" borderId="14" xfId="0" applyFont="1" applyBorder="1" applyAlignment="1">
      <alignment horizontal="center" vertical="center"/>
    </xf>
    <xf numFmtId="14" fontId="29" fillId="9" borderId="2" xfId="0" applyNumberFormat="1" applyFont="1" applyFill="1" applyBorder="1" applyAlignment="1">
      <alignment horizontal="center" vertical="center"/>
    </xf>
    <xf numFmtId="0" fontId="29" fillId="19" borderId="2" xfId="0" applyFont="1" applyFill="1" applyBorder="1" applyAlignment="1">
      <alignment horizontal="center" vertical="center"/>
    </xf>
    <xf numFmtId="14" fontId="29" fillId="19" borderId="2" xfId="0" applyNumberFormat="1" applyFont="1" applyFill="1" applyBorder="1" applyAlignment="1">
      <alignment horizontal="center" vertical="center"/>
    </xf>
    <xf numFmtId="0" fontId="29" fillId="0" borderId="0" xfId="0" applyFont="1" applyAlignment="1">
      <alignment horizontal="center" vertical="center"/>
    </xf>
    <xf numFmtId="0" fontId="29" fillId="9" borderId="2" xfId="0" applyFont="1" applyFill="1" applyBorder="1" applyAlignment="1">
      <alignment horizontal="center" vertical="center"/>
    </xf>
    <xf numFmtId="0" fontId="29" fillId="0" borderId="33" xfId="0" applyFont="1" applyBorder="1" applyAlignment="1">
      <alignment horizontal="center" vertical="center"/>
    </xf>
    <xf numFmtId="14" fontId="29" fillId="0" borderId="33" xfId="0" applyNumberFormat="1" applyFont="1" applyBorder="1" applyAlignment="1">
      <alignment horizontal="center" vertical="center"/>
    </xf>
    <xf numFmtId="0" fontId="29" fillId="9" borderId="28" xfId="0" applyFont="1" applyFill="1" applyBorder="1" applyAlignment="1">
      <alignment horizontal="center" vertical="center"/>
    </xf>
    <xf numFmtId="0" fontId="29" fillId="3" borderId="2" xfId="0" applyFont="1" applyFill="1" applyBorder="1" applyAlignment="1">
      <alignment horizontal="center" vertical="center"/>
    </xf>
    <xf numFmtId="0" fontId="28" fillId="0" borderId="2" xfId="0" applyFont="1" applyBorder="1" applyAlignment="1">
      <alignment horizontal="center" vertical="center"/>
    </xf>
    <xf numFmtId="14" fontId="0" fillId="0" borderId="0" xfId="0" applyNumberFormat="1"/>
    <xf numFmtId="0" fontId="27" fillId="0" borderId="2" xfId="0" applyFont="1" applyBorder="1" applyAlignment="1">
      <alignment horizontal="center" vertical="center"/>
    </xf>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4" fillId="0" borderId="2" xfId="0" applyFont="1" applyBorder="1" applyAlignment="1">
      <alignment horizontal="center" vertical="center"/>
    </xf>
    <xf numFmtId="0" fontId="201" fillId="3" borderId="2" xfId="0" applyFont="1" applyFill="1" applyBorder="1" applyAlignment="1">
      <alignment horizontal="center" vertical="center"/>
    </xf>
    <xf numFmtId="0" fontId="202" fillId="3" borderId="2" xfId="22" applyFont="1" applyFill="1" applyBorder="1" applyAlignment="1">
      <alignment horizontal="center" vertical="center"/>
    </xf>
    <xf numFmtId="0" fontId="136" fillId="3" borderId="2" xfId="0" applyFont="1" applyFill="1" applyBorder="1" applyAlignment="1">
      <alignment horizontal="center" vertical="center"/>
    </xf>
    <xf numFmtId="0" fontId="136" fillId="3" borderId="2" xfId="0" applyFont="1" applyFill="1" applyBorder="1" applyAlignment="1">
      <alignment horizontal="center" vertical="center" wrapText="1"/>
    </xf>
    <xf numFmtId="0" fontId="143" fillId="3" borderId="2" xfId="0" applyFont="1" applyFill="1" applyBorder="1" applyAlignment="1">
      <alignment horizontal="center" vertical="center"/>
    </xf>
    <xf numFmtId="0" fontId="203" fillId="3" borderId="2" xfId="0" applyFont="1" applyFill="1" applyBorder="1" applyAlignment="1">
      <alignment horizontal="center" vertical="center" wrapText="1"/>
    </xf>
    <xf numFmtId="0" fontId="141" fillId="3" borderId="2" xfId="0" applyFont="1" applyFill="1" applyBorder="1" applyAlignment="1">
      <alignment horizontal="center" vertical="center" wrapText="1"/>
    </xf>
    <xf numFmtId="0" fontId="204" fillId="3" borderId="2" xfId="0" applyFont="1" applyFill="1" applyBorder="1" applyAlignment="1">
      <alignment horizontal="center" vertical="center" wrapText="1"/>
    </xf>
    <xf numFmtId="0" fontId="94" fillId="3" borderId="2" xfId="0" applyFont="1" applyFill="1" applyBorder="1"/>
    <xf numFmtId="14" fontId="94" fillId="0" borderId="2" xfId="0" applyNumberFormat="1" applyFont="1" applyBorder="1"/>
    <xf numFmtId="0" fontId="205" fillId="3" borderId="2" xfId="0" applyFont="1" applyFill="1" applyBorder="1" applyAlignment="1">
      <alignment horizontal="center" vertical="center"/>
    </xf>
    <xf numFmtId="0" fontId="206" fillId="3" borderId="2" xfId="0" applyFont="1" applyFill="1" applyBorder="1" applyAlignment="1">
      <alignment horizontal="center" vertical="center"/>
    </xf>
    <xf numFmtId="49" fontId="206" fillId="3" borderId="2" xfId="0" applyNumberFormat="1" applyFont="1" applyFill="1" applyBorder="1" applyAlignment="1">
      <alignment horizontal="center" vertical="center"/>
    </xf>
    <xf numFmtId="0" fontId="207" fillId="3" borderId="2" xfId="0" applyFont="1" applyFill="1" applyBorder="1" applyAlignment="1">
      <alignment horizontal="center" vertical="center"/>
    </xf>
    <xf numFmtId="0" fontId="142" fillId="3" borderId="2" xfId="0" applyFont="1" applyFill="1" applyBorder="1" applyAlignment="1">
      <alignment horizontal="center" vertical="center"/>
    </xf>
    <xf numFmtId="0" fontId="208" fillId="3" borderId="2" xfId="0" applyFont="1" applyFill="1" applyBorder="1" applyAlignment="1">
      <alignment horizontal="center" vertical="center" wrapText="1"/>
    </xf>
    <xf numFmtId="0" fontId="206" fillId="3" borderId="2" xfId="0" applyFont="1" applyFill="1" applyBorder="1" applyAlignment="1">
      <alignment horizontal="center" vertical="center" wrapText="1"/>
    </xf>
    <xf numFmtId="49" fontId="142" fillId="3" borderId="2" xfId="0" applyNumberFormat="1" applyFont="1" applyFill="1" applyBorder="1" applyAlignment="1">
      <alignment horizontal="center" vertical="center"/>
    </xf>
    <xf numFmtId="0" fontId="94" fillId="3" borderId="0" xfId="0" applyFont="1" applyFill="1"/>
    <xf numFmtId="0" fontId="23" fillId="0" borderId="2" xfId="0" applyFont="1" applyBorder="1" applyAlignment="1">
      <alignment horizontal="center" vertical="center"/>
    </xf>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0" borderId="0" xfId="0" applyFont="1" applyAlignment="1">
      <alignment horizontal="center" vertical="center"/>
    </xf>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8" fillId="3" borderId="2" xfId="0" applyFont="1" applyFill="1" applyBorder="1" applyAlignment="1">
      <alignment horizontal="center" vertical="center"/>
    </xf>
    <xf numFmtId="0" fontId="17" fillId="0" borderId="2" xfId="0" applyFont="1" applyBorder="1" applyAlignment="1">
      <alignment horizontal="center" vertical="center" wrapText="1"/>
    </xf>
    <xf numFmtId="0" fontId="17" fillId="0" borderId="2" xfId="0" applyFont="1" applyBorder="1" applyAlignment="1">
      <alignment horizontal="center" vertical="center"/>
    </xf>
    <xf numFmtId="0" fontId="17" fillId="0" borderId="0" xfId="0" applyFont="1"/>
    <xf numFmtId="0" fontId="16" fillId="0" borderId="2" xfId="0" applyFont="1" applyBorder="1" applyAlignment="1">
      <alignment horizontal="center" vertical="center"/>
    </xf>
    <xf numFmtId="0" fontId="15" fillId="0" borderId="2" xfId="0" applyFont="1" applyBorder="1" applyAlignment="1">
      <alignment horizontal="center" vertical="center"/>
    </xf>
    <xf numFmtId="16" fontId="14" fillId="3" borderId="0" xfId="0" quotePrefix="1" applyNumberFormat="1" applyFont="1" applyFill="1" applyAlignment="1">
      <alignment horizontal="center" vertical="center"/>
    </xf>
    <xf numFmtId="14" fontId="121" fillId="3" borderId="0" xfId="16" applyNumberFormat="1" applyFont="1" applyFill="1" applyAlignment="1">
      <alignment horizontal="center" vertical="center" wrapText="1"/>
    </xf>
    <xf numFmtId="0" fontId="14" fillId="0" borderId="0" xfId="0" applyFont="1" applyAlignment="1">
      <alignment horizontal="center" vertical="center"/>
    </xf>
    <xf numFmtId="0" fontId="14" fillId="3" borderId="0" xfId="0" applyFont="1" applyFill="1" applyAlignment="1">
      <alignment horizontal="center" vertical="center"/>
    </xf>
    <xf numFmtId="2" fontId="14" fillId="0" borderId="0" xfId="0" applyNumberFormat="1" applyFont="1" applyAlignment="1">
      <alignment horizontal="center" vertical="center"/>
    </xf>
    <xf numFmtId="168" fontId="213" fillId="3" borderId="0" xfId="16" applyNumberFormat="1" applyFont="1" applyFill="1" applyAlignment="1">
      <alignment horizontal="center" vertical="center"/>
    </xf>
    <xf numFmtId="0" fontId="14" fillId="0" borderId="0" xfId="0" applyFont="1" applyAlignment="1">
      <alignment horizontal="left" vertical="center" wrapText="1"/>
    </xf>
    <xf numFmtId="0" fontId="14" fillId="0" borderId="0" xfId="0" applyFont="1"/>
    <xf numFmtId="0" fontId="213" fillId="3" borderId="0" xfId="16" applyFont="1" applyFill="1" applyAlignment="1">
      <alignment horizontal="center"/>
    </xf>
    <xf numFmtId="14" fontId="14" fillId="3" borderId="0" xfId="0" applyNumberFormat="1" applyFont="1" applyFill="1" applyAlignment="1">
      <alignment horizontal="center" vertical="center"/>
    </xf>
    <xf numFmtId="17" fontId="121" fillId="3" borderId="0" xfId="16" quotePrefix="1" applyNumberFormat="1" applyFont="1" applyFill="1" applyAlignment="1">
      <alignment horizontal="center" vertical="center" wrapText="1"/>
    </xf>
    <xf numFmtId="0" fontId="119" fillId="3" borderId="0" xfId="16" applyFont="1" applyFill="1" applyAlignment="1">
      <alignment horizontal="center" vertical="center" wrapText="1"/>
    </xf>
    <xf numFmtId="0" fontId="121" fillId="3" borderId="0" xfId="16" applyFont="1" applyFill="1" applyAlignment="1">
      <alignment horizontal="center" vertical="center" wrapText="1"/>
    </xf>
    <xf numFmtId="169" fontId="14" fillId="0" borderId="0" xfId="0" applyNumberFormat="1" applyFont="1" applyAlignment="1">
      <alignment horizontal="center" vertical="center"/>
    </xf>
    <xf numFmtId="1" fontId="14" fillId="0" borderId="0" xfId="0" applyNumberFormat="1" applyFont="1" applyAlignment="1">
      <alignment horizontal="center" vertical="center"/>
    </xf>
    <xf numFmtId="14" fontId="214" fillId="3" borderId="0" xfId="0" applyNumberFormat="1" applyFont="1" applyFill="1" applyAlignment="1">
      <alignment horizontal="center" vertical="center"/>
    </xf>
    <xf numFmtId="0" fontId="14" fillId="0" borderId="4" xfId="0" applyFont="1" applyBorder="1" applyAlignment="1">
      <alignment horizontal="center" vertical="center"/>
    </xf>
    <xf numFmtId="16" fontId="14" fillId="3" borderId="4" xfId="0" quotePrefix="1" applyNumberFormat="1" applyFont="1" applyFill="1" applyBorder="1" applyAlignment="1">
      <alignment horizontal="center" vertical="center"/>
    </xf>
    <xf numFmtId="0" fontId="14" fillId="3" borderId="4" xfId="0" applyFont="1" applyFill="1" applyBorder="1" applyAlignment="1">
      <alignment horizontal="center" vertical="center"/>
    </xf>
    <xf numFmtId="14" fontId="14" fillId="3" borderId="4" xfId="0" applyNumberFormat="1" applyFont="1" applyFill="1" applyBorder="1" applyAlignment="1">
      <alignment horizontal="center" vertical="center"/>
    </xf>
    <xf numFmtId="1" fontId="14" fillId="0" borderId="4" xfId="0" applyNumberFormat="1" applyFont="1" applyBorder="1" applyAlignment="1">
      <alignment horizontal="center" vertical="center"/>
    </xf>
    <xf numFmtId="14" fontId="214" fillId="3" borderId="4" xfId="0" applyNumberFormat="1" applyFont="1" applyFill="1" applyBorder="1" applyAlignment="1">
      <alignment horizontal="center" vertical="center"/>
    </xf>
    <xf numFmtId="0" fontId="14" fillId="0" borderId="26" xfId="0" applyFont="1" applyBorder="1" applyAlignment="1">
      <alignment horizontal="left" vertical="center" wrapText="1"/>
    </xf>
    <xf numFmtId="0" fontId="14" fillId="0" borderId="32" xfId="0" applyFont="1" applyBorder="1" applyAlignment="1">
      <alignment horizontal="left" vertical="center" wrapText="1"/>
    </xf>
    <xf numFmtId="0" fontId="14" fillId="3" borderId="0" xfId="0" applyFont="1" applyFill="1"/>
    <xf numFmtId="0" fontId="0" fillId="30" borderId="2" xfId="0" applyFill="1" applyBorder="1"/>
    <xf numFmtId="0" fontId="129" fillId="2" borderId="2" xfId="0" applyFont="1" applyFill="1" applyBorder="1" applyProtection="1">
      <protection hidden="1"/>
    </xf>
    <xf numFmtId="0" fontId="128" fillId="2" borderId="2" xfId="0" applyFont="1" applyFill="1" applyBorder="1" applyAlignment="1" applyProtection="1">
      <alignment horizontal="left" indent="3"/>
      <protection hidden="1"/>
    </xf>
    <xf numFmtId="0" fontId="128" fillId="2" borderId="2" xfId="0" applyFont="1" applyFill="1" applyBorder="1" applyProtection="1">
      <protection hidden="1"/>
    </xf>
    <xf numFmtId="169" fontId="190" fillId="0" borderId="2" xfId="0" applyNumberFormat="1" applyFont="1" applyBorder="1" applyAlignment="1" applyProtection="1">
      <alignment horizontal="left" vertical="center" wrapText="1"/>
      <protection hidden="1"/>
    </xf>
    <xf numFmtId="0" fontId="191" fillId="3" borderId="2" xfId="0" applyFont="1" applyFill="1" applyBorder="1" applyProtection="1">
      <protection hidden="1"/>
    </xf>
    <xf numFmtId="1" fontId="192" fillId="3" borderId="2" xfId="0" applyNumberFormat="1" applyFont="1" applyFill="1" applyBorder="1" applyAlignment="1" applyProtection="1">
      <alignment horizontal="center" vertical="center"/>
      <protection hidden="1"/>
    </xf>
    <xf numFmtId="0" fontId="87" fillId="0" borderId="0" xfId="0" applyFont="1" applyAlignment="1">
      <alignment horizontal="center" vertical="center" wrapText="1"/>
    </xf>
    <xf numFmtId="0" fontId="87" fillId="0" borderId="26" xfId="0" applyFont="1" applyBorder="1" applyAlignment="1">
      <alignment horizontal="center" vertical="center" wrapText="1"/>
    </xf>
    <xf numFmtId="0" fontId="87" fillId="0" borderId="32" xfId="0" applyFont="1" applyBorder="1" applyAlignment="1">
      <alignment horizontal="center" vertical="center"/>
    </xf>
    <xf numFmtId="0" fontId="87" fillId="0" borderId="27" xfId="0" applyFont="1" applyBorder="1" applyAlignment="1">
      <alignment horizontal="center" vertical="center"/>
    </xf>
    <xf numFmtId="0" fontId="121" fillId="0" borderId="0" xfId="0" applyFont="1" applyAlignment="1">
      <alignment horizontal="center" vertical="center"/>
    </xf>
    <xf numFmtId="0" fontId="124" fillId="0" borderId="0" xfId="0" applyFont="1" applyAlignment="1">
      <alignment horizontal="center" vertical="center"/>
    </xf>
    <xf numFmtId="0" fontId="0" fillId="0" borderId="4" xfId="0" applyBorder="1" applyAlignment="1">
      <alignment horizontal="left" vertical="center"/>
    </xf>
    <xf numFmtId="0" fontId="100" fillId="0" borderId="0" xfId="0" applyFont="1" applyAlignment="1">
      <alignment vertical="center"/>
    </xf>
    <xf numFmtId="0" fontId="100" fillId="0" borderId="0" xfId="0" applyFont="1" applyAlignment="1">
      <alignment horizontal="center" vertical="center"/>
    </xf>
    <xf numFmtId="169" fontId="100" fillId="0" borderId="0" xfId="0" applyNumberFormat="1" applyFont="1" applyAlignment="1">
      <alignment horizontal="center" vertical="center"/>
    </xf>
    <xf numFmtId="0" fontId="100" fillId="0" borderId="0" xfId="0" applyFont="1" applyAlignment="1">
      <alignment horizontal="left" vertical="center" wrapText="1"/>
    </xf>
    <xf numFmtId="0" fontId="94" fillId="6" borderId="69" xfId="0" applyFont="1" applyFill="1" applyBorder="1" applyAlignment="1">
      <alignment horizontal="center" vertical="center"/>
    </xf>
    <xf numFmtId="0" fontId="94" fillId="6" borderId="70" xfId="0" applyFont="1" applyFill="1" applyBorder="1" applyAlignment="1">
      <alignment horizontal="center" vertical="center"/>
    </xf>
    <xf numFmtId="0" fontId="94" fillId="6" borderId="70" xfId="0" applyFont="1" applyFill="1" applyBorder="1" applyAlignment="1">
      <alignment horizontal="center" vertical="center" wrapText="1"/>
    </xf>
    <xf numFmtId="0" fontId="94" fillId="6" borderId="70" xfId="27" applyFont="1" applyFill="1" applyBorder="1" applyAlignment="1">
      <alignment horizontal="center" vertical="center" wrapText="1"/>
    </xf>
    <xf numFmtId="0" fontId="94"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3"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4"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4" fillId="9" borderId="2" xfId="0" applyFont="1" applyFill="1" applyBorder="1" applyAlignment="1">
      <alignment horizontal="center" vertical="center"/>
    </xf>
    <xf numFmtId="174" fontId="94" fillId="9" borderId="2" xfId="0" applyNumberFormat="1" applyFont="1" applyFill="1" applyBorder="1" applyAlignment="1">
      <alignment horizontal="center" vertical="center"/>
    </xf>
    <xf numFmtId="2" fontId="94" fillId="9" borderId="2" xfId="0" applyNumberFormat="1" applyFont="1" applyFill="1" applyBorder="1" applyAlignment="1">
      <alignment horizontal="center" vertical="center"/>
    </xf>
    <xf numFmtId="2" fontId="94" fillId="9" borderId="2" xfId="0" applyNumberFormat="1" applyFont="1" applyFill="1" applyBorder="1" applyAlignment="1">
      <alignment horizontal="left" vertical="center"/>
    </xf>
    <xf numFmtId="0" fontId="0" fillId="0" borderId="0" xfId="0" applyAlignment="1">
      <alignment horizontal="left" wrapText="1"/>
    </xf>
    <xf numFmtId="1" fontId="190" fillId="0" borderId="2" xfId="0" applyNumberFormat="1" applyFont="1" applyBorder="1" applyAlignment="1" applyProtection="1">
      <alignment horizontal="center" vertical="center" wrapText="1"/>
      <protection hidden="1"/>
    </xf>
    <xf numFmtId="0" fontId="167" fillId="3" borderId="0" xfId="0" applyFont="1" applyFill="1" applyAlignment="1">
      <alignment horizontal="center"/>
    </xf>
    <xf numFmtId="0" fontId="167" fillId="3" borderId="0" xfId="24" applyFont="1" applyFill="1" applyAlignment="1">
      <alignment vertical="center"/>
    </xf>
    <xf numFmtId="0" fontId="167" fillId="3" borderId="0" xfId="24" applyFont="1" applyFill="1"/>
    <xf numFmtId="0" fontId="167" fillId="3" borderId="0" xfId="0" applyFont="1" applyFill="1"/>
    <xf numFmtId="0" fontId="167" fillId="3" borderId="0" xfId="24" applyFont="1" applyFill="1" applyAlignment="1">
      <alignment horizontal="left" vertical="center"/>
    </xf>
    <xf numFmtId="2" fontId="14" fillId="0" borderId="0" xfId="0" applyNumberFormat="1" applyFont="1"/>
    <xf numFmtId="1" fontId="219" fillId="0" borderId="2" xfId="0" applyNumberFormat="1" applyFont="1" applyBorder="1" applyAlignment="1" applyProtection="1">
      <alignment horizontal="center" vertical="center" wrapText="1"/>
      <protection hidden="1"/>
    </xf>
    <xf numFmtId="0" fontId="218" fillId="0" borderId="0" xfId="0" applyFont="1"/>
    <xf numFmtId="0" fontId="218" fillId="0" borderId="47" xfId="0" applyFont="1" applyBorder="1"/>
    <xf numFmtId="0" fontId="218" fillId="0" borderId="48" xfId="0" applyFont="1" applyBorder="1"/>
    <xf numFmtId="0" fontId="218" fillId="3" borderId="0" xfId="0" applyFont="1" applyFill="1"/>
    <xf numFmtId="0" fontId="222" fillId="0" borderId="22" xfId="51" applyFont="1" applyBorder="1" applyAlignment="1">
      <alignment horizontal="center" vertical="center"/>
    </xf>
    <xf numFmtId="0" fontId="216" fillId="3" borderId="22" xfId="51" applyFont="1" applyFill="1" applyBorder="1" applyAlignment="1">
      <alignment horizontal="center" vertical="center"/>
    </xf>
    <xf numFmtId="16" fontId="222" fillId="0" borderId="22" xfId="51" quotePrefix="1" applyNumberFormat="1" applyFont="1" applyBorder="1" applyAlignment="1">
      <alignment horizontal="center" vertical="center"/>
    </xf>
    <xf numFmtId="0" fontId="222" fillId="0" borderId="22" xfId="51" quotePrefix="1" applyFont="1" applyBorder="1" applyAlignment="1">
      <alignment horizontal="center" vertical="center"/>
    </xf>
    <xf numFmtId="0" fontId="223" fillId="0" borderId="0" xfId="0" applyFont="1"/>
    <xf numFmtId="0" fontId="224" fillId="0" borderId="0" xfId="0" applyFont="1" applyAlignment="1">
      <alignment horizontal="center" vertical="center" wrapText="1"/>
    </xf>
    <xf numFmtId="0" fontId="222" fillId="0" borderId="43" xfId="51" applyFont="1" applyBorder="1" applyAlignment="1">
      <alignment horizontal="center" vertical="center"/>
    </xf>
    <xf numFmtId="164" fontId="224" fillId="0" borderId="0" xfId="8" applyFont="1" applyFill="1" applyBorder="1" applyAlignment="1">
      <alignment horizontal="center" vertical="center"/>
    </xf>
    <xf numFmtId="0" fontId="222" fillId="0" borderId="42" xfId="51" applyFont="1" applyBorder="1" applyAlignment="1">
      <alignment horizontal="center" vertical="center"/>
    </xf>
    <xf numFmtId="1" fontId="224" fillId="0" borderId="42" xfId="8" applyNumberFormat="1" applyFont="1" applyFill="1" applyBorder="1" applyAlignment="1">
      <alignment horizontal="center" vertical="center"/>
    </xf>
    <xf numFmtId="0" fontId="224" fillId="0" borderId="66" xfId="21" applyFont="1" applyBorder="1" applyAlignment="1">
      <alignment horizontal="center" vertical="center"/>
    </xf>
    <xf numFmtId="0" fontId="224" fillId="0" borderId="42" xfId="0" applyFont="1" applyBorder="1" applyAlignment="1">
      <alignment horizontal="center" vertical="center"/>
    </xf>
    <xf numFmtId="0" fontId="224" fillId="3" borderId="42" xfId="21" applyFont="1" applyFill="1" applyBorder="1" applyAlignment="1">
      <alignment horizontal="center" vertical="center"/>
    </xf>
    <xf numFmtId="0" fontId="223" fillId="0" borderId="0" xfId="0" applyFont="1" applyAlignment="1">
      <alignment horizontal="center" vertical="center" wrapText="1"/>
    </xf>
    <xf numFmtId="0" fontId="222" fillId="3" borderId="45" xfId="51" applyFont="1" applyFill="1" applyBorder="1" applyAlignment="1">
      <alignment horizontal="center" vertical="center"/>
    </xf>
    <xf numFmtId="0" fontId="222" fillId="0" borderId="43" xfId="51" quotePrefix="1" applyFont="1" applyBorder="1" applyAlignment="1">
      <alignment horizontal="center" vertical="center"/>
    </xf>
    <xf numFmtId="0" fontId="224" fillId="0" borderId="43" xfId="0" applyFont="1" applyBorder="1" applyAlignment="1">
      <alignment horizontal="center" vertical="center"/>
    </xf>
    <xf numFmtId="164" fontId="224" fillId="0" borderId="43" xfId="8" applyFont="1" applyFill="1" applyBorder="1" applyAlignment="1">
      <alignment horizontal="center" vertical="center"/>
    </xf>
    <xf numFmtId="1" fontId="224" fillId="0" borderId="0" xfId="8" applyNumberFormat="1" applyFont="1" applyFill="1" applyBorder="1" applyAlignment="1">
      <alignment horizontal="center" vertical="center"/>
    </xf>
    <xf numFmtId="0" fontId="224" fillId="0" borderId="43" xfId="0" applyFont="1" applyBorder="1" applyAlignment="1">
      <alignment horizontal="center" vertical="center" wrapText="1"/>
    </xf>
    <xf numFmtId="0" fontId="224" fillId="3" borderId="43" xfId="0" applyFont="1" applyFill="1" applyBorder="1" applyAlignment="1">
      <alignment horizontal="center" vertical="center"/>
    </xf>
    <xf numFmtId="0" fontId="216" fillId="3" borderId="45" xfId="0" applyFont="1" applyFill="1" applyBorder="1" applyAlignment="1">
      <alignment vertical="center"/>
    </xf>
    <xf numFmtId="0" fontId="223" fillId="3" borderId="0" xfId="0" applyFont="1" applyFill="1"/>
    <xf numFmtId="0" fontId="216" fillId="3" borderId="43" xfId="51" applyFont="1" applyFill="1" applyBorder="1" applyAlignment="1">
      <alignment horizontal="center" vertical="center" wrapText="1"/>
    </xf>
    <xf numFmtId="0" fontId="222" fillId="0" borderId="44" xfId="51" applyFont="1" applyBorder="1" applyAlignment="1">
      <alignment horizontal="center" vertical="center"/>
    </xf>
    <xf numFmtId="0" fontId="222" fillId="0" borderId="45" xfId="51" applyFont="1" applyBorder="1" applyAlignment="1">
      <alignment horizontal="center" vertical="center"/>
    </xf>
    <xf numFmtId="0" fontId="218" fillId="0" borderId="43" xfId="0" applyFont="1" applyBorder="1"/>
    <xf numFmtId="0" fontId="218" fillId="0" borderId="42" xfId="0" applyFont="1" applyBorder="1"/>
    <xf numFmtId="0" fontId="218" fillId="0" borderId="45" xfId="0" applyFont="1" applyBorder="1"/>
    <xf numFmtId="0" fontId="223" fillId="0" borderId="45" xfId="0" applyFont="1" applyBorder="1" applyAlignment="1">
      <alignment horizontal="center" vertical="center" wrapText="1"/>
    </xf>
    <xf numFmtId="44" fontId="94" fillId="9" borderId="2" xfId="97" applyFont="1" applyFill="1" applyBorder="1" applyAlignment="1">
      <alignment horizontal="center" vertical="center"/>
    </xf>
    <xf numFmtId="0" fontId="100" fillId="29" borderId="69" xfId="0" applyFont="1" applyFill="1" applyBorder="1" applyAlignment="1">
      <alignment vertical="center"/>
    </xf>
    <xf numFmtId="0" fontId="100" fillId="29" borderId="71" xfId="0" applyFont="1" applyFill="1" applyBorder="1" applyAlignment="1">
      <alignment vertical="center"/>
    </xf>
    <xf numFmtId="0" fontId="224" fillId="3" borderId="45" xfId="0" applyFont="1" applyFill="1" applyBorder="1" applyAlignment="1">
      <alignment horizontal="center" vertical="center"/>
    </xf>
    <xf numFmtId="0" fontId="227" fillId="3" borderId="8" xfId="24" applyFont="1" applyFill="1" applyBorder="1" applyAlignment="1">
      <alignment horizontal="center" vertical="center"/>
    </xf>
    <xf numFmtId="0" fontId="227" fillId="3" borderId="2" xfId="24" applyFont="1" applyFill="1" applyBorder="1" applyAlignment="1">
      <alignment horizontal="center" vertical="center" wrapText="1"/>
    </xf>
    <xf numFmtId="0" fontId="227" fillId="3" borderId="25" xfId="24" applyFont="1" applyFill="1" applyBorder="1" applyAlignment="1">
      <alignment horizontal="center" vertical="center" wrapText="1"/>
    </xf>
    <xf numFmtId="0" fontId="227" fillId="3" borderId="10" xfId="24" applyFont="1" applyFill="1" applyBorder="1" applyAlignment="1">
      <alignment horizontal="center" vertical="center"/>
    </xf>
    <xf numFmtId="0" fontId="227" fillId="3" borderId="74" xfId="24" applyFont="1" applyFill="1" applyBorder="1" applyAlignment="1">
      <alignment horizontal="center" vertical="center" wrapText="1"/>
    </xf>
    <xf numFmtId="0" fontId="227" fillId="3" borderId="60" xfId="24" applyFont="1" applyFill="1" applyBorder="1" applyAlignment="1">
      <alignment horizontal="center" vertical="center"/>
    </xf>
    <xf numFmtId="0" fontId="227" fillId="3" borderId="4" xfId="24" applyFont="1" applyFill="1" applyBorder="1" applyAlignment="1">
      <alignment horizontal="center" vertical="center" wrapText="1"/>
    </xf>
    <xf numFmtId="0" fontId="218" fillId="0" borderId="49" xfId="0" applyFont="1" applyBorder="1"/>
    <xf numFmtId="0" fontId="218" fillId="0" borderId="22" xfId="0" applyFont="1" applyBorder="1"/>
    <xf numFmtId="0" fontId="218" fillId="0" borderId="50" xfId="0" applyFont="1" applyBorder="1"/>
    <xf numFmtId="0" fontId="218" fillId="0" borderId="44" xfId="0" applyFont="1" applyBorder="1"/>
    <xf numFmtId="0" fontId="223" fillId="0" borderId="22" xfId="0" applyFont="1" applyBorder="1" applyAlignment="1">
      <alignment horizontal="center" vertical="center" wrapText="1"/>
    </xf>
    <xf numFmtId="1" fontId="224" fillId="11" borderId="42" xfId="8" applyNumberFormat="1" applyFont="1" applyFill="1" applyBorder="1" applyAlignment="1">
      <alignment horizontal="center" vertical="center"/>
    </xf>
    <xf numFmtId="1" fontId="224" fillId="37" borderId="42" xfId="8" applyNumberFormat="1" applyFont="1" applyFill="1" applyBorder="1" applyAlignment="1">
      <alignment horizontal="center" vertical="center"/>
    </xf>
    <xf numFmtId="0" fontId="210" fillId="0" borderId="0" xfId="0" applyFont="1" applyAlignment="1">
      <alignment horizontal="center" vertical="center"/>
    </xf>
    <xf numFmtId="0" fontId="218" fillId="0" borderId="0" xfId="0" applyFont="1" applyAlignment="1">
      <alignment horizontal="center" vertical="center"/>
    </xf>
    <xf numFmtId="0" fontId="218" fillId="0" borderId="0" xfId="0" applyFont="1" applyAlignment="1">
      <alignment horizontal="center"/>
    </xf>
    <xf numFmtId="0" fontId="218" fillId="0" borderId="45" xfId="0" applyFont="1" applyBorder="1" applyAlignment="1">
      <alignment horizontal="center" vertical="center"/>
    </xf>
    <xf numFmtId="0" fontId="210" fillId="0" borderId="45" xfId="0" applyFont="1" applyBorder="1" applyAlignment="1">
      <alignment horizontal="center" vertical="center"/>
    </xf>
    <xf numFmtId="0" fontId="218" fillId="11" borderId="42" xfId="0" applyFont="1" applyFill="1" applyBorder="1"/>
    <xf numFmtId="0" fontId="224" fillId="3" borderId="22" xfId="0" applyFont="1" applyFill="1" applyBorder="1" applyAlignment="1">
      <alignment horizontal="center" vertical="center"/>
    </xf>
    <xf numFmtId="0" fontId="215" fillId="3" borderId="22" xfId="0" applyFont="1" applyFill="1" applyBorder="1" applyAlignment="1">
      <alignment horizontal="center" vertical="center" wrapText="1"/>
    </xf>
    <xf numFmtId="0" fontId="222" fillId="0" borderId="0" xfId="51" applyFont="1" applyAlignment="1">
      <alignment horizontal="center" vertical="center"/>
    </xf>
    <xf numFmtId="0" fontId="224" fillId="0" borderId="0" xfId="0" applyFont="1" applyAlignment="1">
      <alignment horizontal="center" vertical="center"/>
    </xf>
    <xf numFmtId="0" fontId="224" fillId="3" borderId="0" xfId="0" applyFont="1" applyFill="1" applyAlignment="1">
      <alignment horizontal="center" vertical="center"/>
    </xf>
    <xf numFmtId="0" fontId="215" fillId="3" borderId="0" xfId="0" applyFont="1" applyFill="1" applyAlignment="1">
      <alignment horizontal="center" vertical="center" wrapText="1"/>
    </xf>
    <xf numFmtId="0" fontId="222" fillId="3" borderId="45" xfId="0" applyFont="1" applyFill="1" applyBorder="1" applyAlignment="1">
      <alignment vertical="center"/>
    </xf>
    <xf numFmtId="0" fontId="215" fillId="9" borderId="45" xfId="0" applyFont="1" applyFill="1" applyBorder="1" applyAlignment="1">
      <alignment horizontal="center" vertical="center" wrapText="1"/>
    </xf>
    <xf numFmtId="0" fontId="215" fillId="9" borderId="0" xfId="0" applyFont="1" applyFill="1" applyAlignment="1">
      <alignment horizontal="center" vertical="center" wrapText="1"/>
    </xf>
    <xf numFmtId="0" fontId="222" fillId="3" borderId="0" xfId="51" applyFont="1" applyFill="1" applyAlignment="1">
      <alignment vertical="center" wrapText="1"/>
    </xf>
    <xf numFmtId="0" fontId="217" fillId="0" borderId="0" xfId="51" applyFont="1" applyAlignment="1">
      <alignment horizontal="center" vertical="center"/>
    </xf>
    <xf numFmtId="169" fontId="217" fillId="0" borderId="0" xfId="51" applyNumberFormat="1" applyFont="1" applyAlignment="1">
      <alignment horizontal="center" vertical="center"/>
    </xf>
    <xf numFmtId="0" fontId="224" fillId="0" borderId="0" xfId="21" applyFont="1" applyAlignment="1">
      <alignment horizontal="center" vertical="center"/>
    </xf>
    <xf numFmtId="0" fontId="224" fillId="3" borderId="0" xfId="21" applyFont="1" applyFill="1" applyAlignment="1">
      <alignment horizontal="center" vertical="center"/>
    </xf>
    <xf numFmtId="0" fontId="216" fillId="9" borderId="0" xfId="0" applyFont="1" applyFill="1" applyAlignment="1">
      <alignment horizontal="center" vertical="top" wrapText="1"/>
    </xf>
    <xf numFmtId="0" fontId="211" fillId="3" borderId="0" xfId="0" applyFont="1" applyFill="1" applyAlignment="1">
      <alignment vertical="top" wrapText="1"/>
    </xf>
    <xf numFmtId="0" fontId="222" fillId="3" borderId="0" xfId="0" applyFont="1" applyFill="1" applyAlignment="1">
      <alignment horizontal="center" vertical="top"/>
    </xf>
    <xf numFmtId="0" fontId="224" fillId="3" borderId="0" xfId="0" applyFont="1" applyFill="1" applyAlignment="1">
      <alignment horizontal="center" vertical="top"/>
    </xf>
    <xf numFmtId="0" fontId="224" fillId="0" borderId="0" xfId="0" applyFont="1"/>
    <xf numFmtId="0" fontId="222" fillId="0" borderId="0" xfId="51" quotePrefix="1" applyFont="1" applyAlignment="1">
      <alignment horizontal="center" vertical="center"/>
    </xf>
    <xf numFmtId="0" fontId="216" fillId="3" borderId="0" xfId="51" applyFont="1" applyFill="1" applyAlignment="1">
      <alignment horizontal="center" vertical="center"/>
    </xf>
    <xf numFmtId="0" fontId="216" fillId="9" borderId="0" xfId="0" applyFont="1" applyFill="1" applyAlignment="1">
      <alignment horizontal="center" vertical="center"/>
    </xf>
    <xf numFmtId="0" fontId="216" fillId="3" borderId="0" xfId="0" applyFont="1" applyFill="1" applyAlignment="1">
      <alignment vertical="center"/>
    </xf>
    <xf numFmtId="0" fontId="216" fillId="3" borderId="0" xfId="0" applyFont="1" applyFill="1" applyAlignment="1">
      <alignment horizontal="center" vertical="center"/>
    </xf>
    <xf numFmtId="0" fontId="222" fillId="3" borderId="0" xfId="51" applyFont="1" applyFill="1" applyAlignment="1">
      <alignment horizontal="center" vertical="center"/>
    </xf>
    <xf numFmtId="0" fontId="216" fillId="3" borderId="0" xfId="51" applyFont="1" applyFill="1" applyAlignment="1">
      <alignment horizontal="center" vertical="center" wrapText="1"/>
    </xf>
    <xf numFmtId="16" fontId="222" fillId="0" borderId="0" xfId="51" quotePrefix="1" applyNumberFormat="1" applyFont="1" applyAlignment="1">
      <alignment horizontal="center" vertical="center"/>
    </xf>
    <xf numFmtId="0" fontId="223" fillId="3" borderId="44" xfId="0" applyFont="1" applyFill="1" applyBorder="1" applyAlignment="1">
      <alignment horizontal="center" vertical="center" wrapText="1"/>
    </xf>
    <xf numFmtId="0" fontId="223" fillId="3" borderId="43" xfId="0" applyFont="1" applyFill="1" applyBorder="1" applyAlignment="1">
      <alignment horizontal="center" vertical="center" wrapText="1"/>
    </xf>
    <xf numFmtId="0" fontId="222" fillId="3" borderId="0" xfId="0" applyFont="1" applyFill="1" applyAlignment="1">
      <alignment vertical="center"/>
    </xf>
    <xf numFmtId="0" fontId="224" fillId="0" borderId="0" xfId="51" applyFont="1" applyAlignment="1">
      <alignment horizontal="center" vertical="center"/>
    </xf>
    <xf numFmtId="0" fontId="179" fillId="3" borderId="0" xfId="24" applyFont="1" applyFill="1" applyAlignment="1">
      <alignment vertical="center" wrapText="1"/>
    </xf>
    <xf numFmtId="0" fontId="167" fillId="3" borderId="0" xfId="24" applyFont="1" applyFill="1" applyAlignment="1">
      <alignment vertical="center" textRotation="45" wrapText="1"/>
    </xf>
    <xf numFmtId="0" fontId="218" fillId="3" borderId="0" xfId="0" applyFont="1" applyFill="1" applyAlignment="1">
      <alignment vertical="center"/>
    </xf>
    <xf numFmtId="0" fontId="218" fillId="3" borderId="47" xfId="0" applyFont="1" applyFill="1" applyBorder="1" applyAlignment="1">
      <alignment vertical="center"/>
    </xf>
    <xf numFmtId="0" fontId="230" fillId="3" borderId="2" xfId="0" applyFont="1" applyFill="1" applyBorder="1" applyAlignment="1">
      <alignment vertical="center" wrapText="1"/>
    </xf>
    <xf numFmtId="14" fontId="10" fillId="0" borderId="2" xfId="0" applyNumberFormat="1" applyFont="1" applyBorder="1" applyAlignment="1">
      <alignment horizontal="center" vertical="center"/>
    </xf>
    <xf numFmtId="0" fontId="10" fillId="0" borderId="2" xfId="0" applyFont="1" applyBorder="1" applyAlignment="1">
      <alignment horizontal="center" vertical="center"/>
    </xf>
    <xf numFmtId="0" fontId="120" fillId="0" borderId="33" xfId="0" applyFont="1" applyBorder="1" applyAlignment="1">
      <alignment horizontal="center" vertical="center" wrapText="1"/>
    </xf>
    <xf numFmtId="0" fontId="120" fillId="0" borderId="5" xfId="0" applyFont="1" applyBorder="1" applyAlignment="1">
      <alignment horizontal="center" vertical="center" wrapText="1"/>
    </xf>
    <xf numFmtId="14" fontId="9" fillId="0" borderId="2" xfId="0" applyNumberFormat="1" applyFont="1" applyBorder="1" applyAlignment="1">
      <alignment horizontal="center" vertical="center"/>
    </xf>
    <xf numFmtId="16" fontId="121" fillId="3" borderId="2" xfId="0" quotePrefix="1" applyNumberFormat="1" applyFont="1" applyFill="1" applyBorder="1" applyAlignment="1">
      <alignment horizontal="center" vertical="center"/>
    </xf>
    <xf numFmtId="14" fontId="119" fillId="0" borderId="2" xfId="0" applyNumberFormat="1" applyFont="1" applyBorder="1" applyAlignment="1">
      <alignment horizontal="center" vertical="center"/>
    </xf>
    <xf numFmtId="0" fontId="87" fillId="0" borderId="0" xfId="0" applyFont="1" applyAlignment="1">
      <alignment vertical="center"/>
    </xf>
    <xf numFmtId="0" fontId="87"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6" fillId="9" borderId="0" xfId="0" applyFont="1" applyFill="1" applyAlignment="1">
      <alignment horizontal="center" vertical="center" wrapText="1"/>
    </xf>
    <xf numFmtId="0" fontId="216" fillId="9" borderId="0" xfId="0" applyFont="1" applyFill="1" applyAlignment="1">
      <alignment horizontal="center" vertical="top"/>
    </xf>
    <xf numFmtId="0" fontId="231" fillId="3" borderId="2" xfId="0" applyFont="1" applyFill="1" applyBorder="1" applyAlignment="1">
      <alignment horizontal="center" vertical="center" wrapText="1"/>
    </xf>
    <xf numFmtId="0" fontId="216" fillId="19" borderId="0" xfId="0" applyFont="1" applyFill="1" applyAlignment="1">
      <alignment horizontal="center" vertical="center"/>
    </xf>
    <xf numFmtId="0" fontId="210"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1" fillId="3" borderId="3" xfId="0" applyFont="1" applyFill="1" applyBorder="1" applyAlignment="1">
      <alignment horizontal="center" vertical="center"/>
    </xf>
    <xf numFmtId="14" fontId="10" fillId="0" borderId="3" xfId="0" applyNumberFormat="1" applyFont="1" applyBorder="1" applyAlignment="1">
      <alignment horizontal="center" vertical="center"/>
    </xf>
    <xf numFmtId="14" fontId="119" fillId="0" borderId="3" xfId="0" applyNumberFormat="1" applyFont="1" applyBorder="1" applyAlignment="1">
      <alignment horizontal="center" vertical="center"/>
    </xf>
    <xf numFmtId="0" fontId="10" fillId="0" borderId="3" xfId="0" applyFont="1" applyBorder="1" applyAlignment="1">
      <alignment horizontal="center" vertical="center"/>
    </xf>
    <xf numFmtId="0" fontId="121" fillId="0" borderId="25" xfId="0" applyFont="1" applyBorder="1" applyAlignment="1">
      <alignment horizontal="center" vertical="center"/>
    </xf>
    <xf numFmtId="0" fontId="121" fillId="3" borderId="2" xfId="0" quotePrefix="1" applyFont="1" applyFill="1" applyBorder="1" applyAlignment="1">
      <alignment horizontal="center" vertical="center"/>
    </xf>
    <xf numFmtId="14" fontId="119" fillId="0" borderId="0" xfId="0" applyNumberFormat="1" applyFont="1" applyAlignment="1">
      <alignment horizontal="center" vertical="center"/>
    </xf>
    <xf numFmtId="0" fontId="121" fillId="0" borderId="0" xfId="0" applyFont="1" applyAlignment="1">
      <alignment horizontal="center" vertical="center" wrapText="1"/>
    </xf>
    <xf numFmtId="16" fontId="121" fillId="3" borderId="3" xfId="0" quotePrefix="1" applyNumberFormat="1" applyFont="1" applyFill="1" applyBorder="1" applyAlignment="1">
      <alignment horizontal="center" vertical="center"/>
    </xf>
    <xf numFmtId="0" fontId="211" fillId="9" borderId="22" xfId="0" applyFont="1" applyFill="1" applyBorder="1" applyAlignment="1">
      <alignment horizontal="center" vertical="top" wrapText="1"/>
    </xf>
    <xf numFmtId="0" fontId="216" fillId="38" borderId="0" xfId="0" applyFont="1" applyFill="1" applyAlignment="1">
      <alignment horizontal="center" vertical="center"/>
    </xf>
    <xf numFmtId="0" fontId="170" fillId="3" borderId="43" xfId="24" applyFont="1" applyFill="1" applyBorder="1" applyAlignment="1">
      <alignment vertical="top" wrapText="1"/>
    </xf>
    <xf numFmtId="0" fontId="170" fillId="3" borderId="0" xfId="24" applyFont="1" applyFill="1" applyAlignment="1">
      <alignment vertical="top" wrapText="1"/>
    </xf>
    <xf numFmtId="0" fontId="170" fillId="3" borderId="47" xfId="24" applyFont="1" applyFill="1" applyBorder="1" applyAlignment="1">
      <alignment vertical="top" wrapText="1"/>
    </xf>
    <xf numFmtId="0" fontId="170" fillId="3" borderId="44" xfId="24" applyFont="1" applyFill="1" applyBorder="1" applyAlignment="1">
      <alignment vertical="top" wrapText="1"/>
    </xf>
    <xf numFmtId="0" fontId="170" fillId="3" borderId="45" xfId="24" applyFont="1" applyFill="1" applyBorder="1" applyAlignment="1">
      <alignment vertical="top" wrapText="1"/>
    </xf>
    <xf numFmtId="0" fontId="170" fillId="3" borderId="48" xfId="24" applyFont="1" applyFill="1" applyBorder="1" applyAlignment="1">
      <alignment vertical="top" wrapText="1"/>
    </xf>
    <xf numFmtId="16" fontId="8" fillId="3" borderId="2" xfId="0" quotePrefix="1" applyNumberFormat="1" applyFont="1" applyFill="1" applyBorder="1" applyAlignment="1">
      <alignment horizontal="center" vertical="center"/>
    </xf>
    <xf numFmtId="0" fontId="8" fillId="3" borderId="2" xfId="0" applyFont="1" applyFill="1" applyBorder="1" applyAlignment="1">
      <alignment horizontal="center" vertical="center"/>
    </xf>
    <xf numFmtId="14" fontId="8" fillId="3" borderId="2" xfId="0" applyNumberFormat="1" applyFont="1" applyFill="1" applyBorder="1" applyAlignment="1">
      <alignment horizontal="center" vertical="center"/>
    </xf>
    <xf numFmtId="0" fontId="8" fillId="0" borderId="2" xfId="0" applyFont="1" applyBorder="1" applyAlignment="1">
      <alignment horizontal="center" vertical="center"/>
    </xf>
    <xf numFmtId="0" fontId="233" fillId="33" borderId="2" xfId="0" applyFont="1" applyFill="1" applyBorder="1" applyAlignment="1">
      <alignment horizontal="center" vertical="center" wrapText="1"/>
    </xf>
    <xf numFmtId="2" fontId="8" fillId="0" borderId="2" xfId="0" quotePrefix="1" applyNumberFormat="1" applyFont="1" applyBorder="1" applyAlignment="1">
      <alignment horizontal="center" vertical="center"/>
    </xf>
    <xf numFmtId="14" fontId="119" fillId="9" borderId="2" xfId="0" applyNumberFormat="1" applyFont="1" applyFill="1" applyBorder="1" applyAlignment="1">
      <alignment horizontal="center" vertical="center"/>
    </xf>
    <xf numFmtId="14" fontId="30" fillId="9" borderId="2" xfId="0" applyNumberFormat="1" applyFont="1" applyFill="1" applyBorder="1" applyAlignment="1">
      <alignment horizontal="center" vertical="center"/>
    </xf>
    <xf numFmtId="14" fontId="6" fillId="3" borderId="2" xfId="0" applyNumberFormat="1" applyFont="1" applyFill="1" applyBorder="1" applyAlignment="1">
      <alignment horizontal="center" vertical="center"/>
    </xf>
    <xf numFmtId="14" fontId="5" fillId="3" borderId="2" xfId="0" applyNumberFormat="1" applyFont="1" applyFill="1" applyBorder="1" applyAlignment="1">
      <alignment horizontal="center" vertical="center"/>
    </xf>
    <xf numFmtId="0" fontId="14" fillId="0" borderId="2" xfId="0" applyFont="1" applyBorder="1" applyAlignment="1">
      <alignment horizontal="center" vertical="center"/>
    </xf>
    <xf numFmtId="16" fontId="5" fillId="3" borderId="2" xfId="0" quotePrefix="1" applyNumberFormat="1" applyFont="1" applyFill="1" applyBorder="1" applyAlignment="1">
      <alignment horizontal="center" vertical="center"/>
    </xf>
    <xf numFmtId="0" fontId="5" fillId="0" borderId="2" xfId="0" applyFont="1" applyBorder="1" applyAlignment="1">
      <alignment horizontal="center" vertical="center"/>
    </xf>
    <xf numFmtId="14" fontId="121" fillId="3" borderId="2" xfId="16" applyNumberFormat="1" applyFont="1" applyFill="1" applyBorder="1" applyAlignment="1">
      <alignment horizontal="center" vertical="center" wrapText="1"/>
    </xf>
    <xf numFmtId="2" fontId="14" fillId="0" borderId="2" xfId="0" applyNumberFormat="1" applyFont="1" applyBorder="1" applyAlignment="1">
      <alignment horizontal="center" vertical="center"/>
    </xf>
    <xf numFmtId="0" fontId="236" fillId="8" borderId="2" xfId="0" applyFont="1" applyFill="1" applyBorder="1" applyAlignment="1">
      <alignment horizontal="center" vertical="center" wrapText="1"/>
    </xf>
    <xf numFmtId="0" fontId="236" fillId="8" borderId="3" xfId="0" applyFont="1" applyFill="1" applyBorder="1" applyAlignment="1">
      <alignment horizontal="center" vertical="center" wrapText="1"/>
    </xf>
    <xf numFmtId="0" fontId="239" fillId="8" borderId="2" xfId="0" applyFont="1" applyFill="1" applyBorder="1" applyAlignment="1">
      <alignment horizontal="center" vertical="center" wrapText="1"/>
    </xf>
    <xf numFmtId="0" fontId="239" fillId="8" borderId="3" xfId="0" applyFont="1" applyFill="1" applyBorder="1" applyAlignment="1">
      <alignment horizontal="center" vertical="center" wrapText="1"/>
    </xf>
    <xf numFmtId="0" fontId="239" fillId="8" borderId="23" xfId="0" applyFont="1" applyFill="1" applyBorder="1" applyAlignment="1">
      <alignment horizontal="center" vertical="center" wrapText="1"/>
    </xf>
    <xf numFmtId="2" fontId="123" fillId="0" borderId="2" xfId="0" applyNumberFormat="1" applyFont="1" applyBorder="1" applyAlignment="1">
      <alignment horizontal="center" vertical="center"/>
    </xf>
    <xf numFmtId="1" fontId="109" fillId="0" borderId="2" xfId="0" applyNumberFormat="1" applyFont="1" applyBorder="1" applyAlignment="1">
      <alignment horizontal="center" vertical="center" wrapText="1"/>
    </xf>
    <xf numFmtId="1" fontId="123" fillId="0" borderId="2" xfId="0" applyNumberFormat="1" applyFont="1" applyBorder="1" applyAlignment="1">
      <alignment horizontal="center" vertical="center"/>
    </xf>
    <xf numFmtId="0" fontId="239" fillId="0" borderId="2" xfId="0" applyFont="1" applyBorder="1" applyAlignment="1">
      <alignment horizontal="center" vertical="center" wrapText="1"/>
    </xf>
    <xf numFmtId="0" fontId="109" fillId="0" borderId="2" xfId="0" applyFont="1" applyBorder="1" applyAlignment="1">
      <alignment horizontal="center" vertical="center" wrapText="1"/>
    </xf>
    <xf numFmtId="0" fontId="107" fillId="0" borderId="2" xfId="0" applyFont="1" applyBorder="1" applyAlignment="1">
      <alignment horizontal="center" vertical="center" wrapText="1"/>
    </xf>
    <xf numFmtId="0" fontId="240" fillId="0" borderId="2" xfId="0" applyFont="1" applyBorder="1" applyAlignment="1">
      <alignment horizontal="left" vertical="center"/>
    </xf>
    <xf numFmtId="2" fontId="107" fillId="0" borderId="2" xfId="0" applyNumberFormat="1" applyFont="1" applyBorder="1" applyAlignment="1">
      <alignment horizontal="center" vertical="center"/>
    </xf>
    <xf numFmtId="2" fontId="120" fillId="0" borderId="2" xfId="0" applyNumberFormat="1" applyFont="1" applyBorder="1" applyAlignment="1">
      <alignment horizontal="center" vertical="center"/>
    </xf>
    <xf numFmtId="0" fontId="100" fillId="0" borderId="2" xfId="0" applyFont="1" applyBorder="1"/>
    <xf numFmtId="0" fontId="241" fillId="0" borderId="2" xfId="0" applyFont="1" applyBorder="1"/>
    <xf numFmtId="0" fontId="241" fillId="0" borderId="2" xfId="0" applyFont="1" applyBorder="1" applyAlignment="1">
      <alignment wrapText="1"/>
    </xf>
    <xf numFmtId="0" fontId="100" fillId="0" borderId="3" xfId="0" applyFont="1" applyBorder="1"/>
    <xf numFmtId="0" fontId="123" fillId="0" borderId="2" xfId="0" applyFont="1" applyBorder="1" applyAlignment="1">
      <alignment horizontal="center"/>
    </xf>
    <xf numFmtId="169" fontId="0" fillId="0" borderId="2" xfId="0" applyNumberFormat="1" applyBorder="1" applyAlignment="1">
      <alignment horizontal="center" vertical="center"/>
    </xf>
    <xf numFmtId="2" fontId="107" fillId="0" borderId="2" xfId="0" applyNumberFormat="1" applyFont="1" applyBorder="1" applyAlignment="1">
      <alignment vertical="center"/>
    </xf>
    <xf numFmtId="2" fontId="107" fillId="0" borderId="2" xfId="0" applyNumberFormat="1" applyFont="1" applyBorder="1" applyAlignment="1">
      <alignment vertical="center" wrapText="1"/>
    </xf>
    <xf numFmtId="0" fontId="239" fillId="9" borderId="2" xfId="0" applyFont="1" applyFill="1" applyBorder="1" applyAlignment="1">
      <alignment horizontal="center" vertical="center" wrapText="1"/>
    </xf>
    <xf numFmtId="0" fontId="242" fillId="3" borderId="2" xfId="0" applyFont="1" applyFill="1" applyBorder="1" applyAlignment="1" applyProtection="1">
      <alignment horizontal="center" vertical="center" wrapText="1"/>
      <protection hidden="1"/>
    </xf>
    <xf numFmtId="49" fontId="242" fillId="3" borderId="2" xfId="0" applyNumberFormat="1" applyFont="1" applyFill="1" applyBorder="1" applyAlignment="1" applyProtection="1">
      <alignment horizontal="center" vertical="center" wrapText="1"/>
      <protection hidden="1"/>
    </xf>
    <xf numFmtId="0" fontId="242" fillId="3" borderId="2" xfId="0" applyFont="1" applyFill="1" applyBorder="1" applyAlignment="1" applyProtection="1">
      <alignment horizontal="center" vertical="center"/>
      <protection hidden="1"/>
    </xf>
    <xf numFmtId="1" fontId="243" fillId="0" borderId="2" xfId="0" applyNumberFormat="1" applyFont="1" applyBorder="1" applyAlignment="1" applyProtection="1">
      <alignment horizontal="center" vertical="center"/>
      <protection hidden="1"/>
    </xf>
    <xf numFmtId="0" fontId="199" fillId="5" borderId="2" xfId="0" applyFont="1" applyFill="1" applyBorder="1" applyAlignment="1" applyProtection="1">
      <alignment vertical="center" wrapText="1"/>
      <protection hidden="1"/>
    </xf>
    <xf numFmtId="0" fontId="244" fillId="5" borderId="2" xfId="0" applyFont="1" applyFill="1" applyBorder="1" applyAlignment="1" applyProtection="1">
      <alignment vertical="center" wrapText="1"/>
      <protection hidden="1"/>
    </xf>
    <xf numFmtId="16" fontId="4" fillId="3" borderId="2" xfId="0" quotePrefix="1" applyNumberFormat="1" applyFont="1" applyFill="1" applyBorder="1" applyAlignment="1">
      <alignment horizontal="center" vertical="center"/>
    </xf>
    <xf numFmtId="0" fontId="4" fillId="0" borderId="2" xfId="0" applyFont="1" applyBorder="1" applyAlignment="1">
      <alignment horizontal="center" vertical="center"/>
    </xf>
    <xf numFmtId="0" fontId="4" fillId="3" borderId="2" xfId="0" applyFont="1" applyFill="1" applyBorder="1" applyAlignment="1">
      <alignment horizontal="center" vertical="center"/>
    </xf>
    <xf numFmtId="0" fontId="3" fillId="0" borderId="0" xfId="0" applyFont="1" applyAlignment="1">
      <alignment vertical="center"/>
    </xf>
    <xf numFmtId="0" fontId="129" fillId="2" borderId="2" xfId="0" applyFont="1" applyFill="1" applyBorder="1" applyAlignment="1" applyProtection="1">
      <alignment horizontal="center"/>
      <protection hidden="1"/>
    </xf>
    <xf numFmtId="0" fontId="126" fillId="2" borderId="2" xfId="0" applyFont="1" applyFill="1" applyBorder="1" applyAlignment="1" applyProtection="1">
      <alignment horizontal="center" vertical="center"/>
      <protection hidden="1"/>
    </xf>
    <xf numFmtId="0" fontId="130" fillId="5" borderId="2" xfId="0" applyFont="1" applyFill="1" applyBorder="1" applyAlignment="1" applyProtection="1">
      <alignment horizontal="center" vertical="center" wrapText="1"/>
      <protection hidden="1"/>
    </xf>
    <xf numFmtId="0" fontId="120" fillId="0" borderId="0" xfId="0" applyFont="1" applyAlignment="1">
      <alignment horizontal="center" vertical="center" wrapText="1"/>
    </xf>
    <xf numFmtId="0" fontId="224" fillId="11" borderId="66" xfId="21" applyFont="1" applyFill="1" applyBorder="1" applyAlignment="1">
      <alignment horizontal="center" vertical="center"/>
    </xf>
    <xf numFmtId="1" fontId="224" fillId="40" borderId="42" xfId="8" applyNumberFormat="1" applyFont="1" applyFill="1" applyBorder="1" applyAlignment="1">
      <alignment horizontal="center" vertical="center"/>
    </xf>
    <xf numFmtId="0" fontId="224" fillId="37" borderId="66" xfId="21" applyFont="1" applyFill="1" applyBorder="1" applyAlignment="1">
      <alignment horizontal="center" vertical="center"/>
    </xf>
    <xf numFmtId="0" fontId="2" fillId="3" borderId="2" xfId="0" applyFont="1" applyFill="1" applyBorder="1" applyAlignment="1">
      <alignment horizontal="center" wrapText="1"/>
    </xf>
    <xf numFmtId="0" fontId="123" fillId="9" borderId="2" xfId="0" applyFont="1" applyFill="1" applyBorder="1" applyAlignment="1">
      <alignment horizontal="center" vertical="center" wrapText="1"/>
    </xf>
    <xf numFmtId="0" fontId="121" fillId="9" borderId="2" xfId="0" quotePrefix="1" applyFont="1" applyFill="1" applyBorder="1" applyAlignment="1">
      <alignment horizontal="center" vertical="center"/>
    </xf>
    <xf numFmtId="0" fontId="121" fillId="9" borderId="2" xfId="0" applyFont="1" applyFill="1" applyBorder="1" applyAlignment="1">
      <alignment horizontal="center" vertical="center"/>
    </xf>
    <xf numFmtId="0" fontId="10" fillId="9" borderId="2" xfId="0" applyFont="1" applyFill="1" applyBorder="1" applyAlignment="1">
      <alignment horizontal="center" vertical="center"/>
    </xf>
    <xf numFmtId="0" fontId="227" fillId="3" borderId="2" xfId="24" applyFont="1" applyFill="1" applyBorder="1" applyAlignment="1">
      <alignment horizontal="left" vertical="center" wrapText="1"/>
    </xf>
    <xf numFmtId="0" fontId="170" fillId="3" borderId="49" xfId="24" applyFont="1" applyFill="1" applyBorder="1" applyAlignment="1">
      <alignment horizontal="center" vertical="center" wrapText="1"/>
    </xf>
    <xf numFmtId="0" fontId="170" fillId="3" borderId="22" xfId="24" applyFont="1" applyFill="1" applyBorder="1" applyAlignment="1">
      <alignment horizontal="center" vertical="center" wrapText="1"/>
    </xf>
    <xf numFmtId="0" fontId="170" fillId="3" borderId="50" xfId="24" applyFont="1" applyFill="1" applyBorder="1" applyAlignment="1">
      <alignment horizontal="center" vertical="center" wrapText="1"/>
    </xf>
    <xf numFmtId="0" fontId="170" fillId="3" borderId="43" xfId="24" applyFont="1" applyFill="1" applyBorder="1" applyAlignment="1">
      <alignment horizontal="center" vertical="center" wrapText="1"/>
    </xf>
    <xf numFmtId="0" fontId="170" fillId="3" borderId="0" xfId="24" applyFont="1" applyFill="1" applyAlignment="1">
      <alignment horizontal="center" vertical="center" wrapText="1"/>
    </xf>
    <xf numFmtId="0" fontId="170" fillId="3" borderId="47" xfId="24" applyFont="1" applyFill="1" applyBorder="1" applyAlignment="1">
      <alignment horizontal="center" vertical="center" wrapText="1"/>
    </xf>
    <xf numFmtId="0" fontId="170" fillId="3" borderId="77" xfId="24" applyFont="1" applyFill="1" applyBorder="1" applyAlignment="1">
      <alignment horizontal="center" vertical="center" wrapText="1"/>
    </xf>
    <xf numFmtId="0" fontId="170" fillId="3" borderId="32" xfId="24" applyFont="1" applyFill="1" applyBorder="1" applyAlignment="1">
      <alignment horizontal="center" vertical="center" wrapText="1"/>
    </xf>
    <xf numFmtId="0" fontId="170" fillId="3" borderId="78" xfId="24" applyFont="1" applyFill="1" applyBorder="1" applyAlignment="1">
      <alignment horizontal="center" vertical="center" wrapText="1"/>
    </xf>
    <xf numFmtId="0" fontId="170" fillId="3" borderId="76" xfId="24" applyFont="1" applyFill="1" applyBorder="1" applyAlignment="1">
      <alignment horizontal="center" vertical="top" wrapText="1"/>
    </xf>
    <xf numFmtId="0" fontId="170" fillId="3" borderId="5" xfId="24" applyFont="1" applyFill="1" applyBorder="1" applyAlignment="1">
      <alignment horizontal="center" vertical="top" wrapText="1"/>
    </xf>
    <xf numFmtId="0" fontId="170" fillId="3" borderId="79" xfId="24" applyFont="1" applyFill="1" applyBorder="1" applyAlignment="1">
      <alignment horizontal="center" vertical="top" wrapText="1"/>
    </xf>
    <xf numFmtId="0" fontId="170" fillId="3" borderId="44" xfId="24" applyFont="1" applyFill="1" applyBorder="1" applyAlignment="1">
      <alignment horizontal="center" vertical="top" wrapText="1"/>
    </xf>
    <xf numFmtId="0" fontId="170" fillId="3" borderId="45" xfId="24" applyFont="1" applyFill="1" applyBorder="1" applyAlignment="1">
      <alignment horizontal="center" vertical="top" wrapText="1"/>
    </xf>
    <xf numFmtId="0" fontId="170" fillId="3" borderId="48" xfId="24" applyFont="1" applyFill="1" applyBorder="1" applyAlignment="1">
      <alignment horizontal="center" vertical="top" wrapText="1"/>
    </xf>
    <xf numFmtId="0" fontId="170" fillId="3" borderId="49" xfId="24" applyFont="1" applyFill="1" applyBorder="1" applyAlignment="1">
      <alignment horizontal="center" vertical="top" wrapText="1"/>
    </xf>
    <xf numFmtId="0" fontId="170" fillId="3" borderId="22" xfId="24" applyFont="1" applyFill="1" applyBorder="1" applyAlignment="1">
      <alignment horizontal="center" vertical="top" wrapText="1"/>
    </xf>
    <xf numFmtId="0" fontId="170" fillId="3" borderId="50" xfId="24" applyFont="1" applyFill="1" applyBorder="1" applyAlignment="1">
      <alignment horizontal="center" vertical="top" wrapText="1"/>
    </xf>
    <xf numFmtId="0" fontId="170" fillId="3" borderId="77" xfId="24" applyFont="1" applyFill="1" applyBorder="1" applyAlignment="1">
      <alignment horizontal="center" vertical="top" wrapText="1"/>
    </xf>
    <xf numFmtId="0" fontId="170" fillId="3" borderId="32" xfId="24" applyFont="1" applyFill="1" applyBorder="1" applyAlignment="1">
      <alignment horizontal="center" vertical="top" wrapText="1"/>
    </xf>
    <xf numFmtId="0" fontId="170" fillId="3" borderId="78" xfId="24" applyFont="1" applyFill="1" applyBorder="1" applyAlignment="1">
      <alignment horizontal="center" vertical="top" wrapText="1"/>
    </xf>
    <xf numFmtId="0" fontId="227" fillId="3" borderId="4" xfId="24" applyFont="1" applyFill="1" applyBorder="1" applyAlignment="1">
      <alignment horizontal="left" vertical="center" wrapText="1"/>
    </xf>
    <xf numFmtId="0" fontId="227" fillId="26" borderId="6" xfId="24" applyFont="1" applyFill="1" applyBorder="1" applyAlignment="1">
      <alignment horizontal="center" vertical="center" wrapText="1"/>
    </xf>
    <xf numFmtId="0" fontId="227" fillId="26" borderId="7" xfId="24" applyFont="1" applyFill="1" applyBorder="1" applyAlignment="1">
      <alignment horizontal="center" vertical="center" wrapText="1"/>
    </xf>
    <xf numFmtId="0" fontId="227" fillId="26" borderId="13" xfId="24" applyFont="1" applyFill="1" applyBorder="1" applyAlignment="1">
      <alignment horizontal="center" vertical="center" wrapText="1"/>
    </xf>
    <xf numFmtId="0" fontId="227" fillId="26" borderId="10" xfId="24" applyFont="1" applyFill="1" applyBorder="1" applyAlignment="1">
      <alignment horizontal="center" vertical="center" wrapText="1"/>
    </xf>
    <xf numFmtId="0" fontId="227" fillId="26" borderId="11" xfId="24" applyFont="1" applyFill="1" applyBorder="1" applyAlignment="1">
      <alignment horizontal="center" vertical="center" wrapText="1"/>
    </xf>
    <xf numFmtId="0" fontId="227" fillId="26" borderId="16" xfId="24" applyFont="1" applyFill="1" applyBorder="1" applyAlignment="1">
      <alignment horizontal="center" vertical="center" wrapText="1"/>
    </xf>
    <xf numFmtId="0" fontId="229" fillId="3" borderId="26" xfId="24" applyFont="1" applyFill="1" applyBorder="1" applyAlignment="1">
      <alignment horizontal="center" vertical="center" wrapText="1"/>
    </xf>
    <xf numFmtId="0" fontId="229" fillId="3" borderId="27" xfId="24" applyFont="1" applyFill="1" applyBorder="1" applyAlignment="1">
      <alignment horizontal="center" vertical="center" wrapText="1"/>
    </xf>
    <xf numFmtId="0" fontId="229" fillId="3" borderId="32" xfId="24" applyFont="1" applyFill="1" applyBorder="1" applyAlignment="1">
      <alignment horizontal="center" vertical="center" wrapText="1"/>
    </xf>
    <xf numFmtId="0" fontId="229" fillId="3" borderId="25" xfId="24" applyFont="1" applyFill="1" applyBorder="1" applyAlignment="1">
      <alignment horizontal="center" vertical="center" wrapText="1"/>
    </xf>
    <xf numFmtId="0" fontId="229" fillId="3" borderId="28" xfId="24" applyFont="1" applyFill="1" applyBorder="1" applyAlignment="1">
      <alignment horizontal="center" vertical="center" wrapText="1"/>
    </xf>
    <xf numFmtId="0" fontId="229" fillId="3" borderId="33" xfId="24" applyFont="1" applyFill="1" applyBorder="1" applyAlignment="1">
      <alignment horizontal="center" vertical="center" wrapText="1"/>
    </xf>
    <xf numFmtId="0" fontId="225" fillId="3" borderId="25" xfId="24" applyFont="1" applyFill="1" applyBorder="1" applyAlignment="1">
      <alignment horizontal="center" vertical="center" wrapText="1"/>
    </xf>
    <xf numFmtId="0" fontId="225" fillId="3" borderId="33" xfId="24" applyFont="1" applyFill="1" applyBorder="1" applyAlignment="1">
      <alignment horizontal="center" vertical="center" wrapText="1"/>
    </xf>
    <xf numFmtId="169" fontId="225" fillId="3" borderId="25" xfId="24" applyNumberFormat="1" applyFont="1" applyFill="1" applyBorder="1" applyAlignment="1">
      <alignment horizontal="center" vertical="center" wrapText="1"/>
    </xf>
    <xf numFmtId="169" fontId="225" fillId="3" borderId="28" xfId="24" applyNumberFormat="1" applyFont="1" applyFill="1" applyBorder="1" applyAlignment="1">
      <alignment horizontal="center" vertical="center" wrapText="1"/>
    </xf>
    <xf numFmtId="0" fontId="226" fillId="0" borderId="25" xfId="0" applyFont="1" applyBorder="1" applyAlignment="1">
      <alignment horizontal="center"/>
    </xf>
    <xf numFmtId="0" fontId="226" fillId="0" borderId="28" xfId="0" applyFont="1" applyBorder="1" applyAlignment="1">
      <alignment horizontal="center"/>
    </xf>
    <xf numFmtId="0" fontId="225" fillId="3" borderId="28" xfId="24" applyFont="1" applyFill="1" applyBorder="1" applyAlignment="1">
      <alignment horizontal="center" vertical="center" wrapText="1"/>
    </xf>
    <xf numFmtId="169" fontId="225" fillId="3" borderId="26" xfId="24" applyNumberFormat="1" applyFont="1" applyFill="1" applyBorder="1" applyAlignment="1">
      <alignment horizontal="center" vertical="center" wrapText="1"/>
    </xf>
    <xf numFmtId="169" fontId="225" fillId="3" borderId="27" xfId="24" applyNumberFormat="1" applyFont="1" applyFill="1" applyBorder="1" applyAlignment="1">
      <alignment horizontal="center" vertical="center" wrapText="1"/>
    </xf>
    <xf numFmtId="0" fontId="160" fillId="0" borderId="25" xfId="0" applyFont="1" applyBorder="1" applyAlignment="1">
      <alignment horizontal="center" vertical="center"/>
    </xf>
    <xf numFmtId="0" fontId="160" fillId="0" borderId="28" xfId="0" applyFont="1" applyBorder="1" applyAlignment="1">
      <alignment horizontal="center" vertical="center"/>
    </xf>
    <xf numFmtId="0" fontId="226" fillId="0" borderId="5" xfId="0" applyFont="1" applyBorder="1" applyAlignment="1">
      <alignment horizontal="center"/>
    </xf>
    <xf numFmtId="0" fontId="226" fillId="0" borderId="24" xfId="0" applyFont="1" applyBorder="1" applyAlignment="1">
      <alignment horizontal="center"/>
    </xf>
    <xf numFmtId="0" fontId="221" fillId="0" borderId="6" xfId="0" applyFont="1" applyBorder="1" applyAlignment="1">
      <alignment horizontal="center" vertical="center"/>
    </xf>
    <xf numFmtId="0" fontId="221" fillId="0" borderId="7" xfId="0" applyFont="1" applyBorder="1" applyAlignment="1">
      <alignment horizontal="center" vertical="center"/>
    </xf>
    <xf numFmtId="0" fontId="221" fillId="0" borderId="13" xfId="0" applyFont="1" applyBorder="1" applyAlignment="1">
      <alignment horizontal="center" vertical="center"/>
    </xf>
    <xf numFmtId="0" fontId="221" fillId="3" borderId="8" xfId="0" applyFont="1" applyFill="1" applyBorder="1" applyAlignment="1">
      <alignment horizontal="center" vertical="center" wrapText="1"/>
    </xf>
    <xf numFmtId="0" fontId="221" fillId="3" borderId="2" xfId="0" applyFont="1" applyFill="1" applyBorder="1" applyAlignment="1">
      <alignment horizontal="center" vertical="center" wrapText="1"/>
    </xf>
    <xf numFmtId="0" fontId="221" fillId="3" borderId="14" xfId="0" applyFont="1" applyFill="1" applyBorder="1" applyAlignment="1">
      <alignment horizontal="center" vertical="center" wrapText="1"/>
    </xf>
    <xf numFmtId="0" fontId="221" fillId="3" borderId="3" xfId="0" applyFont="1" applyFill="1" applyBorder="1" applyAlignment="1">
      <alignment horizontal="center" vertical="center" wrapText="1"/>
    </xf>
    <xf numFmtId="0" fontId="221" fillId="3" borderId="15" xfId="0" applyFont="1" applyFill="1" applyBorder="1" applyAlignment="1">
      <alignment horizontal="center" vertical="center" wrapText="1"/>
    </xf>
    <xf numFmtId="0" fontId="227" fillId="26" borderId="66" xfId="24" applyFont="1" applyFill="1" applyBorder="1" applyAlignment="1">
      <alignment horizontal="center" vertical="center" wrapText="1"/>
    </xf>
    <xf numFmtId="0" fontId="227" fillId="26" borderId="63" xfId="24" applyFont="1" applyFill="1" applyBorder="1" applyAlignment="1">
      <alignment horizontal="center" vertical="center" wrapText="1"/>
    </xf>
    <xf numFmtId="0" fontId="227" fillId="21" borderId="51" xfId="24" applyFont="1" applyFill="1" applyBorder="1" applyAlignment="1">
      <alignment horizontal="center" vertical="center" wrapText="1"/>
    </xf>
    <xf numFmtId="0" fontId="227" fillId="21" borderId="52" xfId="24" applyFont="1" applyFill="1" applyBorder="1" applyAlignment="1">
      <alignment horizontal="center" vertical="center" wrapText="1"/>
    </xf>
    <xf numFmtId="0" fontId="227" fillId="21" borderId="53" xfId="24" applyFont="1" applyFill="1" applyBorder="1" applyAlignment="1">
      <alignment horizontal="center" vertical="center" wrapText="1"/>
    </xf>
    <xf numFmtId="0" fontId="227" fillId="34" borderId="69" xfId="24" applyFont="1" applyFill="1" applyBorder="1" applyAlignment="1">
      <alignment horizontal="center" vertical="center" wrapText="1"/>
    </xf>
    <xf numFmtId="0" fontId="227" fillId="34" borderId="70" xfId="24" applyFont="1" applyFill="1" applyBorder="1" applyAlignment="1">
      <alignment horizontal="center" vertical="center" wrapText="1"/>
    </xf>
    <xf numFmtId="0" fontId="227" fillId="34" borderId="71" xfId="24" applyFont="1" applyFill="1" applyBorder="1" applyAlignment="1">
      <alignment horizontal="center" vertical="center" wrapText="1"/>
    </xf>
    <xf numFmtId="0" fontId="179" fillId="35" borderId="49" xfId="24" applyFont="1" applyFill="1" applyBorder="1" applyAlignment="1">
      <alignment horizontal="center" vertical="center" wrapText="1"/>
    </xf>
    <xf numFmtId="0" fontId="179" fillId="35" borderId="50" xfId="24" applyFont="1" applyFill="1" applyBorder="1" applyAlignment="1">
      <alignment horizontal="center" vertical="center" wrapText="1"/>
    </xf>
    <xf numFmtId="0" fontId="179" fillId="35" borderId="44" xfId="24" applyFont="1" applyFill="1" applyBorder="1" applyAlignment="1">
      <alignment horizontal="center" vertical="center" wrapText="1"/>
    </xf>
    <xf numFmtId="0" fontId="179" fillId="35" borderId="48" xfId="24" applyFont="1" applyFill="1" applyBorder="1" applyAlignment="1">
      <alignment horizontal="center" vertical="center" wrapText="1"/>
    </xf>
    <xf numFmtId="0" fontId="179" fillId="35" borderId="45" xfId="24" applyFont="1" applyFill="1" applyBorder="1" applyAlignment="1">
      <alignment horizontal="center" vertical="center" wrapText="1"/>
    </xf>
    <xf numFmtId="0" fontId="228" fillId="29" borderId="44" xfId="0" applyFont="1" applyFill="1" applyBorder="1" applyAlignment="1">
      <alignment horizontal="center" vertical="center" wrapText="1"/>
    </xf>
    <xf numFmtId="0" fontId="228" fillId="29" borderId="45" xfId="0" applyFont="1" applyFill="1" applyBorder="1" applyAlignment="1">
      <alignment horizontal="center" vertical="center" wrapText="1"/>
    </xf>
    <xf numFmtId="0" fontId="228" fillId="29" borderId="51" xfId="0" applyFont="1" applyFill="1" applyBorder="1" applyAlignment="1">
      <alignment horizontal="center" vertical="center" wrapText="1"/>
    </xf>
    <xf numFmtId="0" fontId="228" fillId="29" borderId="53" xfId="0" applyFont="1" applyFill="1" applyBorder="1" applyAlignment="1">
      <alignment horizontal="center" vertical="center" wrapText="1"/>
    </xf>
    <xf numFmtId="0" fontId="228" fillId="36" borderId="44" xfId="0" applyFont="1" applyFill="1" applyBorder="1" applyAlignment="1">
      <alignment horizontal="center" vertical="center" wrapText="1"/>
    </xf>
    <xf numFmtId="0" fontId="228" fillId="36" borderId="48" xfId="0" applyFont="1" applyFill="1" applyBorder="1" applyAlignment="1">
      <alignment horizontal="center" vertical="center" wrapText="1"/>
    </xf>
    <xf numFmtId="0" fontId="179" fillId="3" borderId="49" xfId="24" applyFont="1" applyFill="1" applyBorder="1" applyAlignment="1">
      <alignment horizontal="center" vertical="center" wrapText="1"/>
    </xf>
    <xf numFmtId="0" fontId="179" fillId="3" borderId="52" xfId="24" applyFont="1" applyFill="1" applyBorder="1" applyAlignment="1">
      <alignment horizontal="center" vertical="center" wrapText="1"/>
    </xf>
    <xf numFmtId="0" fontId="179" fillId="3" borderId="53" xfId="24" applyFont="1" applyFill="1" applyBorder="1" applyAlignment="1">
      <alignment horizontal="center" vertical="center" wrapText="1"/>
    </xf>
    <xf numFmtId="0" fontId="228" fillId="36" borderId="51" xfId="0" applyFont="1" applyFill="1" applyBorder="1" applyAlignment="1">
      <alignment horizontal="center" vertical="center" wrapText="1"/>
    </xf>
    <xf numFmtId="0" fontId="228" fillId="36" borderId="53" xfId="0" applyFont="1" applyFill="1" applyBorder="1" applyAlignment="1">
      <alignment horizontal="center" vertical="center" wrapText="1"/>
    </xf>
    <xf numFmtId="0" fontId="225" fillId="3" borderId="51" xfId="24" applyFont="1" applyFill="1" applyBorder="1" applyAlignment="1">
      <alignment horizontal="center" vertical="center" wrapText="1"/>
    </xf>
    <xf numFmtId="0" fontId="225" fillId="3" borderId="52" xfId="24" applyFont="1" applyFill="1" applyBorder="1" applyAlignment="1">
      <alignment horizontal="center" vertical="center" wrapText="1"/>
    </xf>
    <xf numFmtId="0" fontId="225" fillId="3" borderId="53" xfId="24" applyFont="1" applyFill="1" applyBorder="1" applyAlignment="1">
      <alignment horizontal="center" vertical="center" wrapText="1"/>
    </xf>
    <xf numFmtId="172" fontId="179" fillId="3" borderId="49" xfId="24" applyNumberFormat="1" applyFont="1" applyFill="1" applyBorder="1" applyAlignment="1">
      <alignment horizontal="center" vertical="center"/>
    </xf>
    <xf numFmtId="172" fontId="179" fillId="3" borderId="50" xfId="24" applyNumberFormat="1" applyFont="1" applyFill="1" applyBorder="1" applyAlignment="1">
      <alignment horizontal="center" vertical="center"/>
    </xf>
    <xf numFmtId="172" fontId="179" fillId="3" borderId="44" xfId="24" applyNumberFormat="1" applyFont="1" applyFill="1" applyBorder="1" applyAlignment="1">
      <alignment horizontal="center" vertical="center"/>
    </xf>
    <xf numFmtId="172" fontId="179" fillId="3" borderId="48" xfId="24" applyNumberFormat="1" applyFont="1" applyFill="1" applyBorder="1" applyAlignment="1">
      <alignment horizontal="center" vertical="center"/>
    </xf>
    <xf numFmtId="175" fontId="179" fillId="3" borderId="22" xfId="24" applyNumberFormat="1" applyFont="1" applyFill="1" applyBorder="1" applyAlignment="1">
      <alignment horizontal="center" vertical="center" wrapText="1"/>
    </xf>
    <xf numFmtId="175" fontId="179" fillId="3" borderId="50" xfId="24" applyNumberFormat="1" applyFont="1" applyFill="1" applyBorder="1" applyAlignment="1">
      <alignment horizontal="center" vertical="center" wrapText="1"/>
    </xf>
    <xf numFmtId="175" fontId="179" fillId="3" borderId="45" xfId="24" applyNumberFormat="1" applyFont="1" applyFill="1" applyBorder="1" applyAlignment="1">
      <alignment horizontal="center" vertical="center" wrapText="1"/>
    </xf>
    <xf numFmtId="175" fontId="179" fillId="3" borderId="48" xfId="24" applyNumberFormat="1" applyFont="1" applyFill="1" applyBorder="1" applyAlignment="1">
      <alignment horizontal="center" vertical="center" wrapText="1"/>
    </xf>
    <xf numFmtId="0" fontId="179" fillId="3" borderId="76" xfId="24" applyFont="1" applyFill="1" applyBorder="1" applyAlignment="1">
      <alignment horizontal="center" vertical="center" wrapText="1"/>
    </xf>
    <xf numFmtId="0" fontId="179" fillId="3" borderId="5" xfId="24" applyFont="1" applyFill="1" applyBorder="1" applyAlignment="1">
      <alignment horizontal="center" vertical="center" wrapText="1"/>
    </xf>
    <xf numFmtId="0" fontId="179" fillId="3" borderId="24" xfId="24" applyFont="1" applyFill="1" applyBorder="1" applyAlignment="1">
      <alignment horizontal="center" vertical="center" wrapText="1"/>
    </xf>
    <xf numFmtId="0" fontId="179" fillId="3" borderId="44" xfId="24" applyFont="1" applyFill="1" applyBorder="1" applyAlignment="1">
      <alignment horizontal="center" vertical="center" wrapText="1"/>
    </xf>
    <xf numFmtId="0" fontId="179" fillId="3" borderId="45" xfId="24" applyFont="1" applyFill="1" applyBorder="1" applyAlignment="1">
      <alignment horizontal="center" vertical="center" wrapText="1"/>
    </xf>
    <xf numFmtId="0" fontId="179" fillId="3" borderId="75" xfId="24" applyFont="1" applyFill="1" applyBorder="1" applyAlignment="1">
      <alignment horizontal="center" vertical="center" wrapText="1"/>
    </xf>
    <xf numFmtId="0" fontId="218" fillId="0" borderId="0" xfId="0" applyFont="1" applyAlignment="1">
      <alignment horizontal="center"/>
    </xf>
    <xf numFmtId="0" fontId="225" fillId="3" borderId="74" xfId="24" applyFont="1" applyFill="1" applyBorder="1" applyAlignment="1">
      <alignment horizontal="center" vertical="center" wrapText="1"/>
    </xf>
    <xf numFmtId="0" fontId="225" fillId="3" borderId="58" xfId="24" applyFont="1" applyFill="1" applyBorder="1" applyAlignment="1">
      <alignment horizontal="center" vertical="center" wrapText="1"/>
    </xf>
    <xf numFmtId="0" fontId="229" fillId="3" borderId="74" xfId="24" applyFont="1" applyFill="1" applyBorder="1" applyAlignment="1">
      <alignment horizontal="center" vertical="center" wrapText="1"/>
    </xf>
    <xf numFmtId="0" fontId="229" fillId="3" borderId="59" xfId="24" applyFont="1" applyFill="1" applyBorder="1" applyAlignment="1">
      <alignment horizontal="center" vertical="center" wrapText="1"/>
    </xf>
    <xf numFmtId="0" fontId="229" fillId="3" borderId="58" xfId="24" applyFont="1" applyFill="1" applyBorder="1" applyAlignment="1">
      <alignment horizontal="center" vertical="center" wrapText="1"/>
    </xf>
    <xf numFmtId="0" fontId="218" fillId="3" borderId="22" xfId="0" applyFont="1" applyFill="1" applyBorder="1" applyAlignment="1">
      <alignment horizontal="center" vertical="center"/>
    </xf>
    <xf numFmtId="0" fontId="225" fillId="3" borderId="2" xfId="24" applyFont="1" applyFill="1" applyBorder="1" applyAlignment="1">
      <alignment horizontal="center" vertical="center" wrapText="1"/>
    </xf>
    <xf numFmtId="0" fontId="216" fillId="9" borderId="0" xfId="0" applyFont="1" applyFill="1" applyAlignment="1">
      <alignment horizontal="center" vertical="center"/>
    </xf>
    <xf numFmtId="0" fontId="216" fillId="9" borderId="45" xfId="0" applyFont="1" applyFill="1" applyBorder="1" applyAlignment="1">
      <alignment horizontal="center" vertical="center"/>
    </xf>
    <xf numFmtId="0" fontId="222" fillId="0" borderId="49" xfId="51" applyFont="1" applyBorder="1" applyAlignment="1">
      <alignment horizontal="center" vertical="center"/>
    </xf>
    <xf numFmtId="0" fontId="222" fillId="0" borderId="22" xfId="51" applyFont="1" applyBorder="1" applyAlignment="1">
      <alignment horizontal="center" vertical="center"/>
    </xf>
    <xf numFmtId="0" fontId="222" fillId="0" borderId="0" xfId="51" applyFont="1" applyAlignment="1">
      <alignment horizontal="center" vertical="center"/>
    </xf>
    <xf numFmtId="0" fontId="222" fillId="0" borderId="50" xfId="51" applyFont="1" applyBorder="1" applyAlignment="1">
      <alignment horizontal="center" vertical="center"/>
    </xf>
    <xf numFmtId="0" fontId="216" fillId="19" borderId="51" xfId="51" applyFont="1" applyFill="1" applyBorder="1" applyAlignment="1">
      <alignment horizontal="center" vertical="center" wrapText="1"/>
    </xf>
    <xf numFmtId="0" fontId="216" fillId="19" borderId="52" xfId="51" applyFont="1" applyFill="1" applyBorder="1" applyAlignment="1">
      <alignment horizontal="center" vertical="center" wrapText="1"/>
    </xf>
    <xf numFmtId="0" fontId="216" fillId="19" borderId="53" xfId="51" applyFont="1" applyFill="1" applyBorder="1" applyAlignment="1">
      <alignment horizontal="center" vertical="center" wrapText="1"/>
    </xf>
    <xf numFmtId="0" fontId="224" fillId="0" borderId="43" xfId="0" applyFont="1" applyBorder="1" applyAlignment="1">
      <alignment horizontal="left" vertical="center" wrapText="1"/>
    </xf>
    <xf numFmtId="0" fontId="224" fillId="0" borderId="0" xfId="0" applyFont="1" applyAlignment="1">
      <alignment horizontal="left" vertical="center" wrapText="1"/>
    </xf>
    <xf numFmtId="0" fontId="217" fillId="0" borderId="43" xfId="51" applyFont="1" applyBorder="1" applyAlignment="1">
      <alignment horizontal="left" vertical="center" wrapText="1"/>
    </xf>
    <xf numFmtId="0" fontId="217" fillId="0" borderId="0" xfId="51" applyFont="1" applyAlignment="1">
      <alignment horizontal="left" vertical="center" wrapText="1"/>
    </xf>
    <xf numFmtId="0" fontId="211" fillId="19" borderId="51" xfId="51" applyFont="1" applyFill="1" applyBorder="1" applyAlignment="1">
      <alignment horizontal="center" vertical="center" wrapText="1"/>
    </xf>
    <xf numFmtId="0" fontId="211" fillId="19" borderId="52" xfId="51" applyFont="1" applyFill="1" applyBorder="1" applyAlignment="1">
      <alignment horizontal="center" vertical="center" wrapText="1"/>
    </xf>
    <xf numFmtId="0" fontId="211" fillId="19" borderId="53" xfId="51" applyFont="1" applyFill="1" applyBorder="1" applyAlignment="1">
      <alignment horizontal="center" vertical="center" wrapText="1"/>
    </xf>
    <xf numFmtId="0" fontId="223" fillId="0" borderId="49" xfId="0" applyFont="1" applyBorder="1" applyAlignment="1">
      <alignment horizontal="center" vertical="center" wrapText="1"/>
    </xf>
    <xf numFmtId="0" fontId="223" fillId="0" borderId="22" xfId="0" applyFont="1" applyBorder="1" applyAlignment="1">
      <alignment horizontal="center" vertical="center" wrapText="1"/>
    </xf>
    <xf numFmtId="0" fontId="222" fillId="3" borderId="43" xfId="51" applyFont="1" applyFill="1" applyBorder="1" applyAlignment="1">
      <alignment horizontal="left" vertical="center" wrapText="1"/>
    </xf>
    <xf numFmtId="0" fontId="222" fillId="3" borderId="0" xfId="51" applyFont="1" applyFill="1" applyAlignment="1">
      <alignment horizontal="left" vertical="center" wrapText="1"/>
    </xf>
    <xf numFmtId="0" fontId="227" fillId="3" borderId="11" xfId="24" applyFont="1" applyFill="1" applyBorder="1" applyAlignment="1">
      <alignment horizontal="left" vertical="center" wrapText="1"/>
    </xf>
    <xf numFmtId="169" fontId="225" fillId="3" borderId="74" xfId="24" applyNumberFormat="1" applyFont="1" applyFill="1" applyBorder="1" applyAlignment="1">
      <alignment horizontal="center" vertical="center" wrapText="1"/>
    </xf>
    <xf numFmtId="169" fontId="225" fillId="3" borderId="59" xfId="24" applyNumberFormat="1" applyFont="1" applyFill="1" applyBorder="1" applyAlignment="1">
      <alignment horizontal="center" vertical="center" wrapText="1"/>
    </xf>
    <xf numFmtId="0" fontId="232" fillId="9" borderId="44" xfId="51" applyFont="1" applyFill="1" applyBorder="1" applyAlignment="1">
      <alignment horizontal="left" vertical="center"/>
    </xf>
    <xf numFmtId="0" fontId="232" fillId="9" borderId="45" xfId="51" applyFont="1" applyFill="1" applyBorder="1" applyAlignment="1">
      <alignment horizontal="left" vertical="center"/>
    </xf>
    <xf numFmtId="0" fontId="225" fillId="3" borderId="59" xfId="24" applyFont="1" applyFill="1" applyBorder="1" applyAlignment="1">
      <alignment horizontal="center" vertical="center" wrapText="1"/>
    </xf>
    <xf numFmtId="0" fontId="225" fillId="3" borderId="11" xfId="24" applyFont="1" applyFill="1" applyBorder="1" applyAlignment="1">
      <alignment horizontal="center" vertical="center" wrapText="1"/>
    </xf>
    <xf numFmtId="0" fontId="218" fillId="0" borderId="43" xfId="0" applyFont="1" applyBorder="1" applyAlignment="1">
      <alignment horizontal="center"/>
    </xf>
    <xf numFmtId="0" fontId="218" fillId="0" borderId="43" xfId="0" applyFont="1" applyBorder="1" applyAlignment="1">
      <alignment horizontal="right" vertical="top"/>
    </xf>
    <xf numFmtId="0" fontId="218" fillId="0" borderId="0" xfId="0" applyFont="1" applyAlignment="1">
      <alignment horizontal="right" vertical="top"/>
    </xf>
    <xf numFmtId="0" fontId="218" fillId="0" borderId="0" xfId="0" applyFont="1" applyAlignment="1">
      <alignment horizontal="center" vertical="top"/>
    </xf>
    <xf numFmtId="0" fontId="218" fillId="3" borderId="0" xfId="0" applyFont="1" applyFill="1" applyAlignment="1">
      <alignment horizontal="center" vertical="center"/>
    </xf>
    <xf numFmtId="0" fontId="225" fillId="3" borderId="69" xfId="24" applyFont="1" applyFill="1" applyBorder="1" applyAlignment="1">
      <alignment horizontal="center" vertical="center" wrapText="1"/>
    </xf>
    <xf numFmtId="0" fontId="225" fillId="3" borderId="70" xfId="24" applyFont="1" applyFill="1" applyBorder="1" applyAlignment="1">
      <alignment horizontal="center" vertical="center" wrapText="1"/>
    </xf>
    <xf numFmtId="0" fontId="225" fillId="3" borderId="71" xfId="24" applyFont="1" applyFill="1" applyBorder="1" applyAlignment="1">
      <alignment horizontal="center" vertical="center" wrapText="1"/>
    </xf>
    <xf numFmtId="0" fontId="226" fillId="0" borderId="26" xfId="0" applyFont="1" applyBorder="1" applyAlignment="1">
      <alignment horizontal="center"/>
    </xf>
    <xf numFmtId="0" fontId="226" fillId="0" borderId="27" xfId="0" applyFont="1" applyBorder="1" applyAlignment="1">
      <alignment horizontal="center"/>
    </xf>
    <xf numFmtId="0" fontId="225" fillId="3" borderId="26" xfId="24" applyFont="1" applyFill="1" applyBorder="1" applyAlignment="1">
      <alignment horizontal="center" vertical="center" wrapText="1"/>
    </xf>
    <xf numFmtId="0" fontId="225" fillId="3" borderId="27" xfId="24" applyFont="1" applyFill="1" applyBorder="1" applyAlignment="1">
      <alignment horizontal="center" vertical="center" wrapText="1"/>
    </xf>
    <xf numFmtId="0" fontId="225" fillId="3" borderId="32" xfId="24" applyFont="1" applyFill="1" applyBorder="1" applyAlignment="1">
      <alignment horizontal="center" vertical="center" wrapText="1"/>
    </xf>
    <xf numFmtId="0" fontId="129" fillId="2" borderId="2" xfId="0" applyFont="1" applyFill="1" applyBorder="1" applyAlignment="1" applyProtection="1">
      <alignment horizontal="center"/>
      <protection hidden="1"/>
    </xf>
    <xf numFmtId="167" fontId="78" fillId="2" borderId="2" xfId="4" applyNumberFormat="1" applyFont="1" applyFill="1" applyBorder="1" applyAlignment="1" applyProtection="1">
      <alignment horizontal="center" vertical="center"/>
      <protection hidden="1"/>
    </xf>
    <xf numFmtId="0" fontId="126" fillId="2" borderId="2" xfId="0" applyFont="1" applyFill="1" applyBorder="1" applyAlignment="1" applyProtection="1">
      <alignment horizontal="center" vertical="center"/>
      <protection hidden="1"/>
    </xf>
    <xf numFmtId="167" fontId="127" fillId="2" borderId="2" xfId="17" applyNumberFormat="1" applyFont="1" applyFill="1" applyBorder="1" applyAlignment="1" applyProtection="1">
      <alignment horizontal="left" vertical="center" indent="3"/>
      <protection hidden="1"/>
    </xf>
    <xf numFmtId="0" fontId="130" fillId="5" borderId="2" xfId="0" applyFont="1" applyFill="1" applyBorder="1" applyAlignment="1" applyProtection="1">
      <alignment horizontal="center" vertical="center" wrapText="1"/>
      <protection hidden="1"/>
    </xf>
    <xf numFmtId="0" fontId="155" fillId="9" borderId="44" xfId="0" applyFont="1" applyFill="1" applyBorder="1" applyAlignment="1">
      <alignment horizontal="center" vertical="center" wrapText="1"/>
    </xf>
    <xf numFmtId="0" fontId="155" fillId="9" borderId="45" xfId="0" applyFont="1" applyFill="1" applyBorder="1" applyAlignment="1">
      <alignment horizontal="center" vertical="center" wrapText="1"/>
    </xf>
    <xf numFmtId="0" fontId="156" fillId="24" borderId="66" xfId="0" applyFont="1" applyFill="1" applyBorder="1" applyAlignment="1">
      <alignment horizontal="center" vertical="center" wrapText="1"/>
    </xf>
    <xf numFmtId="0" fontId="156" fillId="24" borderId="64" xfId="0" applyFont="1" applyFill="1" applyBorder="1" applyAlignment="1">
      <alignment horizontal="center" vertical="center" wrapText="1"/>
    </xf>
    <xf numFmtId="0" fontId="158" fillId="24" borderId="66" xfId="0" applyFont="1" applyFill="1" applyBorder="1" applyAlignment="1">
      <alignment horizontal="center" vertical="center" wrapText="1"/>
    </xf>
    <xf numFmtId="0" fontId="158"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8" fillId="3" borderId="2" xfId="0" applyFont="1" applyFill="1" applyBorder="1" applyAlignment="1">
      <alignment horizontal="left" vertical="center"/>
    </xf>
    <xf numFmtId="0" fontId="88"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7" fillId="0" borderId="6" xfId="0" applyFont="1" applyBorder="1" applyAlignment="1">
      <alignment horizontal="left" vertical="center"/>
    </xf>
    <xf numFmtId="0" fontId="87" fillId="0" borderId="7" xfId="0" applyFont="1" applyBorder="1" applyAlignment="1">
      <alignment horizontal="left" vertical="center"/>
    </xf>
    <xf numFmtId="0" fontId="87" fillId="0" borderId="13" xfId="0" applyFont="1" applyBorder="1" applyAlignment="1">
      <alignment horizontal="left" vertical="center"/>
    </xf>
    <xf numFmtId="0" fontId="87" fillId="3" borderId="8" xfId="0" applyFont="1" applyFill="1" applyBorder="1" applyAlignment="1">
      <alignment horizontal="left" vertical="center" wrapText="1"/>
    </xf>
    <xf numFmtId="0" fontId="87" fillId="3" borderId="2" xfId="0" applyFont="1" applyFill="1" applyBorder="1" applyAlignment="1">
      <alignment horizontal="left" vertical="center" wrapText="1"/>
    </xf>
    <xf numFmtId="0" fontId="87" fillId="3" borderId="14" xfId="0" applyFont="1" applyFill="1" applyBorder="1" applyAlignment="1">
      <alignment horizontal="left" vertical="center" wrapText="1"/>
    </xf>
    <xf numFmtId="0" fontId="88" fillId="0" borderId="8" xfId="0" applyFont="1" applyBorder="1" applyAlignment="1">
      <alignment horizontal="left" wrapText="1"/>
    </xf>
    <xf numFmtId="0" fontId="88" fillId="0" borderId="2" xfId="0" applyFont="1" applyBorder="1" applyAlignment="1">
      <alignment horizontal="left" wrapText="1"/>
    </xf>
    <xf numFmtId="0" fontId="88"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4" fillId="0" borderId="2" xfId="0" applyFont="1" applyBorder="1" applyAlignment="1">
      <alignment horizontal="center" vertical="center" wrapText="1"/>
    </xf>
    <xf numFmtId="0" fontId="94" fillId="0" borderId="25" xfId="0" applyFont="1" applyBorder="1" applyAlignment="1">
      <alignment horizontal="center" vertical="center" wrapText="1"/>
    </xf>
    <xf numFmtId="0" fontId="94" fillId="0" borderId="33" xfId="0" applyFont="1" applyBorder="1" applyAlignment="1">
      <alignment horizontal="center" vertical="center" wrapText="1"/>
    </xf>
    <xf numFmtId="0" fontId="94" fillId="0" borderId="28" xfId="0" applyFont="1" applyBorder="1" applyAlignment="1">
      <alignment horizontal="center" vertical="center" wrapText="1"/>
    </xf>
    <xf numFmtId="0" fontId="100" fillId="3" borderId="2" xfId="0" applyFont="1" applyFill="1" applyBorder="1" applyAlignment="1">
      <alignment horizontal="center" vertical="center"/>
    </xf>
    <xf numFmtId="0" fontId="123" fillId="3" borderId="3" xfId="0" applyFont="1" applyFill="1" applyBorder="1" applyAlignment="1">
      <alignment horizontal="left" vertical="center" wrapText="1"/>
    </xf>
    <xf numFmtId="0" fontId="123" fillId="3" borderId="46" xfId="0" applyFont="1" applyFill="1" applyBorder="1" applyAlignment="1">
      <alignment horizontal="left" vertical="center" wrapText="1"/>
    </xf>
    <xf numFmtId="0" fontId="123" fillId="3" borderId="4" xfId="0" applyFont="1" applyFill="1" applyBorder="1" applyAlignment="1">
      <alignment horizontal="left" vertical="center" wrapText="1"/>
    </xf>
    <xf numFmtId="0" fontId="87" fillId="0" borderId="17" xfId="0" applyFont="1" applyBorder="1" applyAlignment="1">
      <alignment horizontal="left" vertical="center"/>
    </xf>
    <xf numFmtId="0" fontId="87" fillId="0" borderId="18" xfId="0" applyFont="1" applyBorder="1" applyAlignment="1">
      <alignment horizontal="left" vertical="center"/>
    </xf>
    <xf numFmtId="0" fontId="87" fillId="0" borderId="19" xfId="0" applyFont="1" applyBorder="1" applyAlignment="1">
      <alignment horizontal="left" vertical="center"/>
    </xf>
    <xf numFmtId="0" fontId="137" fillId="3" borderId="67" xfId="0" applyFont="1" applyFill="1" applyBorder="1" applyAlignment="1">
      <alignment horizontal="left" vertical="center" wrapText="1"/>
    </xf>
    <xf numFmtId="0" fontId="137" fillId="3" borderId="33" xfId="0" applyFont="1" applyFill="1" applyBorder="1" applyAlignment="1">
      <alignment horizontal="left" vertical="center" wrapText="1"/>
    </xf>
    <xf numFmtId="0" fontId="137" fillId="3" borderId="68" xfId="0" applyFont="1" applyFill="1" applyBorder="1" applyAlignment="1">
      <alignment horizontal="left" vertical="center" wrapText="1"/>
    </xf>
    <xf numFmtId="0" fontId="87" fillId="3" borderId="67" xfId="0" applyFont="1" applyFill="1" applyBorder="1" applyAlignment="1">
      <alignment horizontal="left" vertical="center" wrapText="1"/>
    </xf>
    <xf numFmtId="0" fontId="87" fillId="3" borderId="33" xfId="0" applyFont="1" applyFill="1" applyBorder="1" applyAlignment="1">
      <alignment horizontal="left" vertical="center" wrapText="1"/>
    </xf>
    <xf numFmtId="0" fontId="87" fillId="3" borderId="68" xfId="0" applyFont="1" applyFill="1" applyBorder="1" applyAlignment="1">
      <alignment horizontal="left" vertical="center" wrapText="1"/>
    </xf>
    <xf numFmtId="0" fontId="88" fillId="0" borderId="67" xfId="0" applyFont="1" applyBorder="1" applyAlignment="1">
      <alignment horizontal="left" wrapText="1"/>
    </xf>
    <xf numFmtId="0" fontId="88" fillId="0" borderId="33" xfId="0" applyFont="1" applyBorder="1" applyAlignment="1">
      <alignment horizontal="left" wrapText="1"/>
    </xf>
    <xf numFmtId="0" fontId="88" fillId="0" borderId="68" xfId="0" applyFont="1" applyBorder="1" applyAlignment="1">
      <alignment horizontal="left" wrapText="1"/>
    </xf>
    <xf numFmtId="0" fontId="94" fillId="0" borderId="0" xfId="0" applyFont="1" applyAlignment="1">
      <alignment horizontal="center" vertical="top"/>
    </xf>
    <xf numFmtId="0" fontId="123" fillId="0" borderId="3" xfId="0" applyFont="1" applyBorder="1" applyAlignment="1">
      <alignment horizontal="left" vertical="center" wrapText="1"/>
    </xf>
    <xf numFmtId="0" fontId="123" fillId="0" borderId="46" xfId="0" applyFont="1" applyBorder="1" applyAlignment="1">
      <alignment horizontal="left" vertical="center" wrapText="1"/>
    </xf>
    <xf numFmtId="0" fontId="123" fillId="0" borderId="4" xfId="0" applyFont="1" applyBorder="1" applyAlignment="1">
      <alignment horizontal="left" vertical="center" wrapText="1"/>
    </xf>
    <xf numFmtId="0" fontId="94" fillId="9" borderId="25" xfId="0" applyFont="1" applyFill="1" applyBorder="1" applyAlignment="1">
      <alignment horizontal="center"/>
    </xf>
    <xf numFmtId="0" fontId="94" fillId="9" borderId="33" xfId="0" applyFont="1" applyFill="1" applyBorder="1" applyAlignment="1">
      <alignment horizontal="center"/>
    </xf>
    <xf numFmtId="0" fontId="94" fillId="9" borderId="28" xfId="0" applyFont="1" applyFill="1" applyBorder="1" applyAlignment="1">
      <alignment horizontal="center"/>
    </xf>
    <xf numFmtId="0" fontId="94" fillId="0" borderId="2" xfId="0" applyFont="1" applyBorder="1" applyAlignment="1">
      <alignment horizontal="center" wrapText="1"/>
    </xf>
    <xf numFmtId="0" fontId="120" fillId="0" borderId="2" xfId="0" applyFont="1" applyBorder="1" applyAlignment="1">
      <alignment horizontal="center" vertical="center" wrapText="1"/>
    </xf>
    <xf numFmtId="0" fontId="120" fillId="0" borderId="3" xfId="0" applyFont="1" applyBorder="1" applyAlignment="1">
      <alignment horizontal="center" vertical="center" wrapText="1"/>
    </xf>
    <xf numFmtId="0" fontId="120" fillId="0" borderId="33" xfId="0" applyFont="1" applyBorder="1" applyAlignment="1">
      <alignment horizontal="center" vertical="center" wrapText="1"/>
    </xf>
    <xf numFmtId="0" fontId="120" fillId="0" borderId="4" xfId="0" applyFont="1" applyBorder="1" applyAlignment="1">
      <alignment horizontal="center" vertical="center" wrapText="1"/>
    </xf>
    <xf numFmtId="0" fontId="103" fillId="0" borderId="25" xfId="0" applyFont="1" applyBorder="1" applyAlignment="1">
      <alignment horizontal="center" vertical="center"/>
    </xf>
    <xf numFmtId="0" fontId="103" fillId="0" borderId="28" xfId="0" applyFont="1" applyBorder="1" applyAlignment="1">
      <alignment horizontal="center" vertical="center"/>
    </xf>
    <xf numFmtId="0" fontId="103" fillId="10" borderId="2" xfId="0" applyFont="1" applyFill="1" applyBorder="1" applyAlignment="1">
      <alignment horizontal="center" vertical="center" wrapText="1"/>
    </xf>
    <xf numFmtId="0" fontId="103" fillId="10" borderId="2" xfId="0" applyFont="1" applyFill="1" applyBorder="1" applyAlignment="1">
      <alignment horizontal="center" vertical="center"/>
    </xf>
    <xf numFmtId="0" fontId="105" fillId="0" borderId="3" xfId="0" applyFont="1" applyBorder="1" applyAlignment="1">
      <alignment horizontal="center" vertical="center"/>
    </xf>
    <xf numFmtId="0" fontId="105" fillId="0" borderId="46" xfId="0" applyFont="1" applyBorder="1" applyAlignment="1">
      <alignment horizontal="center" vertical="center"/>
    </xf>
    <xf numFmtId="0" fontId="105" fillId="0" borderId="4" xfId="0" applyFont="1" applyBorder="1" applyAlignment="1">
      <alignment horizontal="center" vertical="center"/>
    </xf>
    <xf numFmtId="170" fontId="104" fillId="10" borderId="43" xfId="0" applyNumberFormat="1" applyFont="1" applyFill="1" applyBorder="1" applyAlignment="1">
      <alignment horizontal="center" vertical="center"/>
    </xf>
    <xf numFmtId="170" fontId="104" fillId="10" borderId="0" xfId="0" applyNumberFormat="1" applyFont="1" applyFill="1" applyAlignment="1">
      <alignment horizontal="center" vertical="center"/>
    </xf>
    <xf numFmtId="0" fontId="103" fillId="10" borderId="23" xfId="0" applyFont="1" applyFill="1" applyBorder="1" applyAlignment="1">
      <alignment horizontal="center" vertical="center"/>
    </xf>
    <xf numFmtId="0" fontId="103" fillId="10" borderId="24" xfId="0" applyFont="1" applyFill="1" applyBorder="1" applyAlignment="1">
      <alignment horizontal="center" vertical="center"/>
    </xf>
    <xf numFmtId="0" fontId="103" fillId="10" borderId="26" xfId="0" applyFont="1" applyFill="1" applyBorder="1" applyAlignment="1">
      <alignment horizontal="center" vertical="center"/>
    </xf>
    <xf numFmtId="0" fontId="103" fillId="10" borderId="27" xfId="0" applyFont="1" applyFill="1" applyBorder="1" applyAlignment="1">
      <alignment horizontal="center" vertical="center"/>
    </xf>
    <xf numFmtId="0" fontId="101" fillId="0" borderId="49" xfId="18" applyFont="1" applyBorder="1" applyAlignment="1">
      <alignment horizontal="center" vertical="center"/>
    </xf>
    <xf numFmtId="0" fontId="101" fillId="0" borderId="22" xfId="18" applyFont="1" applyBorder="1" applyAlignment="1">
      <alignment horizontal="center" vertical="center"/>
    </xf>
    <xf numFmtId="0" fontId="101" fillId="0" borderId="50" xfId="18" applyFont="1" applyBorder="1" applyAlignment="1">
      <alignment horizontal="center" vertical="center"/>
    </xf>
    <xf numFmtId="0" fontId="102" fillId="0" borderId="43" xfId="0" applyFont="1" applyBorder="1" applyAlignment="1">
      <alignment horizontal="center" vertical="center"/>
    </xf>
    <xf numFmtId="0" fontId="102" fillId="0" borderId="0" xfId="0" applyFont="1" applyAlignment="1">
      <alignment horizontal="center" vertical="center"/>
    </xf>
    <xf numFmtId="0" fontId="102" fillId="0" borderId="47" xfId="0" applyFont="1" applyBorder="1" applyAlignment="1">
      <alignment horizontal="center" vertical="center"/>
    </xf>
    <xf numFmtId="0" fontId="103" fillId="10" borderId="25" xfId="0" applyFont="1" applyFill="1" applyBorder="1" applyAlignment="1">
      <alignment horizontal="center" vertical="center"/>
    </xf>
    <xf numFmtId="0" fontId="103" fillId="10" borderId="33" xfId="0" applyFont="1" applyFill="1" applyBorder="1" applyAlignment="1">
      <alignment horizontal="center" vertical="center"/>
    </xf>
    <xf numFmtId="0" fontId="103" fillId="10" borderId="28" xfId="0" applyFont="1" applyFill="1" applyBorder="1" applyAlignment="1">
      <alignment horizontal="center" vertical="center"/>
    </xf>
    <xf numFmtId="0" fontId="103" fillId="3" borderId="0" xfId="0" applyFont="1" applyFill="1" applyAlignment="1">
      <alignment horizontal="center" vertical="center"/>
    </xf>
    <xf numFmtId="0" fontId="105" fillId="0" borderId="17" xfId="0" applyFont="1" applyBorder="1" applyAlignment="1">
      <alignment horizontal="center" vertical="center"/>
    </xf>
    <xf numFmtId="0" fontId="105" fillId="0" borderId="18" xfId="0" applyFont="1" applyBorder="1" applyAlignment="1">
      <alignment horizontal="center" vertical="center"/>
    </xf>
    <xf numFmtId="0" fontId="105" fillId="0" borderId="19" xfId="0" applyFont="1" applyBorder="1" applyAlignment="1">
      <alignment horizontal="center" vertical="center"/>
    </xf>
    <xf numFmtId="0" fontId="105" fillId="0" borderId="51" xfId="0" applyFont="1" applyBorder="1" applyAlignment="1">
      <alignment horizontal="center" vertical="center"/>
    </xf>
    <xf numFmtId="0" fontId="105" fillId="0" borderId="52" xfId="0" applyFont="1" applyBorder="1" applyAlignment="1">
      <alignment horizontal="center" vertical="center"/>
    </xf>
    <xf numFmtId="44" fontId="105" fillId="0" borderId="51" xfId="2" applyFont="1" applyFill="1" applyBorder="1" applyAlignment="1">
      <alignment horizontal="center" vertical="center"/>
    </xf>
    <xf numFmtId="44" fontId="105" fillId="0" borderId="52" xfId="2" applyFont="1" applyFill="1" applyBorder="1" applyAlignment="1">
      <alignment horizontal="center" vertical="center"/>
    </xf>
    <xf numFmtId="44" fontId="105" fillId="0" borderId="53" xfId="2" applyFont="1" applyFill="1" applyBorder="1" applyAlignment="1">
      <alignment horizontal="center" vertical="center"/>
    </xf>
    <xf numFmtId="0" fontId="114" fillId="12" borderId="43" xfId="0" applyFont="1" applyFill="1" applyBorder="1" applyAlignment="1">
      <alignment horizontal="center"/>
    </xf>
    <xf numFmtId="0" fontId="114" fillId="12" borderId="0" xfId="0" applyFont="1" applyFill="1" applyAlignment="1">
      <alignment horizontal="center"/>
    </xf>
    <xf numFmtId="0" fontId="114" fillId="12" borderId="47" xfId="0" applyFont="1" applyFill="1" applyBorder="1" applyAlignment="1">
      <alignment horizontal="center"/>
    </xf>
    <xf numFmtId="0" fontId="119" fillId="0" borderId="2" xfId="0" applyFont="1" applyBorder="1" applyAlignment="1">
      <alignment horizontal="left" vertical="center" wrapText="1"/>
    </xf>
    <xf numFmtId="0" fontId="119" fillId="0" borderId="2" xfId="0" applyFont="1" applyBorder="1" applyAlignment="1">
      <alignment horizontal="left" vertical="center"/>
    </xf>
    <xf numFmtId="0" fontId="105" fillId="0" borderId="53" xfId="0" applyFont="1" applyBorder="1" applyAlignment="1">
      <alignment horizontal="center" vertical="center"/>
    </xf>
    <xf numFmtId="0" fontId="102" fillId="0" borderId="44" xfId="0" applyFont="1" applyBorder="1" applyAlignment="1">
      <alignment horizontal="center" vertical="center"/>
    </xf>
    <xf numFmtId="0" fontId="102" fillId="0" borderId="45" xfId="0" applyFont="1" applyBorder="1" applyAlignment="1">
      <alignment horizontal="center" vertical="center"/>
    </xf>
    <xf numFmtId="0" fontId="102"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89" fillId="0" borderId="2" xfId="0" applyFont="1" applyBorder="1" applyAlignment="1">
      <alignment horizontal="center" vertical="center"/>
    </xf>
    <xf numFmtId="0" fontId="89" fillId="0" borderId="4" xfId="0" applyFont="1" applyBorder="1" applyAlignment="1">
      <alignment horizontal="center" vertical="center"/>
    </xf>
    <xf numFmtId="0" fontId="89" fillId="0" borderId="4" xfId="0" applyFont="1" applyBorder="1" applyAlignment="1">
      <alignment horizontal="center" vertical="center" wrapText="1"/>
    </xf>
    <xf numFmtId="0" fontId="100" fillId="0" borderId="25" xfId="0" applyFont="1" applyBorder="1" applyAlignment="1">
      <alignment horizontal="left" wrapText="1"/>
    </xf>
    <xf numFmtId="0" fontId="100" fillId="0" borderId="33" xfId="0" applyFont="1" applyBorder="1" applyAlignment="1">
      <alignment horizontal="left" wrapText="1"/>
    </xf>
    <xf numFmtId="0" fontId="100" fillId="0" borderId="28" xfId="0" applyFont="1" applyBorder="1" applyAlignment="1">
      <alignment horizontal="left" wrapText="1"/>
    </xf>
    <xf numFmtId="0" fontId="100" fillId="0" borderId="25" xfId="0" applyFont="1" applyBorder="1" applyAlignment="1">
      <alignment horizontal="center"/>
    </xf>
    <xf numFmtId="0" fontId="100" fillId="0" borderId="33" xfId="0" applyFont="1" applyBorder="1" applyAlignment="1">
      <alignment horizontal="center"/>
    </xf>
    <xf numFmtId="0" fontId="100" fillId="0" borderId="28" xfId="0" applyFont="1" applyBorder="1" applyAlignment="1">
      <alignment horizontal="center"/>
    </xf>
    <xf numFmtId="0" fontId="100" fillId="0" borderId="25" xfId="0" applyFont="1" applyBorder="1" applyAlignment="1">
      <alignment horizontal="center" wrapText="1"/>
    </xf>
    <xf numFmtId="0" fontId="100" fillId="0" borderId="33" xfId="0" applyFont="1" applyBorder="1" applyAlignment="1">
      <alignment horizontal="center" wrapText="1"/>
    </xf>
    <xf numFmtId="0" fontId="100" fillId="0" borderId="28" xfId="0" applyFont="1" applyBorder="1" applyAlignment="1">
      <alignment horizontal="center" wrapText="1"/>
    </xf>
    <xf numFmtId="0" fontId="100" fillId="0" borderId="2" xfId="0" applyFont="1" applyBorder="1" applyAlignment="1">
      <alignment horizontal="center" wrapText="1"/>
    </xf>
    <xf numFmtId="0" fontId="100" fillId="0" borderId="2" xfId="0" applyFont="1" applyBorder="1" applyAlignment="1">
      <alignment horizontal="center"/>
    </xf>
    <xf numFmtId="1" fontId="109" fillId="0" borderId="2" xfId="0" applyNumberFormat="1" applyFont="1" applyBorder="1" applyAlignment="1">
      <alignment horizontal="center" vertical="center" wrapText="1"/>
    </xf>
    <xf numFmtId="0" fontId="236" fillId="8" borderId="2" xfId="0" applyFont="1" applyFill="1" applyBorder="1" applyAlignment="1">
      <alignment horizontal="center" vertical="center" wrapText="1"/>
    </xf>
    <xf numFmtId="0" fontId="238" fillId="8" borderId="2" xfId="0" applyFont="1" applyFill="1" applyBorder="1" applyAlignment="1">
      <alignment horizontal="center" vertical="center"/>
    </xf>
    <xf numFmtId="0" fontId="239" fillId="8" borderId="2" xfId="0" applyFont="1" applyFill="1" applyBorder="1" applyAlignment="1">
      <alignment horizontal="center" vertical="center" wrapText="1"/>
    </xf>
    <xf numFmtId="0" fontId="237" fillId="8" borderId="2" xfId="0" applyFont="1" applyFill="1" applyBorder="1" applyAlignment="1">
      <alignment horizontal="center" vertical="center" wrapText="1"/>
    </xf>
    <xf numFmtId="1" fontId="90" fillId="39" borderId="2" xfId="0" applyNumberFormat="1" applyFont="1" applyFill="1" applyBorder="1" applyAlignment="1">
      <alignment horizontal="center" vertical="center" wrapText="1"/>
    </xf>
    <xf numFmtId="49" fontId="90" fillId="39" borderId="2" xfId="0" applyNumberFormat="1" applyFont="1" applyFill="1" applyBorder="1" applyAlignment="1">
      <alignment horizontal="center" vertical="center" wrapText="1"/>
    </xf>
    <xf numFmtId="2" fontId="90" fillId="39" borderId="2" xfId="0" applyNumberFormat="1" applyFont="1" applyFill="1" applyBorder="1" applyAlignment="1">
      <alignment horizontal="center" vertical="center" wrapText="1"/>
    </xf>
    <xf numFmtId="0" fontId="89" fillId="39" borderId="2" xfId="0" applyFont="1" applyFill="1" applyBorder="1" applyAlignment="1">
      <alignment horizontal="center" vertical="center" wrapText="1"/>
    </xf>
    <xf numFmtId="0" fontId="89" fillId="8" borderId="2" xfId="0" applyFont="1" applyFill="1" applyBorder="1" applyAlignment="1">
      <alignment horizontal="center" vertical="center" wrapText="1"/>
    </xf>
    <xf numFmtId="0" fontId="235" fillId="0" borderId="2" xfId="0" applyFont="1" applyBorder="1" applyAlignment="1">
      <alignment horizontal="center" vertical="center"/>
    </xf>
    <xf numFmtId="0" fontId="235" fillId="3" borderId="2" xfId="0" applyFont="1" applyFill="1" applyBorder="1" applyAlignment="1">
      <alignment horizontal="center" vertical="center" wrapText="1"/>
    </xf>
    <xf numFmtId="0" fontId="235" fillId="3" borderId="2" xfId="0" applyFont="1" applyFill="1" applyBorder="1" applyAlignment="1">
      <alignment horizontal="center" vertical="center"/>
    </xf>
    <xf numFmtId="0" fontId="88" fillId="0" borderId="2" xfId="0" applyFont="1" applyBorder="1" applyAlignment="1">
      <alignment horizontal="center" wrapText="1"/>
    </xf>
    <xf numFmtId="0" fontId="89" fillId="0" borderId="2" xfId="0" applyFont="1" applyBorder="1" applyAlignment="1">
      <alignment horizontal="center" vertical="center" wrapText="1"/>
    </xf>
    <xf numFmtId="0" fontId="100" fillId="0" borderId="23" xfId="0" applyFont="1" applyBorder="1" applyAlignment="1">
      <alignment horizontal="left" wrapText="1"/>
    </xf>
    <xf numFmtId="0" fontId="100" fillId="0" borderId="5" xfId="0" applyFont="1" applyBorder="1" applyAlignment="1">
      <alignment horizontal="left" wrapText="1"/>
    </xf>
    <xf numFmtId="0" fontId="100" fillId="0" borderId="24" xfId="0" applyFont="1" applyBorder="1" applyAlignment="1">
      <alignment horizontal="left" wrapText="1"/>
    </xf>
    <xf numFmtId="0" fontId="100" fillId="0" borderId="23" xfId="0" applyFont="1" applyBorder="1" applyAlignment="1">
      <alignment horizontal="center"/>
    </xf>
    <xf numFmtId="0" fontId="100" fillId="0" borderId="5" xfId="0" applyFont="1" applyBorder="1" applyAlignment="1">
      <alignment horizontal="center"/>
    </xf>
    <xf numFmtId="0" fontId="100" fillId="0" borderId="24" xfId="0" applyFont="1" applyBorder="1" applyAlignment="1">
      <alignment horizontal="center"/>
    </xf>
    <xf numFmtId="0" fontId="100" fillId="0" borderId="23" xfId="0" applyFont="1" applyBorder="1" applyAlignment="1">
      <alignment horizontal="center" wrapText="1"/>
    </xf>
    <xf numFmtId="0" fontId="100" fillId="0" borderId="5" xfId="0" applyFont="1" applyBorder="1" applyAlignment="1">
      <alignment horizontal="center" wrapText="1"/>
    </xf>
    <xf numFmtId="0" fontId="100" fillId="0" borderId="24" xfId="0" applyFont="1" applyBorder="1" applyAlignment="1">
      <alignment horizontal="center" wrapText="1"/>
    </xf>
    <xf numFmtId="0" fontId="100" fillId="0" borderId="3" xfId="0" applyFont="1" applyBorder="1" applyAlignment="1">
      <alignment horizontal="center" wrapText="1"/>
    </xf>
    <xf numFmtId="0" fontId="100" fillId="0" borderId="3" xfId="0" applyFont="1" applyBorder="1" applyAlignment="1">
      <alignment horizontal="center"/>
    </xf>
    <xf numFmtId="1" fontId="109" fillId="0" borderId="3" xfId="0" applyNumberFormat="1" applyFont="1" applyBorder="1" applyAlignment="1">
      <alignment horizontal="center" vertical="center" wrapText="1"/>
    </xf>
    <xf numFmtId="1" fontId="109" fillId="0" borderId="46" xfId="0" applyNumberFormat="1" applyFont="1" applyBorder="1" applyAlignment="1">
      <alignment horizontal="center" vertical="center" wrapText="1"/>
    </xf>
    <xf numFmtId="1" fontId="109" fillId="0" borderId="4" xfId="0" applyNumberFormat="1" applyFont="1" applyBorder="1" applyAlignment="1">
      <alignment horizontal="center" vertical="center" wrapText="1"/>
    </xf>
    <xf numFmtId="0" fontId="239" fillId="8" borderId="3" xfId="0" applyFont="1" applyFill="1" applyBorder="1" applyAlignment="1">
      <alignment horizontal="center" vertical="center" wrapText="1"/>
    </xf>
    <xf numFmtId="0" fontId="237" fillId="8" borderId="3" xfId="0" applyFont="1" applyFill="1" applyBorder="1" applyAlignment="1">
      <alignment horizontal="center" vertical="center" wrapText="1"/>
    </xf>
    <xf numFmtId="0" fontId="236" fillId="8" borderId="3" xfId="0" applyFont="1" applyFill="1" applyBorder="1" applyAlignment="1">
      <alignment horizontal="center" vertical="center" wrapText="1"/>
    </xf>
    <xf numFmtId="0" fontId="236" fillId="8" borderId="46" xfId="0" applyFont="1" applyFill="1" applyBorder="1" applyAlignment="1">
      <alignment horizontal="center" vertical="center" wrapText="1"/>
    </xf>
    <xf numFmtId="1" fontId="90" fillId="39" borderId="3" xfId="0" applyNumberFormat="1" applyFont="1" applyFill="1" applyBorder="1" applyAlignment="1">
      <alignment horizontal="center" vertical="center" wrapText="1"/>
    </xf>
    <xf numFmtId="1" fontId="90" fillId="39" borderId="4" xfId="0" applyNumberFormat="1" applyFont="1" applyFill="1" applyBorder="1" applyAlignment="1">
      <alignment horizontal="center" vertical="center" wrapText="1"/>
    </xf>
    <xf numFmtId="1" fontId="90" fillId="39" borderId="9" xfId="0" applyNumberFormat="1" applyFont="1" applyFill="1" applyBorder="1" applyAlignment="1">
      <alignment horizontal="center" vertical="center" wrapText="1"/>
    </xf>
    <xf numFmtId="1" fontId="90" fillId="39" borderId="60" xfId="0" applyNumberFormat="1" applyFont="1" applyFill="1" applyBorder="1" applyAlignment="1">
      <alignment horizontal="center" vertical="center" wrapText="1"/>
    </xf>
    <xf numFmtId="49" fontId="90" fillId="39" borderId="3" xfId="0" applyNumberFormat="1" applyFont="1" applyFill="1" applyBorder="1" applyAlignment="1">
      <alignment horizontal="center" vertical="center" wrapText="1"/>
    </xf>
    <xf numFmtId="49" fontId="90" fillId="39" borderId="4" xfId="0" applyNumberFormat="1" applyFont="1" applyFill="1" applyBorder="1" applyAlignment="1">
      <alignment horizontal="center" vertical="center" wrapText="1"/>
    </xf>
    <xf numFmtId="2" fontId="90" fillId="39" borderId="3" xfId="0" applyNumberFormat="1" applyFont="1" applyFill="1" applyBorder="1" applyAlignment="1">
      <alignment horizontal="center" vertical="center" wrapText="1"/>
    </xf>
    <xf numFmtId="2" fontId="90" fillId="39" borderId="4" xfId="0" applyNumberFormat="1" applyFont="1" applyFill="1" applyBorder="1" applyAlignment="1">
      <alignment horizontal="center" vertical="center" wrapText="1"/>
    </xf>
    <xf numFmtId="0" fontId="89" fillId="39" borderId="67" xfId="0" applyFont="1" applyFill="1" applyBorder="1" applyAlignment="1">
      <alignment horizontal="center" vertical="center" wrapText="1"/>
    </xf>
    <xf numFmtId="0" fontId="89" fillId="39" borderId="33" xfId="0" applyFont="1" applyFill="1" applyBorder="1" applyAlignment="1">
      <alignment horizontal="center" vertical="center" wrapText="1"/>
    </xf>
    <xf numFmtId="0" fontId="89" fillId="39" borderId="28" xfId="0" applyFont="1" applyFill="1" applyBorder="1" applyAlignment="1">
      <alignment horizontal="center" vertical="center" wrapText="1"/>
    </xf>
    <xf numFmtId="0" fontId="89" fillId="8" borderId="26" xfId="0" applyFont="1" applyFill="1" applyBorder="1" applyAlignment="1">
      <alignment horizontal="center" vertical="center" wrapText="1"/>
    </xf>
    <xf numFmtId="0" fontId="89" fillId="8" borderId="32" xfId="0" applyFont="1" applyFill="1" applyBorder="1" applyAlignment="1">
      <alignment horizontal="center" vertical="center" wrapText="1"/>
    </xf>
    <xf numFmtId="0" fontId="235" fillId="0" borderId="3" xfId="0" applyFont="1" applyBorder="1" applyAlignment="1">
      <alignment horizontal="center" vertical="center"/>
    </xf>
    <xf numFmtId="0" fontId="235" fillId="3" borderId="4" xfId="0" applyFont="1" applyFill="1" applyBorder="1" applyAlignment="1">
      <alignment horizontal="center" vertical="center"/>
    </xf>
    <xf numFmtId="0" fontId="87" fillId="0" borderId="6" xfId="0" applyFont="1" applyBorder="1" applyAlignment="1">
      <alignment horizontal="center" vertical="center"/>
    </xf>
    <xf numFmtId="0" fontId="87" fillId="0" borderId="7" xfId="0" applyFont="1" applyBorder="1" applyAlignment="1">
      <alignment horizontal="center" vertical="center"/>
    </xf>
    <xf numFmtId="0" fontId="87" fillId="0" borderId="13" xfId="0" applyFont="1" applyBorder="1" applyAlignment="1">
      <alignment horizontal="center" vertical="center"/>
    </xf>
    <xf numFmtId="0" fontId="87" fillId="3" borderId="8" xfId="0" applyFont="1" applyFill="1" applyBorder="1" applyAlignment="1">
      <alignment horizontal="center" vertical="center" wrapText="1"/>
    </xf>
    <xf numFmtId="0" fontId="87" fillId="3" borderId="2" xfId="0" applyFont="1" applyFill="1" applyBorder="1" applyAlignment="1">
      <alignment horizontal="center" vertical="center" wrapText="1"/>
    </xf>
    <xf numFmtId="0" fontId="87" fillId="3" borderId="14" xfId="0" applyFont="1" applyFill="1" applyBorder="1" applyAlignment="1">
      <alignment horizontal="center" vertical="center" wrapText="1"/>
    </xf>
    <xf numFmtId="0" fontId="120" fillId="3" borderId="2" xfId="0" applyFont="1" applyFill="1" applyBorder="1" applyAlignment="1">
      <alignment horizontal="center" vertical="center" wrapText="1"/>
    </xf>
    <xf numFmtId="0" fontId="120" fillId="3" borderId="3" xfId="0" applyFont="1" applyFill="1" applyBorder="1" applyAlignment="1">
      <alignment horizontal="center" vertical="center" wrapText="1"/>
    </xf>
    <xf numFmtId="0" fontId="120" fillId="0" borderId="46" xfId="0" applyFont="1" applyBorder="1" applyAlignment="1">
      <alignment horizontal="center" vertical="center" wrapText="1"/>
    </xf>
    <xf numFmtId="0" fontId="233" fillId="33" borderId="2" xfId="0" applyFont="1" applyFill="1" applyBorder="1" applyAlignment="1">
      <alignment horizontal="center" vertical="center" wrapText="1"/>
    </xf>
    <xf numFmtId="0" fontId="234" fillId="0" borderId="2" xfId="0" applyFont="1" applyBorder="1" applyAlignment="1">
      <alignment horizontal="center" vertical="center" wrapText="1"/>
    </xf>
    <xf numFmtId="0" fontId="7" fillId="0" borderId="25"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28" xfId="0" applyFont="1" applyBorder="1" applyAlignment="1">
      <alignment horizontal="center" vertical="center" wrapText="1"/>
    </xf>
    <xf numFmtId="0" fontId="212" fillId="0" borderId="2" xfId="0" applyFont="1" applyBorder="1" applyAlignment="1">
      <alignment horizontal="center" vertical="center" wrapText="1"/>
    </xf>
    <xf numFmtId="0" fontId="212" fillId="0" borderId="0" xfId="0" applyFont="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applyAlignment="1">
      <alignment horizontal="center" vertical="center" wrapText="1"/>
    </xf>
    <xf numFmtId="0" fontId="94" fillId="0" borderId="14" xfId="0" applyFont="1" applyBorder="1" applyAlignment="1">
      <alignment horizontal="center" vertical="center"/>
    </xf>
    <xf numFmtId="0" fontId="94" fillId="0" borderId="15" xfId="0" applyFont="1" applyBorder="1" applyAlignment="1">
      <alignment horizontal="center" vertical="center"/>
    </xf>
    <xf numFmtId="0" fontId="120" fillId="0" borderId="8" xfId="0" applyFont="1" applyBorder="1" applyAlignment="1">
      <alignment horizontal="center" vertical="center" wrapText="1"/>
    </xf>
    <xf numFmtId="0" fontId="120" fillId="0" borderId="9" xfId="0" applyFont="1" applyBorder="1" applyAlignment="1">
      <alignment horizontal="center" vertical="center" wrapText="1"/>
    </xf>
    <xf numFmtId="171" fontId="120" fillId="0" borderId="2" xfId="0" applyNumberFormat="1" applyFont="1" applyBorder="1" applyAlignment="1">
      <alignment horizontal="center" vertical="center" wrapText="1"/>
    </xf>
    <xf numFmtId="171" fontId="120" fillId="0" borderId="3" xfId="0" applyNumberFormat="1" applyFont="1" applyBorder="1" applyAlignment="1">
      <alignment horizontal="center" vertical="center" wrapText="1"/>
    </xf>
    <xf numFmtId="0" fontId="193" fillId="0" borderId="51" xfId="0" applyFont="1" applyBorder="1" applyAlignment="1">
      <alignment horizontal="center" vertical="center"/>
    </xf>
    <xf numFmtId="0" fontId="193" fillId="0" borderId="52" xfId="0" applyFont="1" applyBorder="1" applyAlignment="1">
      <alignment horizontal="center" vertical="center"/>
    </xf>
    <xf numFmtId="0" fontId="193" fillId="0" borderId="22" xfId="0" applyFont="1" applyBorder="1" applyAlignment="1">
      <alignment horizontal="center" vertical="center"/>
    </xf>
    <xf numFmtId="0" fontId="179" fillId="3" borderId="51" xfId="24" applyFont="1" applyFill="1" applyBorder="1" applyAlignment="1">
      <alignment horizontal="center" vertical="center"/>
    </xf>
    <xf numFmtId="0" fontId="179" fillId="3" borderId="52" xfId="24" applyFont="1" applyFill="1" applyBorder="1" applyAlignment="1">
      <alignment horizontal="center" vertical="center"/>
    </xf>
    <xf numFmtId="172" fontId="179" fillId="3" borderId="2" xfId="24" applyNumberFormat="1" applyFont="1" applyFill="1" applyBorder="1" applyAlignment="1">
      <alignment horizontal="center" vertical="center"/>
    </xf>
    <xf numFmtId="0" fontId="179" fillId="3" borderId="60" xfId="24" applyFont="1" applyFill="1" applyBorder="1" applyAlignment="1">
      <alignment horizontal="left" vertical="center" wrapText="1"/>
    </xf>
    <xf numFmtId="0" fontId="179" fillId="3" borderId="4" xfId="24" applyFont="1" applyFill="1" applyBorder="1" applyAlignment="1">
      <alignment horizontal="left" vertical="center" wrapText="1"/>
    </xf>
    <xf numFmtId="0" fontId="179" fillId="3" borderId="61" xfId="24" applyFont="1" applyFill="1" applyBorder="1" applyAlignment="1">
      <alignment horizontal="left" vertical="center" wrapText="1"/>
    </xf>
    <xf numFmtId="0" fontId="179" fillId="3" borderId="8" xfId="24" applyFont="1" applyFill="1" applyBorder="1" applyAlignment="1">
      <alignment horizontal="left" vertical="center" wrapText="1"/>
    </xf>
    <xf numFmtId="0" fontId="179" fillId="3" borderId="2" xfId="24" applyFont="1" applyFill="1" applyBorder="1" applyAlignment="1">
      <alignment horizontal="left" vertical="center" wrapText="1"/>
    </xf>
    <xf numFmtId="0" fontId="179" fillId="3" borderId="14" xfId="24" applyFont="1" applyFill="1" applyBorder="1" applyAlignment="1">
      <alignment horizontal="left" vertical="center" wrapText="1"/>
    </xf>
    <xf numFmtId="0" fontId="161" fillId="3" borderId="22" xfId="24" applyFont="1" applyFill="1" applyBorder="1" applyAlignment="1">
      <alignment horizontal="center" vertical="center" wrapText="1"/>
    </xf>
    <xf numFmtId="0" fontId="161" fillId="3" borderId="22" xfId="0" applyFont="1" applyFill="1" applyBorder="1" applyAlignment="1">
      <alignment horizontal="center"/>
    </xf>
    <xf numFmtId="0" fontId="161" fillId="3" borderId="0" xfId="0" applyFont="1" applyFill="1" applyAlignment="1">
      <alignment horizontal="center"/>
    </xf>
    <xf numFmtId="0" fontId="162" fillId="3" borderId="0" xfId="24" applyFont="1" applyFill="1" applyAlignment="1">
      <alignment horizontal="center" vertical="center" wrapText="1"/>
    </xf>
    <xf numFmtId="0" fontId="162" fillId="3" borderId="0" xfId="0" applyFont="1" applyFill="1" applyAlignment="1">
      <alignment horizontal="center"/>
    </xf>
    <xf numFmtId="0" fontId="164" fillId="3" borderId="0" xfId="0" applyFont="1" applyFill="1" applyAlignment="1">
      <alignment horizontal="center"/>
    </xf>
    <xf numFmtId="0" fontId="179" fillId="3" borderId="8" xfId="24" applyFont="1" applyFill="1" applyBorder="1" applyAlignment="1">
      <alignment horizontal="center" vertical="center" wrapText="1"/>
    </xf>
    <xf numFmtId="0" fontId="179" fillId="3" borderId="2" xfId="24" applyFont="1" applyFill="1" applyBorder="1" applyAlignment="1">
      <alignment horizontal="center" vertical="center" wrapText="1"/>
    </xf>
    <xf numFmtId="169" fontId="179" fillId="3" borderId="2" xfId="24" applyNumberFormat="1" applyFont="1" applyFill="1" applyBorder="1" applyAlignment="1">
      <alignment horizontal="center" vertical="center" wrapText="1"/>
    </xf>
    <xf numFmtId="169" fontId="179" fillId="3" borderId="25" xfId="24" applyNumberFormat="1" applyFont="1" applyFill="1" applyBorder="1" applyAlignment="1">
      <alignment horizontal="center" vertical="center" wrapText="1"/>
    </xf>
    <xf numFmtId="169" fontId="179" fillId="3" borderId="33" xfId="24" applyNumberFormat="1" applyFont="1" applyFill="1" applyBorder="1" applyAlignment="1">
      <alignment horizontal="center" vertical="center" wrapText="1"/>
    </xf>
    <xf numFmtId="169" fontId="179" fillId="3" borderId="28" xfId="24" applyNumberFormat="1" applyFont="1" applyFill="1" applyBorder="1" applyAlignment="1">
      <alignment horizontal="center" vertical="center" wrapText="1"/>
    </xf>
    <xf numFmtId="169" fontId="179" fillId="3" borderId="14" xfId="24" applyNumberFormat="1" applyFont="1" applyFill="1" applyBorder="1" applyAlignment="1">
      <alignment horizontal="center" vertical="center" wrapText="1"/>
    </xf>
    <xf numFmtId="0" fontId="179" fillId="3" borderId="14" xfId="24" applyFont="1" applyFill="1" applyBorder="1" applyAlignment="1">
      <alignment horizontal="center" vertical="center" wrapText="1"/>
    </xf>
    <xf numFmtId="0" fontId="179" fillId="3" borderId="25" xfId="24" applyFont="1" applyFill="1" applyBorder="1" applyAlignment="1">
      <alignment horizontal="center" vertical="center" wrapText="1"/>
    </xf>
    <xf numFmtId="0" fontId="179" fillId="3" borderId="28" xfId="24" applyFont="1" applyFill="1" applyBorder="1" applyAlignment="1">
      <alignment horizontal="center" vertical="center" wrapText="1"/>
    </xf>
    <xf numFmtId="0" fontId="193" fillId="0" borderId="25" xfId="0" applyFont="1" applyBorder="1" applyAlignment="1">
      <alignment horizontal="center" vertical="center"/>
    </xf>
    <xf numFmtId="0" fontId="193" fillId="0" borderId="33" xfId="0" applyFont="1" applyBorder="1" applyAlignment="1">
      <alignment horizontal="center" vertical="center"/>
    </xf>
    <xf numFmtId="0" fontId="193" fillId="0" borderId="28" xfId="0" applyFont="1" applyBorder="1" applyAlignment="1">
      <alignment horizontal="center" vertical="center"/>
    </xf>
    <xf numFmtId="0" fontId="193" fillId="0" borderId="2" xfId="0" applyFont="1" applyBorder="1" applyAlignment="1">
      <alignment horizontal="center" vertical="center"/>
    </xf>
    <xf numFmtId="1" fontId="179" fillId="3" borderId="2" xfId="24" applyNumberFormat="1" applyFont="1" applyFill="1" applyBorder="1" applyAlignment="1">
      <alignment horizontal="center" vertical="center" wrapText="1"/>
    </xf>
    <xf numFmtId="1" fontId="179" fillId="3" borderId="14" xfId="24" applyNumberFormat="1" applyFont="1" applyFill="1" applyBorder="1" applyAlignment="1">
      <alignment horizontal="center" vertical="center" wrapText="1"/>
    </xf>
    <xf numFmtId="0" fontId="167" fillId="3" borderId="0" xfId="0" applyFont="1" applyFill="1" applyAlignment="1">
      <alignment horizontal="center" vertical="center"/>
    </xf>
    <xf numFmtId="0" fontId="161" fillId="21" borderId="0" xfId="24" applyFont="1" applyFill="1" applyAlignment="1">
      <alignment horizontal="center"/>
    </xf>
    <xf numFmtId="0" fontId="164" fillId="3" borderId="0" xfId="24" applyFont="1" applyFill="1" applyAlignment="1">
      <alignment horizontal="center" vertical="center" wrapText="1"/>
    </xf>
    <xf numFmtId="0" fontId="179" fillId="3" borderId="2" xfId="24" applyFont="1" applyFill="1" applyBorder="1" applyAlignment="1">
      <alignment horizontal="left" vertical="center"/>
    </xf>
    <xf numFmtId="0" fontId="176" fillId="29" borderId="25" xfId="0" applyFont="1" applyFill="1" applyBorder="1" applyAlignment="1">
      <alignment horizontal="center" vertical="center"/>
    </xf>
    <xf numFmtId="0" fontId="176" fillId="29" borderId="33" xfId="0" applyFont="1" applyFill="1" applyBorder="1" applyAlignment="1">
      <alignment horizontal="center" vertical="center"/>
    </xf>
    <xf numFmtId="49" fontId="170" fillId="0" borderId="5" xfId="0" applyNumberFormat="1" applyFont="1" applyBorder="1" applyAlignment="1">
      <alignment horizontal="left" vertical="center" wrapText="1"/>
    </xf>
    <xf numFmtId="0" fontId="164" fillId="3" borderId="32" xfId="0" applyFont="1" applyFill="1" applyBorder="1" applyAlignment="1">
      <alignment horizontal="center" vertical="center"/>
    </xf>
    <xf numFmtId="49" fontId="170" fillId="0" borderId="43" xfId="0" quotePrefix="1" applyNumberFormat="1" applyFont="1" applyBorder="1" applyAlignment="1">
      <alignment horizontal="center" vertical="center" wrapText="1"/>
    </xf>
    <xf numFmtId="49" fontId="170" fillId="0" borderId="0" xfId="0" quotePrefix="1" applyNumberFormat="1" applyFont="1" applyAlignment="1">
      <alignment horizontal="center" vertical="center" wrapText="1"/>
    </xf>
    <xf numFmtId="49" fontId="170" fillId="0" borderId="5" xfId="0" applyNumberFormat="1" applyFont="1" applyBorder="1" applyAlignment="1">
      <alignment horizontal="center" vertical="center" wrapText="1"/>
    </xf>
    <xf numFmtId="0" fontId="176" fillId="17" borderId="43" xfId="0" applyFont="1" applyFill="1" applyBorder="1" applyAlignment="1">
      <alignment horizontal="center" vertical="center"/>
    </xf>
    <xf numFmtId="0" fontId="176" fillId="17" borderId="0" xfId="0" applyFont="1" applyFill="1" applyAlignment="1">
      <alignment horizontal="center" vertical="center"/>
    </xf>
    <xf numFmtId="0" fontId="176" fillId="29" borderId="43" xfId="0" applyFont="1" applyFill="1" applyBorder="1" applyAlignment="1">
      <alignment horizontal="center" vertical="center"/>
    </xf>
    <xf numFmtId="0" fontId="176" fillId="29" borderId="0" xfId="0" applyFont="1" applyFill="1" applyAlignment="1">
      <alignment horizontal="center" vertical="center"/>
    </xf>
    <xf numFmtId="0" fontId="172" fillId="22" borderId="0" xfId="0" applyFont="1" applyFill="1" applyAlignment="1">
      <alignment horizontal="right" vertical="center" wrapText="1"/>
    </xf>
    <xf numFmtId="0" fontId="172" fillId="22" borderId="0" xfId="0" applyFont="1" applyFill="1" applyAlignment="1">
      <alignment horizontal="left" vertical="center" wrapText="1"/>
    </xf>
    <xf numFmtId="49" fontId="170" fillId="0" borderId="0" xfId="0" applyNumberFormat="1" applyFont="1" applyAlignment="1">
      <alignment horizontal="left" vertical="center" wrapText="1"/>
    </xf>
    <xf numFmtId="0" fontId="172" fillId="0" borderId="0" xfId="0" applyFont="1" applyAlignment="1">
      <alignment horizontal="center" wrapText="1"/>
    </xf>
    <xf numFmtId="0" fontId="176" fillId="29" borderId="2" xfId="0" applyFont="1" applyFill="1" applyBorder="1" applyAlignment="1">
      <alignment horizontal="center" vertical="center"/>
    </xf>
    <xf numFmtId="0" fontId="182" fillId="29" borderId="0" xfId="0" applyFont="1" applyFill="1" applyAlignment="1">
      <alignment horizontal="center" vertical="center"/>
    </xf>
    <xf numFmtId="49" fontId="170" fillId="0" borderId="0" xfId="0" applyNumberFormat="1" applyFont="1" applyAlignment="1">
      <alignment horizontal="right" vertical="center" wrapText="1"/>
    </xf>
    <xf numFmtId="0" fontId="176" fillId="17" borderId="25" xfId="0" applyFont="1" applyFill="1" applyBorder="1" applyAlignment="1">
      <alignment horizontal="center" vertical="center"/>
    </xf>
    <xf numFmtId="0" fontId="176" fillId="17" borderId="33" xfId="0" applyFont="1" applyFill="1" applyBorder="1" applyAlignment="1">
      <alignment horizontal="center" vertical="center"/>
    </xf>
    <xf numFmtId="0" fontId="176" fillId="17" borderId="28" xfId="0" applyFont="1" applyFill="1" applyBorder="1" applyAlignment="1">
      <alignment horizontal="center" vertical="center"/>
    </xf>
    <xf numFmtId="0" fontId="176" fillId="29" borderId="28" xfId="0" applyFont="1" applyFill="1" applyBorder="1" applyAlignment="1">
      <alignment horizontal="center" vertical="center"/>
    </xf>
    <xf numFmtId="0" fontId="180" fillId="0" borderId="0" xfId="0" applyFont="1" applyAlignment="1">
      <alignment horizontal="left" vertical="center" wrapText="1"/>
    </xf>
    <xf numFmtId="0" fontId="172" fillId="0" borderId="0" xfId="0" applyFont="1" applyAlignment="1">
      <alignment horizontal="center" vertical="center" wrapText="1"/>
    </xf>
    <xf numFmtId="0" fontId="172" fillId="29" borderId="43" xfId="0" applyFont="1" applyFill="1" applyBorder="1" applyAlignment="1">
      <alignment horizontal="center" wrapText="1"/>
    </xf>
    <xf numFmtId="0" fontId="172" fillId="29" borderId="0" xfId="0" applyFont="1" applyFill="1" applyAlignment="1">
      <alignment horizontal="center" wrapText="1"/>
    </xf>
    <xf numFmtId="0" fontId="176" fillId="0" borderId="0" xfId="0" applyFont="1" applyAlignment="1">
      <alignment horizontal="center" vertical="center"/>
    </xf>
    <xf numFmtId="49" fontId="170" fillId="0" borderId="0" xfId="0" applyNumberFormat="1" applyFont="1" applyAlignment="1">
      <alignment horizontal="center" vertical="center" wrapText="1"/>
    </xf>
    <xf numFmtId="0" fontId="178" fillId="29" borderId="0" xfId="0" applyFont="1" applyFill="1" applyAlignment="1">
      <alignment horizontal="left" vertical="center"/>
    </xf>
    <xf numFmtId="49" fontId="170" fillId="0" borderId="43" xfId="0" applyNumberFormat="1" applyFont="1" applyBorder="1" applyAlignment="1">
      <alignment horizontal="right" vertical="center" wrapText="1"/>
    </xf>
    <xf numFmtId="49" fontId="170" fillId="0" borderId="0" xfId="0" applyNumberFormat="1" applyFont="1" applyAlignment="1">
      <alignment vertical="center" wrapText="1"/>
    </xf>
    <xf numFmtId="0" fontId="182" fillId="3" borderId="0" xfId="0" applyFont="1" applyFill="1" applyAlignment="1">
      <alignment horizontal="center" vertical="center"/>
    </xf>
    <xf numFmtId="0" fontId="182" fillId="3" borderId="35" xfId="0" applyFont="1" applyFill="1" applyBorder="1" applyAlignment="1">
      <alignment horizontal="center" vertical="center"/>
    </xf>
    <xf numFmtId="0" fontId="176" fillId="3" borderId="0" xfId="0" applyFont="1" applyFill="1" applyAlignment="1">
      <alignment horizontal="center" vertical="center"/>
    </xf>
    <xf numFmtId="0" fontId="176" fillId="29" borderId="0" xfId="0" applyFont="1" applyFill="1" applyAlignment="1">
      <alignment horizontal="center"/>
    </xf>
    <xf numFmtId="0" fontId="176" fillId="29" borderId="25" xfId="0" applyFont="1" applyFill="1" applyBorder="1" applyAlignment="1">
      <alignment horizontal="center" vertical="center" wrapText="1"/>
    </xf>
    <xf numFmtId="0" fontId="176" fillId="29" borderId="33" xfId="0" applyFont="1" applyFill="1" applyBorder="1" applyAlignment="1">
      <alignment horizontal="center" vertical="center" wrapText="1"/>
    </xf>
    <xf numFmtId="0" fontId="176" fillId="29" borderId="28" xfId="0" applyFont="1" applyFill="1" applyBorder="1" applyAlignment="1">
      <alignment horizontal="center" vertical="center" wrapText="1"/>
    </xf>
    <xf numFmtId="0" fontId="176" fillId="3" borderId="20" xfId="0" applyFont="1" applyFill="1" applyBorder="1" applyAlignment="1">
      <alignment horizontal="center" vertical="center"/>
    </xf>
    <xf numFmtId="0" fontId="175" fillId="0" borderId="2" xfId="0" applyFont="1" applyBorder="1" applyAlignment="1">
      <alignment horizontal="left" vertical="center"/>
    </xf>
    <xf numFmtId="0" fontId="170" fillId="0" borderId="2" xfId="0" applyFont="1" applyBorder="1" applyAlignment="1">
      <alignment horizontal="center" vertical="center"/>
    </xf>
    <xf numFmtId="168" fontId="160" fillId="0" borderId="2" xfId="0" applyNumberFormat="1" applyFont="1" applyBorder="1" applyAlignment="1">
      <alignment horizontal="center" vertical="center"/>
    </xf>
    <xf numFmtId="0" fontId="175" fillId="0" borderId="2" xfId="0" applyFont="1" applyBorder="1" applyAlignment="1">
      <alignment horizontal="center" vertical="center"/>
    </xf>
    <xf numFmtId="0" fontId="188" fillId="0" borderId="2" xfId="0" applyFont="1" applyBorder="1" applyAlignment="1">
      <alignment horizontal="left" vertical="center"/>
    </xf>
    <xf numFmtId="0" fontId="188" fillId="0" borderId="2" xfId="0" applyFont="1" applyBorder="1" applyAlignment="1">
      <alignment horizontal="center" vertical="center"/>
    </xf>
    <xf numFmtId="0" fontId="175" fillId="0" borderId="0" xfId="0" applyFont="1" applyAlignment="1">
      <alignment horizontal="center"/>
    </xf>
    <xf numFmtId="0" fontId="175" fillId="0" borderId="4" xfId="0" applyFont="1" applyBorder="1" applyAlignment="1">
      <alignment horizontal="left" vertical="center"/>
    </xf>
    <xf numFmtId="0" fontId="177" fillId="0" borderId="25" xfId="0" applyFont="1" applyBorder="1" applyAlignment="1">
      <alignment horizontal="center"/>
    </xf>
    <xf numFmtId="0" fontId="177" fillId="0" borderId="33" xfId="0" applyFont="1" applyBorder="1" applyAlignment="1">
      <alignment horizontal="center"/>
    </xf>
    <xf numFmtId="168" fontId="160" fillId="19" borderId="2" xfId="0" applyNumberFormat="1" applyFont="1" applyFill="1" applyBorder="1" applyAlignment="1">
      <alignment horizontal="center" vertical="center"/>
    </xf>
    <xf numFmtId="43" fontId="170" fillId="0" borderId="25" xfId="1" applyFont="1" applyFill="1" applyBorder="1" applyAlignment="1">
      <alignment horizontal="left" vertical="center"/>
    </xf>
    <xf numFmtId="43" fontId="170" fillId="0" borderId="33" xfId="1" applyFont="1" applyFill="1" applyBorder="1" applyAlignment="1">
      <alignment horizontal="left" vertical="center"/>
    </xf>
    <xf numFmtId="43" fontId="170" fillId="0" borderId="28" xfId="1" applyFont="1" applyFill="1" applyBorder="1" applyAlignment="1">
      <alignment horizontal="left" vertical="center"/>
    </xf>
    <xf numFmtId="0" fontId="170" fillId="0" borderId="25" xfId="0" applyFont="1" applyBorder="1" applyAlignment="1">
      <alignment horizontal="center" vertical="center"/>
    </xf>
    <xf numFmtId="0" fontId="170" fillId="0" borderId="28" xfId="0" applyFont="1" applyBorder="1" applyAlignment="1">
      <alignment horizontal="center" vertical="center"/>
    </xf>
    <xf numFmtId="0" fontId="143" fillId="3" borderId="32" xfId="0" applyFont="1" applyFill="1" applyBorder="1" applyAlignment="1">
      <alignment horizontal="right" vertical="center"/>
    </xf>
    <xf numFmtId="0" fontId="143" fillId="3" borderId="32" xfId="0" applyFont="1" applyFill="1" applyBorder="1" applyAlignment="1">
      <alignment horizontal="center" vertical="center"/>
    </xf>
    <xf numFmtId="0" fontId="143" fillId="3" borderId="27" xfId="0" applyFont="1" applyFill="1" applyBorder="1" applyAlignment="1">
      <alignment horizontal="center" vertical="center"/>
    </xf>
    <xf numFmtId="0" fontId="142" fillId="3" borderId="8" xfId="24" applyFont="1" applyFill="1" applyBorder="1" applyAlignment="1">
      <alignment horizontal="center" vertical="center" wrapText="1"/>
    </xf>
    <xf numFmtId="0" fontId="142" fillId="3" borderId="2" xfId="24" applyFont="1" applyFill="1" applyBorder="1" applyAlignment="1">
      <alignment horizontal="center" vertical="center" wrapText="1"/>
    </xf>
    <xf numFmtId="0" fontId="142" fillId="3" borderId="2" xfId="24" applyFont="1" applyFill="1" applyBorder="1" applyAlignment="1">
      <alignment horizontal="left" vertical="center"/>
    </xf>
    <xf numFmtId="0" fontId="143" fillId="3" borderId="2" xfId="24" applyFont="1" applyFill="1" applyBorder="1" applyAlignment="1">
      <alignment horizontal="center" vertical="center" wrapText="1"/>
    </xf>
    <xf numFmtId="169" fontId="143" fillId="3" borderId="2" xfId="24" applyNumberFormat="1" applyFont="1" applyFill="1" applyBorder="1" applyAlignment="1">
      <alignment horizontal="center" vertical="center" wrapText="1"/>
    </xf>
    <xf numFmtId="0" fontId="143" fillId="3" borderId="14" xfId="24" applyFont="1" applyFill="1" applyBorder="1" applyAlignment="1">
      <alignment horizontal="center" vertical="center" wrapText="1"/>
    </xf>
    <xf numFmtId="0" fontId="142" fillId="3" borderId="2" xfId="24" applyFont="1" applyFill="1" applyBorder="1" applyAlignment="1">
      <alignment horizontal="left" vertical="center" wrapText="1"/>
    </xf>
    <xf numFmtId="0" fontId="143" fillId="3" borderId="25" xfId="24" applyFont="1" applyFill="1" applyBorder="1" applyAlignment="1">
      <alignment horizontal="center" vertical="center" wrapText="1"/>
    </xf>
    <xf numFmtId="0" fontId="143" fillId="3" borderId="28" xfId="24" applyFont="1" applyFill="1" applyBorder="1" applyAlignment="1">
      <alignment horizontal="center" vertical="center" wrapText="1"/>
    </xf>
    <xf numFmtId="0" fontId="144" fillId="0" borderId="25" xfId="0" applyFont="1" applyBorder="1" applyAlignment="1">
      <alignment horizontal="center" vertical="center"/>
    </xf>
    <xf numFmtId="0" fontId="144" fillId="0" borderId="33" xfId="0" applyFont="1" applyBorder="1" applyAlignment="1">
      <alignment horizontal="center" vertical="center"/>
    </xf>
    <xf numFmtId="0" fontId="144" fillId="0" borderId="28" xfId="0" applyFont="1" applyBorder="1" applyAlignment="1">
      <alignment horizontal="center" vertical="center"/>
    </xf>
    <xf numFmtId="0" fontId="144" fillId="0" borderId="2" xfId="0" applyFont="1" applyBorder="1" applyAlignment="1">
      <alignment horizontal="center" vertical="center"/>
    </xf>
    <xf numFmtId="0" fontId="143" fillId="3" borderId="0" xfId="0" applyFont="1" applyFill="1" applyAlignment="1">
      <alignment horizontal="center"/>
    </xf>
    <xf numFmtId="0" fontId="142" fillId="3" borderId="0" xfId="24" applyFont="1" applyFill="1" applyAlignment="1">
      <alignment horizontal="center" vertical="center"/>
    </xf>
    <xf numFmtId="0" fontId="142" fillId="21" borderId="0" xfId="24" applyFont="1" applyFill="1" applyAlignment="1">
      <alignment horizontal="center"/>
    </xf>
    <xf numFmtId="0" fontId="144" fillId="0" borderId="51" xfId="0" applyFont="1" applyBorder="1" applyAlignment="1">
      <alignment horizontal="center"/>
    </xf>
    <xf numFmtId="0" fontId="144" fillId="0" borderId="52" xfId="0" applyFont="1" applyBorder="1" applyAlignment="1">
      <alignment horizontal="center"/>
    </xf>
    <xf numFmtId="0" fontId="144" fillId="0" borderId="55" xfId="0" applyFont="1" applyBorder="1" applyAlignment="1">
      <alignment horizontal="center"/>
    </xf>
    <xf numFmtId="172" fontId="142" fillId="3" borderId="17" xfId="24" applyNumberFormat="1" applyFont="1" applyFill="1" applyBorder="1" applyAlignment="1">
      <alignment horizontal="right" vertical="center"/>
    </xf>
    <xf numFmtId="172" fontId="142" fillId="3" borderId="18" xfId="24" applyNumberFormat="1" applyFont="1" applyFill="1" applyBorder="1" applyAlignment="1">
      <alignment horizontal="right" vertical="center"/>
    </xf>
    <xf numFmtId="0" fontId="142" fillId="3" borderId="57" xfId="24" applyFont="1" applyFill="1" applyBorder="1" applyAlignment="1">
      <alignment horizontal="left" vertical="center"/>
    </xf>
    <xf numFmtId="0" fontId="143" fillId="3" borderId="58" xfId="0" applyFont="1" applyFill="1" applyBorder="1" applyAlignment="1">
      <alignment vertical="center"/>
    </xf>
    <xf numFmtId="0" fontId="143" fillId="3" borderId="59" xfId="0" applyFont="1" applyFill="1" applyBorder="1" applyAlignment="1">
      <alignment vertical="center"/>
    </xf>
    <xf numFmtId="0" fontId="142" fillId="3" borderId="60" xfId="24" applyFont="1" applyFill="1" applyBorder="1" applyAlignment="1">
      <alignment horizontal="left" vertical="center" wrapText="1"/>
    </xf>
    <xf numFmtId="0" fontId="142" fillId="3" borderId="4" xfId="24" applyFont="1" applyFill="1" applyBorder="1" applyAlignment="1">
      <alignment horizontal="left" vertical="center" wrapText="1"/>
    </xf>
    <xf numFmtId="0" fontId="142" fillId="3" borderId="61" xfId="24" applyFont="1" applyFill="1" applyBorder="1" applyAlignment="1">
      <alignment horizontal="left" vertical="center" wrapText="1"/>
    </xf>
    <xf numFmtId="0" fontId="142" fillId="3" borderId="8" xfId="24" applyFont="1" applyFill="1" applyBorder="1" applyAlignment="1">
      <alignment horizontal="left" vertical="center" wrapText="1"/>
    </xf>
    <xf numFmtId="0" fontId="142" fillId="3" borderId="14" xfId="24" applyFont="1" applyFill="1" applyBorder="1" applyAlignment="1">
      <alignment horizontal="left" vertical="center" wrapText="1"/>
    </xf>
    <xf numFmtId="0" fontId="143" fillId="3" borderId="22" xfId="24" applyFont="1" applyFill="1" applyBorder="1" applyAlignment="1">
      <alignment horizontal="center" vertical="center" wrapText="1"/>
    </xf>
    <xf numFmtId="0" fontId="143" fillId="3" borderId="22" xfId="0" applyFont="1" applyFill="1" applyBorder="1" applyAlignment="1">
      <alignment horizontal="center"/>
    </xf>
    <xf numFmtId="0" fontId="143" fillId="3" borderId="0" xfId="24" applyFont="1" applyFill="1" applyAlignment="1">
      <alignment horizontal="center" vertical="center" wrapText="1"/>
    </xf>
    <xf numFmtId="0" fontId="103" fillId="10" borderId="3" xfId="0" applyFont="1" applyFill="1" applyBorder="1" applyAlignment="1">
      <alignment horizontal="center" vertical="center" wrapText="1"/>
    </xf>
    <xf numFmtId="0" fontId="103" fillId="10" borderId="4" xfId="0" applyFont="1" applyFill="1" applyBorder="1" applyAlignment="1">
      <alignment horizontal="center" vertical="center" wrapText="1"/>
    </xf>
    <xf numFmtId="0" fontId="103" fillId="10" borderId="3" xfId="0" applyFont="1" applyFill="1" applyBorder="1" applyAlignment="1">
      <alignment horizontal="center" vertical="center"/>
    </xf>
    <xf numFmtId="0" fontId="103" fillId="10" borderId="4" xfId="0" applyFont="1" applyFill="1" applyBorder="1" applyAlignment="1">
      <alignment horizontal="center" vertical="center"/>
    </xf>
    <xf numFmtId="170" fontId="104" fillId="10" borderId="20" xfId="0" applyNumberFormat="1" applyFont="1" applyFill="1" applyBorder="1" applyAlignment="1">
      <alignment horizontal="center" vertical="center"/>
    </xf>
    <xf numFmtId="0" fontId="103" fillId="10" borderId="23" xfId="0" applyFont="1" applyFill="1" applyBorder="1" applyAlignment="1">
      <alignment horizontal="center" vertical="center" wrapText="1"/>
    </xf>
    <xf numFmtId="0" fontId="103" fillId="10" borderId="24" xfId="0" applyFont="1" applyFill="1" applyBorder="1" applyAlignment="1">
      <alignment horizontal="center" vertical="center" wrapText="1"/>
    </xf>
    <xf numFmtId="0" fontId="103" fillId="10" borderId="26" xfId="0" applyFont="1" applyFill="1" applyBorder="1" applyAlignment="1">
      <alignment horizontal="center" vertical="center" wrapText="1"/>
    </xf>
    <xf numFmtId="0" fontId="103" fillId="10" borderId="27" xfId="0" applyFont="1" applyFill="1" applyBorder="1" applyAlignment="1">
      <alignment horizontal="center" vertical="center" wrapText="1"/>
    </xf>
    <xf numFmtId="0" fontId="101" fillId="0" borderId="0" xfId="18" applyFont="1" applyAlignment="1">
      <alignment horizontal="center" vertical="center"/>
    </xf>
    <xf numFmtId="0" fontId="101" fillId="0" borderId="35" xfId="18" applyFont="1" applyBorder="1" applyAlignment="1">
      <alignment horizontal="center" vertical="center"/>
    </xf>
    <xf numFmtId="0" fontId="102" fillId="0" borderId="20" xfId="0" applyFont="1" applyBorder="1" applyAlignment="1">
      <alignment horizontal="center" vertical="center"/>
    </xf>
    <xf numFmtId="0" fontId="102" fillId="0" borderId="35" xfId="0" applyFont="1" applyBorder="1" applyAlignment="1">
      <alignment horizontal="center" vertical="center"/>
    </xf>
    <xf numFmtId="0" fontId="103" fillId="3" borderId="20" xfId="0" applyFont="1" applyFill="1" applyBorder="1" applyAlignment="1">
      <alignment horizontal="center" vertical="center"/>
    </xf>
    <xf numFmtId="0" fontId="94" fillId="0" borderId="2" xfId="0" applyFont="1" applyBorder="1" applyAlignment="1">
      <alignment horizontal="center" vertical="center"/>
    </xf>
    <xf numFmtId="0" fontId="139" fillId="0" borderId="25" xfId="0" applyFont="1" applyBorder="1" applyAlignment="1">
      <alignment horizontal="center" vertical="center"/>
    </xf>
    <xf numFmtId="0" fontId="0" fillId="0" borderId="2" xfId="0" applyBorder="1" applyAlignment="1">
      <alignment horizontal="center" vertical="center"/>
    </xf>
    <xf numFmtId="0" fontId="99" fillId="0" borderId="0" xfId="0" applyFont="1" applyAlignment="1">
      <alignment horizontal="center" vertical="top"/>
    </xf>
    <xf numFmtId="0" fontId="89" fillId="0" borderId="17" xfId="0" applyFont="1" applyBorder="1" applyAlignment="1">
      <alignment horizontal="center" vertical="center" wrapText="1"/>
    </xf>
    <xf numFmtId="0" fontId="89" fillId="0" borderId="18" xfId="0" applyFont="1" applyBorder="1" applyAlignment="1">
      <alignment horizontal="center" vertical="center" wrapText="1"/>
    </xf>
    <xf numFmtId="0" fontId="89" fillId="0" borderId="18" xfId="0" applyFont="1" applyBorder="1" applyAlignment="1">
      <alignment horizontal="center" vertical="center"/>
    </xf>
    <xf numFmtId="0" fontId="89" fillId="0" borderId="19" xfId="0" applyFont="1" applyBorder="1" applyAlignment="1">
      <alignment horizontal="center" vertical="center"/>
    </xf>
    <xf numFmtId="1" fontId="90" fillId="7" borderId="8" xfId="0" applyNumberFormat="1" applyFont="1" applyFill="1" applyBorder="1" applyAlignment="1">
      <alignment horizontal="center" vertical="center" wrapText="1"/>
    </xf>
    <xf numFmtId="1" fontId="90" fillId="7" borderId="10" xfId="0" applyNumberFormat="1" applyFont="1" applyFill="1" applyBorder="1" applyAlignment="1">
      <alignment horizontal="center" vertical="center" wrapText="1"/>
    </xf>
    <xf numFmtId="49" fontId="90" fillId="7" borderId="2" xfId="0" applyNumberFormat="1" applyFont="1" applyFill="1" applyBorder="1" applyAlignment="1">
      <alignment horizontal="center" vertical="center" wrapText="1"/>
    </xf>
    <xf numFmtId="49" fontId="90" fillId="7" borderId="11" xfId="0" applyNumberFormat="1" applyFont="1" applyFill="1" applyBorder="1" applyAlignment="1">
      <alignment horizontal="center" vertical="center" wrapText="1"/>
    </xf>
    <xf numFmtId="1" fontId="90" fillId="7" borderId="2" xfId="0" applyNumberFormat="1" applyFont="1" applyFill="1" applyBorder="1" applyAlignment="1">
      <alignment horizontal="center" vertical="center" wrapText="1"/>
    </xf>
    <xf numFmtId="1" fontId="90" fillId="7" borderId="11" xfId="0" applyNumberFormat="1" applyFont="1" applyFill="1" applyBorder="1" applyAlignment="1">
      <alignment horizontal="center" vertical="center" wrapText="1"/>
    </xf>
    <xf numFmtId="167" fontId="90" fillId="7" borderId="2" xfId="0" applyNumberFormat="1" applyFont="1" applyFill="1" applyBorder="1" applyAlignment="1">
      <alignment horizontal="center" vertical="center" wrapText="1"/>
    </xf>
    <xf numFmtId="167" fontId="90" fillId="7" borderId="11" xfId="0" applyNumberFormat="1" applyFont="1" applyFill="1" applyBorder="1" applyAlignment="1">
      <alignment horizontal="center" vertical="center" wrapText="1"/>
    </xf>
    <xf numFmtId="2" fontId="90" fillId="7" borderId="2" xfId="0" applyNumberFormat="1" applyFont="1" applyFill="1" applyBorder="1" applyAlignment="1">
      <alignment horizontal="center" vertical="center" wrapText="1"/>
    </xf>
    <xf numFmtId="2" fontId="90" fillId="7" borderId="11" xfId="0" applyNumberFormat="1" applyFont="1" applyFill="1" applyBorder="1" applyAlignment="1">
      <alignment horizontal="center" vertical="center" wrapText="1"/>
    </xf>
    <xf numFmtId="0" fontId="89" fillId="7" borderId="6" xfId="0" applyFont="1" applyFill="1" applyBorder="1" applyAlignment="1">
      <alignment horizontal="center" vertical="center" wrapText="1"/>
    </xf>
    <xf numFmtId="0" fontId="89" fillId="7" borderId="7" xfId="0" applyFont="1" applyFill="1" applyBorder="1" applyAlignment="1">
      <alignment horizontal="center" vertical="center" wrapText="1"/>
    </xf>
    <xf numFmtId="0" fontId="89" fillId="8" borderId="7" xfId="0" applyFont="1" applyFill="1" applyBorder="1" applyAlignment="1">
      <alignment horizontal="center" vertical="center"/>
    </xf>
    <xf numFmtId="0" fontId="89" fillId="8" borderId="12" xfId="0" applyFont="1" applyFill="1" applyBorder="1" applyAlignment="1">
      <alignment horizontal="center" vertical="center"/>
    </xf>
    <xf numFmtId="1" fontId="90" fillId="8" borderId="2" xfId="0" applyNumberFormat="1" applyFont="1" applyFill="1" applyBorder="1" applyAlignment="1">
      <alignment horizontal="center" vertical="center" wrapText="1"/>
    </xf>
    <xf numFmtId="1" fontId="90" fillId="8" borderId="2" xfId="0" applyNumberFormat="1" applyFont="1" applyFill="1" applyBorder="1" applyAlignment="1">
      <alignment horizontal="center" vertical="center"/>
    </xf>
    <xf numFmtId="169" fontId="90" fillId="8" borderId="2" xfId="0" applyNumberFormat="1" applyFont="1" applyFill="1" applyBorder="1" applyAlignment="1">
      <alignment horizontal="center" vertical="center"/>
    </xf>
    <xf numFmtId="169" fontId="90" fillId="8" borderId="14" xfId="0" applyNumberFormat="1" applyFont="1" applyFill="1" applyBorder="1" applyAlignment="1">
      <alignment horizontal="center" vertical="center"/>
    </xf>
    <xf numFmtId="1" fontId="90" fillId="8" borderId="11" xfId="0" applyNumberFormat="1" applyFont="1" applyFill="1" applyBorder="1" applyAlignment="1">
      <alignment horizontal="center" vertical="center" wrapText="1"/>
    </xf>
    <xf numFmtId="49" fontId="90" fillId="8" borderId="2" xfId="0" applyNumberFormat="1" applyFont="1" applyFill="1" applyBorder="1" applyAlignment="1">
      <alignment horizontal="center" vertical="center" wrapText="1"/>
    </xf>
    <xf numFmtId="49" fontId="90" fillId="8" borderId="11" xfId="0" applyNumberFormat="1" applyFont="1" applyFill="1" applyBorder="1" applyAlignment="1">
      <alignment horizontal="center" vertical="center" wrapText="1"/>
    </xf>
    <xf numFmtId="167" fontId="90" fillId="8" borderId="2" xfId="0" applyNumberFormat="1" applyFont="1" applyFill="1" applyBorder="1" applyAlignment="1">
      <alignment horizontal="center" vertical="center" wrapText="1"/>
    </xf>
    <xf numFmtId="167" fontId="90" fillId="8" borderId="11" xfId="0" applyNumberFormat="1" applyFont="1" applyFill="1" applyBorder="1" applyAlignment="1">
      <alignment horizontal="center" vertical="center" wrapText="1"/>
    </xf>
    <xf numFmtId="0" fontId="94" fillId="8" borderId="2" xfId="0" applyFont="1" applyFill="1" applyBorder="1" applyAlignment="1">
      <alignment horizontal="center" vertical="center" wrapText="1"/>
    </xf>
    <xf numFmtId="0" fontId="94" fillId="8" borderId="11" xfId="0" applyFont="1" applyFill="1" applyBorder="1" applyAlignment="1">
      <alignment horizontal="center" vertical="center" wrapText="1"/>
    </xf>
    <xf numFmtId="2" fontId="90" fillId="8" borderId="2" xfId="0" applyNumberFormat="1" applyFont="1" applyFill="1" applyBorder="1" applyAlignment="1">
      <alignment horizontal="center" vertical="center" wrapText="1"/>
    </xf>
    <xf numFmtId="2" fontId="90" fillId="8" borderId="11" xfId="0" applyNumberFormat="1" applyFont="1" applyFill="1" applyBorder="1" applyAlignment="1">
      <alignment horizontal="center" vertical="center" wrapText="1"/>
    </xf>
    <xf numFmtId="0" fontId="88" fillId="0" borderId="8" xfId="0" applyFont="1" applyBorder="1" applyAlignment="1">
      <alignment horizontal="center" wrapText="1"/>
    </xf>
    <xf numFmtId="0" fontId="88" fillId="0" borderId="14" xfId="0" applyFont="1" applyBorder="1" applyAlignment="1">
      <alignment horizontal="center" wrapText="1"/>
    </xf>
    <xf numFmtId="0" fontId="87" fillId="3" borderId="9" xfId="0" applyFont="1" applyFill="1" applyBorder="1" applyAlignment="1">
      <alignment horizontal="center" vertical="center" wrapText="1"/>
    </xf>
    <xf numFmtId="0" fontId="87" fillId="3" borderId="3" xfId="0" applyFont="1" applyFill="1" applyBorder="1" applyAlignment="1">
      <alignment horizontal="center" vertical="center" wrapText="1"/>
    </xf>
    <xf numFmtId="0" fontId="87" fillId="3" borderId="15" xfId="0" applyFont="1" applyFill="1" applyBorder="1" applyAlignment="1">
      <alignment horizontal="center" vertical="center" wrapText="1"/>
    </xf>
    <xf numFmtId="0" fontId="79" fillId="4" borderId="3" xfId="0" applyFont="1" applyFill="1" applyBorder="1" applyAlignment="1">
      <alignment horizontal="center" vertical="center" wrapText="1"/>
    </xf>
    <xf numFmtId="0" fontId="81" fillId="4" borderId="4" xfId="0" applyFont="1" applyFill="1" applyBorder="1" applyAlignment="1">
      <alignment horizontal="center"/>
    </xf>
    <xf numFmtId="0" fontId="79" fillId="4" borderId="3" xfId="0" applyFont="1" applyFill="1" applyBorder="1" applyAlignment="1">
      <alignment horizontal="center" vertical="center" textRotation="90" wrapText="1"/>
    </xf>
    <xf numFmtId="0" fontId="81" fillId="4" borderId="4" xfId="0" applyFont="1" applyFill="1" applyBorder="1"/>
    <xf numFmtId="0" fontId="82" fillId="3" borderId="5" xfId="0" applyFont="1" applyFill="1" applyBorder="1" applyAlignment="1">
      <alignment horizontal="center" vertical="center"/>
    </xf>
    <xf numFmtId="0" fontId="82" fillId="3" borderId="0" xfId="0" applyFont="1" applyFill="1" applyAlignment="1">
      <alignment horizontal="center" vertical="center"/>
    </xf>
    <xf numFmtId="0" fontId="79" fillId="4" borderId="4" xfId="0" applyFont="1" applyFill="1" applyBorder="1" applyAlignment="1">
      <alignment horizontal="center" vertical="center" wrapText="1"/>
    </xf>
    <xf numFmtId="1" fontId="79" fillId="3" borderId="0" xfId="0" applyNumberFormat="1" applyFont="1" applyFill="1" applyAlignment="1">
      <alignment horizontal="left" vertical="center" wrapText="1"/>
    </xf>
    <xf numFmtId="0" fontId="79" fillId="3" borderId="0" xfId="0" applyFont="1" applyFill="1" applyAlignment="1">
      <alignment horizontal="left" vertical="center" wrapText="1"/>
    </xf>
    <xf numFmtId="0" fontId="1" fillId="3" borderId="2" xfId="0" applyFont="1" applyFill="1" applyBorder="1" applyAlignment="1">
      <alignment horizont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009242"/>
      <color rgb="FFF4BAC6"/>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A13" zoomScale="55" zoomScaleNormal="55" workbookViewId="0">
      <selection activeCell="N17" sqref="N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7"/>
      <c r="B1" s="1394"/>
      <c r="C1" s="1394"/>
      <c r="D1" s="1394"/>
      <c r="E1" s="1394"/>
      <c r="F1" s="1394"/>
      <c r="G1" s="1394"/>
      <c r="H1" s="1394"/>
      <c r="I1" s="1394"/>
      <c r="J1" s="1394"/>
      <c r="K1" s="1394"/>
      <c r="L1" s="1394"/>
      <c r="M1" s="1237"/>
      <c r="N1" s="1018"/>
    </row>
    <row r="2" spans="1:16">
      <c r="A2" s="1017"/>
      <c r="B2" s="1394"/>
      <c r="C2" s="1394"/>
      <c r="D2" s="1394"/>
      <c r="E2" s="1394"/>
      <c r="F2" s="1394"/>
      <c r="G2" s="1394"/>
      <c r="H2" s="1394"/>
      <c r="I2" s="1394"/>
      <c r="J2" s="1394"/>
      <c r="K2" s="1394"/>
      <c r="L2" s="1394"/>
      <c r="M2" s="1237"/>
      <c r="N2" s="1018"/>
    </row>
    <row r="3" spans="1:16" ht="25.5">
      <c r="A3" s="1395"/>
      <c r="B3" s="1395"/>
      <c r="C3" s="350" t="s">
        <v>0</v>
      </c>
      <c r="D3" s="1396" t="s">
        <v>1</v>
      </c>
      <c r="E3" s="1396"/>
      <c r="F3" s="1396"/>
      <c r="G3" s="1396"/>
      <c r="H3" s="1396"/>
      <c r="I3" s="1396"/>
      <c r="J3" s="1396"/>
      <c r="K3" s="1396"/>
      <c r="L3" s="1396"/>
      <c r="M3" s="1238"/>
      <c r="N3" s="355">
        <f ca="1">NOW()-1</f>
        <v>46166.452776736114</v>
      </c>
    </row>
    <row r="4" spans="1:16">
      <c r="A4" s="351" t="s">
        <v>2</v>
      </c>
      <c r="B4" s="351"/>
      <c r="C4" s="352">
        <v>45632</v>
      </c>
      <c r="D4" s="1397" t="s">
        <v>1841</v>
      </c>
      <c r="E4" s="1397"/>
      <c r="F4" s="1397"/>
      <c r="G4" s="1397"/>
      <c r="H4" s="1397"/>
      <c r="I4" s="1397"/>
      <c r="J4" s="1397"/>
      <c r="K4" s="1397"/>
      <c r="L4" s="1397"/>
      <c r="M4" s="1397"/>
      <c r="N4" s="1397"/>
    </row>
    <row r="5" spans="1:16">
      <c r="A5" s="351" t="s">
        <v>4</v>
      </c>
      <c r="B5" s="351"/>
      <c r="C5" s="352">
        <v>46178</v>
      </c>
      <c r="D5" s="1397"/>
      <c r="E5" s="1397"/>
      <c r="F5" s="1397"/>
      <c r="G5" s="1397"/>
      <c r="H5" s="1397"/>
      <c r="I5" s="1397"/>
      <c r="J5" s="1397"/>
      <c r="K5" s="1397"/>
      <c r="L5" s="1397"/>
      <c r="M5" s="1397"/>
      <c r="N5" s="1397"/>
    </row>
    <row r="6" spans="1:16" ht="19">
      <c r="A6" s="351" t="s">
        <v>5</v>
      </c>
      <c r="B6" s="351"/>
      <c r="C6" s="352"/>
      <c r="D6" s="1019" t="s">
        <v>6</v>
      </c>
      <c r="E6" s="1020"/>
      <c r="F6" s="1020"/>
      <c r="G6" s="1018"/>
      <c r="H6" s="1018"/>
      <c r="I6" s="1018"/>
      <c r="J6" s="1018"/>
      <c r="K6" s="1018"/>
      <c r="L6" s="1018"/>
      <c r="M6" s="1018"/>
      <c r="N6" s="1018"/>
    </row>
    <row r="7" spans="1:16" ht="19">
      <c r="A7" s="351" t="s">
        <v>7</v>
      </c>
      <c r="B7" s="351"/>
      <c r="C7" s="353"/>
      <c r="D7" s="1019" t="s">
        <v>8</v>
      </c>
      <c r="E7" s="1020"/>
      <c r="F7" s="1020"/>
      <c r="G7" s="1018"/>
      <c r="H7" s="1018"/>
      <c r="I7" s="1018"/>
      <c r="J7" s="1018"/>
      <c r="K7" s="1018"/>
      <c r="L7" s="1018"/>
      <c r="M7" s="1018"/>
      <c r="N7" s="1018"/>
    </row>
    <row r="8" spans="1:16" ht="19">
      <c r="A8" s="351" t="s">
        <v>9</v>
      </c>
      <c r="B8" s="351"/>
      <c r="C8" s="353"/>
      <c r="D8" s="1019" t="s">
        <v>10</v>
      </c>
      <c r="E8" s="1020"/>
      <c r="F8" s="1020"/>
      <c r="G8" s="1018"/>
      <c r="H8" s="1018"/>
      <c r="I8" s="1018"/>
      <c r="J8" s="1018"/>
      <c r="K8" s="1018"/>
      <c r="L8" s="1018"/>
      <c r="M8" s="1018"/>
      <c r="N8" s="1018"/>
    </row>
    <row r="9" spans="1:16" ht="15.5">
      <c r="A9" s="1398" t="s">
        <v>11</v>
      </c>
      <c r="B9" s="1398"/>
      <c r="C9" s="1398"/>
      <c r="D9" s="1398"/>
      <c r="E9" s="1398"/>
      <c r="F9" s="1398"/>
      <c r="G9" s="1398"/>
      <c r="H9" s="1398"/>
      <c r="I9" s="1398"/>
      <c r="J9" s="1398"/>
      <c r="K9" s="1398"/>
      <c r="L9" s="1398"/>
      <c r="M9" s="1239"/>
      <c r="N9" s="356">
        <f ca="1">N3</f>
        <v>46166.452776736114</v>
      </c>
    </row>
    <row r="10" spans="1:16" ht="78.5" customHeight="1">
      <c r="A10" s="1227" t="s">
        <v>12</v>
      </c>
      <c r="B10" s="1227" t="s">
        <v>13</v>
      </c>
      <c r="C10" s="1227" t="s">
        <v>14</v>
      </c>
      <c r="D10" s="1227" t="s">
        <v>15</v>
      </c>
      <c r="E10" s="1227" t="s">
        <v>16</v>
      </c>
      <c r="F10" s="1227" t="s">
        <v>1980</v>
      </c>
      <c r="G10" s="1227" t="s">
        <v>1981</v>
      </c>
      <c r="H10" s="1227" t="s">
        <v>241</v>
      </c>
      <c r="I10" s="1228" t="s">
        <v>17</v>
      </c>
      <c r="J10" s="1227" t="s">
        <v>18</v>
      </c>
      <c r="K10" s="1229" t="s">
        <v>19</v>
      </c>
      <c r="L10" s="1227" t="str">
        <f ca="1">"Gangs working "&amp;CHAR(10)&amp;TEXT(N3,"mmm-yy")</f>
        <v>Gangs working 
May-26</v>
      </c>
      <c r="M10" s="1227" t="s">
        <v>1982</v>
      </c>
      <c r="N10" s="1227" t="s">
        <v>20</v>
      </c>
    </row>
    <row r="11" spans="1:16" ht="123" customHeight="1">
      <c r="A11" s="836" t="s">
        <v>21</v>
      </c>
      <c r="B11" s="837" t="s">
        <v>22</v>
      </c>
      <c r="C11" s="838">
        <v>15.478</v>
      </c>
      <c r="D11" s="838">
        <v>15.478</v>
      </c>
      <c r="E11" s="838">
        <v>15.478</v>
      </c>
      <c r="F11" s="838">
        <v>0</v>
      </c>
      <c r="G11" s="838">
        <v>0</v>
      </c>
      <c r="H11" s="838">
        <v>0</v>
      </c>
      <c r="I11" s="838">
        <v>0</v>
      </c>
      <c r="J11" s="838">
        <v>15.478</v>
      </c>
      <c r="K11" s="838">
        <f>D11-J11</f>
        <v>0</v>
      </c>
      <c r="L11" s="838"/>
      <c r="M11" s="838"/>
      <c r="N11" s="1021"/>
    </row>
    <row r="12" spans="1:16" ht="69" customHeight="1">
      <c r="A12" s="836" t="s">
        <v>23</v>
      </c>
      <c r="B12" s="837" t="s">
        <v>24</v>
      </c>
      <c r="C12" s="838">
        <v>15.478</v>
      </c>
      <c r="D12" s="838">
        <v>15.478</v>
      </c>
      <c r="E12" s="838">
        <v>15.478</v>
      </c>
      <c r="F12" s="838">
        <v>0</v>
      </c>
      <c r="G12" s="838">
        <v>0</v>
      </c>
      <c r="H12" s="838">
        <v>0</v>
      </c>
      <c r="I12" s="838">
        <v>0</v>
      </c>
      <c r="J12" s="838">
        <v>15.478</v>
      </c>
      <c r="K12" s="838">
        <f>D12-J12</f>
        <v>0</v>
      </c>
      <c r="L12" s="839"/>
      <c r="M12" s="839"/>
      <c r="N12" s="1021"/>
    </row>
    <row r="13" spans="1:16" ht="20.5">
      <c r="A13" s="836" t="s">
        <v>25</v>
      </c>
      <c r="B13" s="837" t="s">
        <v>26</v>
      </c>
      <c r="C13" s="838">
        <v>15.478</v>
      </c>
      <c r="D13" s="838">
        <v>15.478</v>
      </c>
      <c r="E13" s="838">
        <v>15.478</v>
      </c>
      <c r="F13" s="838">
        <v>0</v>
      </c>
      <c r="G13" s="838">
        <v>0</v>
      </c>
      <c r="H13" s="838">
        <v>0</v>
      </c>
      <c r="I13" s="840">
        <v>0</v>
      </c>
      <c r="J13" s="838">
        <v>15.478</v>
      </c>
      <c r="K13" s="838">
        <f>D13-J13</f>
        <v>0</v>
      </c>
      <c r="L13" s="841"/>
      <c r="M13" s="841"/>
      <c r="N13" s="852"/>
      <c r="P13" s="853"/>
    </row>
    <row r="14" spans="1:16" ht="41">
      <c r="A14" s="836" t="s">
        <v>27</v>
      </c>
      <c r="B14" s="837" t="s">
        <v>28</v>
      </c>
      <c r="C14" s="841">
        <v>26</v>
      </c>
      <c r="D14" s="841">
        <v>26</v>
      </c>
      <c r="E14" s="841">
        <v>26</v>
      </c>
      <c r="F14" s="841">
        <v>0</v>
      </c>
      <c r="G14" s="841">
        <v>0</v>
      </c>
      <c r="H14" s="841">
        <v>0</v>
      </c>
      <c r="I14" s="841">
        <v>0</v>
      </c>
      <c r="J14" s="841">
        <v>26</v>
      </c>
      <c r="K14" s="841">
        <v>0</v>
      </c>
      <c r="L14" s="841"/>
      <c r="M14" s="841"/>
      <c r="N14" s="842"/>
    </row>
    <row r="15" spans="1:16" ht="72" customHeight="1">
      <c r="A15" s="843" t="s">
        <v>1617</v>
      </c>
      <c r="B15" s="844" t="s">
        <v>30</v>
      </c>
      <c r="C15" s="845">
        <v>43</v>
      </c>
      <c r="D15" s="845">
        <v>43</v>
      </c>
      <c r="E15" s="845">
        <v>22</v>
      </c>
      <c r="F15" s="845">
        <v>11</v>
      </c>
      <c r="G15" s="846">
        <v>10</v>
      </c>
      <c r="H15" s="846">
        <v>5</v>
      </c>
      <c r="I15" s="846">
        <v>1</v>
      </c>
      <c r="J15" s="845">
        <f>SUM(E15+G15)</f>
        <v>32</v>
      </c>
      <c r="K15" s="845">
        <f t="shared" ref="K15:K23" si="0">D15-J15</f>
        <v>11</v>
      </c>
      <c r="L15" s="846">
        <v>3</v>
      </c>
      <c r="M15" s="846">
        <v>35</v>
      </c>
      <c r="N15" s="1232" t="s">
        <v>1990</v>
      </c>
    </row>
    <row r="16" spans="1:16" ht="20.5">
      <c r="A16" s="836" t="s">
        <v>29</v>
      </c>
      <c r="B16" s="837" t="s">
        <v>32</v>
      </c>
      <c r="C16" s="841">
        <v>43</v>
      </c>
      <c r="D16" s="845">
        <v>43</v>
      </c>
      <c r="E16" s="845">
        <v>3</v>
      </c>
      <c r="F16" s="841">
        <v>0</v>
      </c>
      <c r="G16" s="846">
        <v>0</v>
      </c>
      <c r="H16" s="841"/>
      <c r="I16" s="841">
        <v>0</v>
      </c>
      <c r="J16" s="845">
        <f>SUM(E16+G16)</f>
        <v>3</v>
      </c>
      <c r="K16" s="847">
        <f t="shared" si="0"/>
        <v>40</v>
      </c>
      <c r="L16" s="841"/>
      <c r="M16" s="841"/>
      <c r="N16" s="1231"/>
    </row>
    <row r="17" spans="1:18" ht="36">
      <c r="A17" s="843" t="s">
        <v>31</v>
      </c>
      <c r="B17" s="844" t="s">
        <v>33</v>
      </c>
      <c r="C17" s="841">
        <v>43</v>
      </c>
      <c r="D17" s="845">
        <v>43</v>
      </c>
      <c r="E17" s="845">
        <v>3</v>
      </c>
      <c r="F17" s="845">
        <v>7</v>
      </c>
      <c r="G17" s="846">
        <v>0</v>
      </c>
      <c r="H17" s="845">
        <v>0</v>
      </c>
      <c r="I17" s="845">
        <v>0</v>
      </c>
      <c r="J17" s="845">
        <f>SUM(E17+G17)</f>
        <v>3</v>
      </c>
      <c r="K17" s="845">
        <f t="shared" si="0"/>
        <v>40</v>
      </c>
      <c r="L17" s="845">
        <v>0</v>
      </c>
      <c r="M17" s="845"/>
      <c r="N17" s="1232" t="s">
        <v>1979</v>
      </c>
    </row>
    <row r="18" spans="1:18" ht="20.5">
      <c r="A18" s="836" t="s">
        <v>1618</v>
      </c>
      <c r="B18" s="837" t="s">
        <v>34</v>
      </c>
      <c r="C18" s="841">
        <v>43</v>
      </c>
      <c r="D18" s="845">
        <v>43</v>
      </c>
      <c r="E18" s="841"/>
      <c r="F18" s="841"/>
      <c r="G18" s="841"/>
      <c r="H18" s="841"/>
      <c r="I18" s="841"/>
      <c r="J18" s="841">
        <f>E18+G18</f>
        <v>0</v>
      </c>
      <c r="K18" s="847">
        <f t="shared" si="0"/>
        <v>43</v>
      </c>
      <c r="L18" s="841"/>
      <c r="M18" s="841"/>
      <c r="N18" s="1230"/>
    </row>
    <row r="19" spans="1:18" ht="20.5">
      <c r="A19" s="836" t="s">
        <v>1619</v>
      </c>
      <c r="B19" s="837" t="s">
        <v>35</v>
      </c>
      <c r="C19" s="841"/>
      <c r="D19" s="841"/>
      <c r="E19" s="841"/>
      <c r="F19" s="841"/>
      <c r="G19" s="841"/>
      <c r="H19" s="841"/>
      <c r="I19" s="848"/>
      <c r="J19" s="841"/>
      <c r="K19" s="847">
        <f t="shared" si="0"/>
        <v>0</v>
      </c>
      <c r="L19" s="841"/>
      <c r="M19" s="841"/>
      <c r="N19" s="1052"/>
      <c r="R19" t="s">
        <v>1781</v>
      </c>
    </row>
    <row r="20" spans="1:18" ht="20.5">
      <c r="A20" s="843" t="s">
        <v>36</v>
      </c>
      <c r="B20" s="844" t="s">
        <v>37</v>
      </c>
      <c r="C20" s="838">
        <v>15.478</v>
      </c>
      <c r="D20" s="838">
        <v>15.478</v>
      </c>
      <c r="E20" s="849">
        <v>0</v>
      </c>
      <c r="F20" s="849"/>
      <c r="G20" s="849"/>
      <c r="H20" s="849"/>
      <c r="I20" s="849"/>
      <c r="J20" s="849">
        <f>E20+G20</f>
        <v>0</v>
      </c>
      <c r="K20" s="849">
        <f t="shared" si="0"/>
        <v>15.478</v>
      </c>
      <c r="L20" s="849"/>
      <c r="M20" s="849"/>
      <c r="N20" s="1059"/>
    </row>
    <row r="21" spans="1:18" ht="20.5">
      <c r="A21" s="843" t="s">
        <v>23</v>
      </c>
      <c r="B21" s="844" t="s">
        <v>38</v>
      </c>
      <c r="C21" s="838">
        <v>15.478</v>
      </c>
      <c r="D21" s="838">
        <v>15.478</v>
      </c>
      <c r="E21" s="849">
        <v>0</v>
      </c>
      <c r="F21" s="849"/>
      <c r="G21" s="849"/>
      <c r="H21" s="849"/>
      <c r="I21" s="849"/>
      <c r="J21" s="849">
        <f>E21+G21</f>
        <v>0</v>
      </c>
      <c r="K21" s="849">
        <f t="shared" si="0"/>
        <v>15.478</v>
      </c>
      <c r="L21" s="849"/>
      <c r="M21" s="849"/>
      <c r="N21" s="850"/>
    </row>
    <row r="22" spans="1:18" ht="41">
      <c r="A22" s="836" t="s">
        <v>39</v>
      </c>
      <c r="B22" s="837" t="s">
        <v>40</v>
      </c>
      <c r="C22" s="838">
        <v>15.478</v>
      </c>
      <c r="D22" s="838">
        <v>15.478</v>
      </c>
      <c r="E22" s="838">
        <v>0</v>
      </c>
      <c r="F22" s="838"/>
      <c r="G22" s="838"/>
      <c r="H22" s="838"/>
      <c r="I22" s="838"/>
      <c r="J22" s="838">
        <f>E22+G22</f>
        <v>0</v>
      </c>
      <c r="K22" s="851">
        <f t="shared" si="0"/>
        <v>15.478</v>
      </c>
      <c r="L22" s="838"/>
      <c r="M22" s="838"/>
      <c r="N22" s="838"/>
    </row>
    <row r="23" spans="1:18" ht="20.5">
      <c r="A23" s="1022"/>
      <c r="B23" s="1022"/>
      <c r="C23" s="1022"/>
      <c r="D23" s="1022"/>
      <c r="E23" s="1022"/>
      <c r="F23" s="1022"/>
      <c r="G23" s="1022"/>
      <c r="H23" s="1022"/>
      <c r="I23" s="1022"/>
      <c r="J23" s="1022"/>
      <c r="K23" s="1023">
        <f t="shared" si="0"/>
        <v>0</v>
      </c>
      <c r="L23" s="1022"/>
      <c r="M23" s="1022"/>
      <c r="N23" s="1022"/>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413" t="s">
        <v>47</v>
      </c>
      <c r="B1" s="1414"/>
      <c r="C1" s="1414"/>
      <c r="D1" s="1414"/>
      <c r="E1" s="1414"/>
      <c r="F1" s="1414"/>
      <c r="G1" s="1414"/>
      <c r="H1" s="1414"/>
      <c r="I1" s="1414"/>
      <c r="J1" s="1414"/>
      <c r="K1" s="1414"/>
      <c r="L1" s="1414"/>
      <c r="M1" s="1414"/>
      <c r="N1" s="1414"/>
      <c r="O1" s="1414"/>
      <c r="P1" s="1414"/>
      <c r="Q1" s="1414"/>
      <c r="R1" s="1414"/>
      <c r="S1" s="1415"/>
    </row>
    <row r="2" spans="1:19" ht="15.5">
      <c r="A2" s="1416" t="s">
        <v>48</v>
      </c>
      <c r="B2" s="1417"/>
      <c r="C2" s="1417"/>
      <c r="D2" s="1417"/>
      <c r="E2" s="1417"/>
      <c r="F2" s="1417"/>
      <c r="G2" s="1417"/>
      <c r="H2" s="1417"/>
      <c r="I2" s="1417"/>
      <c r="J2" s="1417"/>
      <c r="K2" s="1417"/>
      <c r="L2" s="1417"/>
      <c r="M2" s="1417"/>
      <c r="N2" s="1417"/>
      <c r="O2" s="1417"/>
      <c r="P2" s="1417"/>
      <c r="Q2" s="1417"/>
      <c r="R2" s="1417"/>
      <c r="S2" s="1418"/>
    </row>
    <row r="3" spans="1:19" ht="15.5">
      <c r="A3" s="1416" t="s">
        <v>49</v>
      </c>
      <c r="B3" s="1417"/>
      <c r="C3" s="1417"/>
      <c r="D3" s="1417"/>
      <c r="E3" s="1417"/>
      <c r="F3" s="1417"/>
      <c r="G3" s="1417"/>
      <c r="H3" s="1417"/>
      <c r="I3" s="1417"/>
      <c r="J3" s="1417"/>
      <c r="K3" s="1417"/>
      <c r="L3" s="1417"/>
      <c r="M3" s="1417"/>
      <c r="N3" s="1417"/>
      <c r="O3" s="1417"/>
      <c r="P3" s="1417"/>
      <c r="Q3" s="1417"/>
      <c r="R3" s="1417"/>
      <c r="S3" s="1418"/>
    </row>
    <row r="4" spans="1:19" ht="18.5">
      <c r="A4" s="1419" t="s">
        <v>50</v>
      </c>
      <c r="B4" s="1420"/>
      <c r="C4" s="1420"/>
      <c r="D4" s="1420"/>
      <c r="E4" s="1420"/>
      <c r="F4" s="1420"/>
      <c r="G4" s="1420"/>
      <c r="H4" s="1420"/>
      <c r="I4" s="1420"/>
      <c r="J4" s="1420"/>
      <c r="K4" s="1420"/>
      <c r="L4" s="1420"/>
      <c r="M4" s="1420"/>
      <c r="N4" s="1420"/>
      <c r="O4" s="1420"/>
      <c r="P4" s="1420"/>
      <c r="Q4" s="1420"/>
      <c r="R4" s="1420"/>
      <c r="S4" s="1421"/>
    </row>
    <row r="5" spans="1:19" ht="29" hidden="1">
      <c r="A5" s="345" t="s">
        <v>51</v>
      </c>
      <c r="B5" s="345" t="s">
        <v>52</v>
      </c>
      <c r="C5" s="345" t="s">
        <v>53</v>
      </c>
      <c r="D5" s="345" t="s">
        <v>54</v>
      </c>
      <c r="E5" s="345" t="s">
        <v>55</v>
      </c>
      <c r="F5" s="345" t="s">
        <v>20</v>
      </c>
    </row>
    <row r="6" spans="1:19" hidden="1">
      <c r="A6" s="76">
        <v>1</v>
      </c>
      <c r="B6" s="76" t="s">
        <v>56</v>
      </c>
      <c r="C6" s="76">
        <v>2.653</v>
      </c>
      <c r="D6" s="1422">
        <v>45684</v>
      </c>
      <c r="E6" s="1422">
        <v>45691</v>
      </c>
      <c r="F6" s="76" t="s">
        <v>57</v>
      </c>
    </row>
    <row r="7" spans="1:19" hidden="1">
      <c r="A7" s="76">
        <f>A6+1</f>
        <v>2</v>
      </c>
      <c r="B7" s="76" t="s">
        <v>58</v>
      </c>
      <c r="C7" s="76">
        <v>5.31</v>
      </c>
      <c r="D7" s="1423"/>
      <c r="E7" s="1423"/>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422">
        <v>45715</v>
      </c>
      <c r="F11" s="76" t="s">
        <v>57</v>
      </c>
    </row>
    <row r="12" spans="1:19" hidden="1">
      <c r="A12" s="76">
        <f>A11+1</f>
        <v>7</v>
      </c>
      <c r="B12" s="76" t="s">
        <v>66</v>
      </c>
      <c r="C12" s="76">
        <v>2.09</v>
      </c>
      <c r="D12" s="483">
        <v>45713</v>
      </c>
      <c r="E12" s="1424"/>
      <c r="F12" s="76" t="s">
        <v>57</v>
      </c>
    </row>
    <row r="13" spans="1:19" hidden="1">
      <c r="A13" s="76">
        <f t="shared" si="0"/>
        <v>8</v>
      </c>
      <c r="B13" s="76" t="s">
        <v>67</v>
      </c>
      <c r="C13" s="76">
        <v>3.8929999999999998</v>
      </c>
      <c r="D13" s="483">
        <v>45713</v>
      </c>
      <c r="E13" s="1424"/>
      <c r="F13" s="76" t="s">
        <v>57</v>
      </c>
    </row>
    <row r="14" spans="1:19" hidden="1">
      <c r="A14" s="76">
        <f t="shared" si="0"/>
        <v>9</v>
      </c>
      <c r="B14" s="76" t="s">
        <v>68</v>
      </c>
      <c r="C14" s="76">
        <v>6.9710000000000001</v>
      </c>
      <c r="D14" s="483">
        <v>45713</v>
      </c>
      <c r="E14" s="1425"/>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426" t="s">
        <v>1120</v>
      </c>
      <c r="B63" s="1426"/>
      <c r="C63" s="346"/>
      <c r="D63" s="346">
        <f>SUM(D45:D61)</f>
        <v>151.91599999999997</v>
      </c>
      <c r="E63" s="346"/>
      <c r="F63" s="346"/>
      <c r="G63" s="346">
        <f>SUM(G45:G62)</f>
        <v>97.59</v>
      </c>
    </row>
    <row r="64" spans="1:7" hidden="1">
      <c r="A64" s="408"/>
      <c r="B64" s="408"/>
      <c r="C64" s="346"/>
      <c r="D64" s="346"/>
      <c r="E64" s="346"/>
      <c r="F64" s="346"/>
      <c r="G64" s="346"/>
    </row>
    <row r="65" spans="1:7">
      <c r="A65" s="1427"/>
      <c r="B65" s="1428"/>
      <c r="C65" s="1428"/>
      <c r="D65" s="1428"/>
      <c r="E65" s="1428"/>
      <c r="F65" s="1428"/>
      <c r="G65" s="1429"/>
    </row>
    <row r="66" spans="1:7" ht="15.5">
      <c r="A66" s="753"/>
      <c r="B66" s="753"/>
      <c r="C66" s="1430" t="s">
        <v>1314</v>
      </c>
      <c r="D66" s="1430"/>
      <c r="E66" s="1430"/>
      <c r="F66" s="1430"/>
      <c r="G66" s="1430"/>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431"/>
      <c r="C76" s="577" t="s">
        <v>1334</v>
      </c>
      <c r="D76" s="756">
        <v>7.9619999999999997</v>
      </c>
      <c r="E76" s="765" t="s">
        <v>1480</v>
      </c>
      <c r="F76" s="756"/>
      <c r="G76" s="763" t="s">
        <v>57</v>
      </c>
    </row>
    <row r="77" spans="1:7">
      <c r="A77" s="756">
        <f t="shared" si="2"/>
        <v>10</v>
      </c>
      <c r="B77" s="1432"/>
      <c r="C77" s="577" t="s">
        <v>1336</v>
      </c>
      <c r="D77" s="756">
        <v>19.567</v>
      </c>
      <c r="E77" s="765" t="s">
        <v>1480</v>
      </c>
      <c r="F77" s="756"/>
      <c r="G77" s="763" t="s">
        <v>57</v>
      </c>
    </row>
    <row r="78" spans="1:7">
      <c r="A78" s="756">
        <f t="shared" si="2"/>
        <v>11</v>
      </c>
      <c r="B78" s="1432"/>
      <c r="C78" s="577" t="s">
        <v>1337</v>
      </c>
      <c r="D78" s="756">
        <v>20.273</v>
      </c>
      <c r="E78" s="765" t="s">
        <v>1480</v>
      </c>
      <c r="F78" s="756"/>
      <c r="G78" s="763" t="s">
        <v>57</v>
      </c>
    </row>
    <row r="79" spans="1:7">
      <c r="A79" s="756">
        <f t="shared" si="2"/>
        <v>12</v>
      </c>
      <c r="B79" s="1432"/>
      <c r="C79" s="577" t="s">
        <v>1338</v>
      </c>
      <c r="D79" s="756">
        <v>3.0840000000000001</v>
      </c>
      <c r="E79" s="765" t="s">
        <v>1480</v>
      </c>
      <c r="F79" s="756"/>
      <c r="G79" s="763" t="s">
        <v>57</v>
      </c>
    </row>
    <row r="80" spans="1:7">
      <c r="A80" s="756">
        <f t="shared" si="2"/>
        <v>13</v>
      </c>
      <c r="B80" s="1432"/>
      <c r="C80" s="577" t="s">
        <v>1339</v>
      </c>
      <c r="D80" s="756">
        <v>14.119</v>
      </c>
      <c r="E80" s="765" t="s">
        <v>1480</v>
      </c>
      <c r="F80" s="756"/>
      <c r="G80" s="763" t="s">
        <v>57</v>
      </c>
    </row>
    <row r="81" spans="1:7">
      <c r="A81" s="756">
        <f t="shared" si="2"/>
        <v>14</v>
      </c>
      <c r="B81" s="1432"/>
      <c r="C81" s="577" t="s">
        <v>1340</v>
      </c>
      <c r="D81" s="756">
        <v>9.4949999999999992</v>
      </c>
      <c r="E81" s="765" t="s">
        <v>1480</v>
      </c>
      <c r="F81" s="756"/>
      <c r="G81" s="763" t="s">
        <v>57</v>
      </c>
    </row>
    <row r="82" spans="1:7">
      <c r="A82" s="756">
        <f t="shared" si="2"/>
        <v>15</v>
      </c>
      <c r="B82" s="1433"/>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408"/>
      <c r="B89" s="1409"/>
      <c r="C89" s="754" t="s">
        <v>1353</v>
      </c>
      <c r="D89" s="754">
        <f>SUM(D68:D88)</f>
        <v>187.99599999999998</v>
      </c>
      <c r="E89" s="1410"/>
      <c r="F89" s="1411"/>
      <c r="G89" s="1412"/>
    </row>
    <row r="90" spans="1:7">
      <c r="A90" s="1405"/>
      <c r="B90" s="1405"/>
      <c r="C90" s="1405"/>
      <c r="D90" s="1405"/>
      <c r="E90" s="1405"/>
      <c r="F90" s="1405"/>
      <c r="G90" s="1405"/>
    </row>
    <row r="91" spans="1:7" hidden="1">
      <c r="A91" s="777"/>
      <c r="B91" s="778"/>
      <c r="C91" s="778"/>
      <c r="D91" s="779"/>
      <c r="E91" s="780">
        <v>2.6179999999999999</v>
      </c>
      <c r="F91" s="781" t="s">
        <v>1352</v>
      </c>
      <c r="G91" s="777"/>
    </row>
    <row r="92" spans="1:7" ht="18.5">
      <c r="A92" s="1406" t="s">
        <v>1353</v>
      </c>
      <c r="B92" s="1406"/>
      <c r="C92" s="1406"/>
      <c r="D92" s="1406"/>
      <c r="E92" s="782">
        <f>D89</f>
        <v>187.99599999999998</v>
      </c>
      <c r="F92" s="778"/>
      <c r="G92" s="777"/>
    </row>
    <row r="93" spans="1:7" ht="18.5">
      <c r="A93" s="1406" t="s">
        <v>1488</v>
      </c>
      <c r="B93" s="1406"/>
      <c r="C93" s="1406"/>
      <c r="D93" s="1406"/>
      <c r="E93" s="783">
        <f>E92-E96</f>
        <v>156.04</v>
      </c>
      <c r="F93" s="778"/>
      <c r="G93" s="777"/>
    </row>
    <row r="94" spans="1:7" ht="18.5">
      <c r="A94" s="1406" t="s">
        <v>1489</v>
      </c>
      <c r="B94" s="1406"/>
      <c r="C94" s="1406"/>
      <c r="D94" s="1406"/>
      <c r="E94" s="784">
        <f>E93-E95</f>
        <v>152.46299999999999</v>
      </c>
      <c r="F94" s="778"/>
      <c r="G94" s="777"/>
    </row>
    <row r="95" spans="1:7" ht="18.5">
      <c r="A95" s="1407" t="s">
        <v>1490</v>
      </c>
      <c r="B95" s="1407"/>
      <c r="C95" s="1407"/>
      <c r="D95" s="1407"/>
      <c r="E95" s="785">
        <v>3.577</v>
      </c>
      <c r="F95" s="778"/>
      <c r="G95" s="777"/>
    </row>
    <row r="96" spans="1:7" ht="18.5">
      <c r="A96" s="1406" t="s">
        <v>1491</v>
      </c>
      <c r="B96" s="1406"/>
      <c r="C96" s="1406"/>
      <c r="D96" s="1406"/>
      <c r="E96" s="784">
        <v>31.956</v>
      </c>
      <c r="F96" s="778"/>
      <c r="G96" s="777"/>
    </row>
    <row r="98" spans="2:7" ht="15" thickBot="1">
      <c r="B98" s="1399" t="s">
        <v>1314</v>
      </c>
      <c r="C98" s="1400"/>
      <c r="D98" s="1400"/>
      <c r="E98" s="1400"/>
      <c r="F98" s="1400"/>
      <c r="G98" s="1400"/>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401">
        <v>4</v>
      </c>
      <c r="C103" s="553" t="s">
        <v>1369</v>
      </c>
      <c r="D103" s="1403">
        <v>10.894</v>
      </c>
      <c r="E103" s="554"/>
      <c r="F103" s="555" t="s">
        <v>1366</v>
      </c>
      <c r="G103" s="556" t="s">
        <v>1370</v>
      </c>
    </row>
    <row r="104" spans="2:7" ht="29.5" thickBot="1">
      <c r="B104" s="1402"/>
      <c r="C104" s="553" t="s">
        <v>1371</v>
      </c>
      <c r="D104" s="1404"/>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434" t="s">
        <v>47</v>
      </c>
      <c r="B1" s="1435"/>
      <c r="C1" s="1435"/>
      <c r="D1" s="1435"/>
      <c r="E1" s="1435"/>
      <c r="F1" s="1435"/>
      <c r="G1" s="1435"/>
      <c r="H1" s="1435"/>
      <c r="I1" s="1435"/>
      <c r="J1" s="1435"/>
      <c r="K1" s="1435"/>
      <c r="L1" s="1435"/>
      <c r="M1" s="1435"/>
      <c r="N1" s="1435"/>
      <c r="O1" s="1435"/>
      <c r="P1" s="1435"/>
      <c r="Q1" s="1435"/>
      <c r="R1" s="1435"/>
      <c r="S1" s="1435"/>
      <c r="T1" s="1435"/>
      <c r="U1" s="1435"/>
      <c r="V1" s="1435"/>
      <c r="W1" s="1435"/>
      <c r="X1" s="1435"/>
      <c r="Y1" s="1435"/>
      <c r="Z1" s="1435"/>
      <c r="AA1" s="1435"/>
      <c r="AB1" s="1435"/>
      <c r="AC1" s="1435"/>
      <c r="AD1" s="1435"/>
      <c r="AE1" s="1436"/>
    </row>
    <row r="2" spans="1:31" ht="15.5">
      <c r="A2" s="1437" t="s">
        <v>48</v>
      </c>
      <c r="B2" s="1438"/>
      <c r="C2" s="1438"/>
      <c r="D2" s="1438"/>
      <c r="E2" s="1438"/>
      <c r="F2" s="1438"/>
      <c r="G2" s="1438"/>
      <c r="H2" s="1438"/>
      <c r="I2" s="1438"/>
      <c r="J2" s="1438"/>
      <c r="K2" s="1438"/>
      <c r="L2" s="1438"/>
      <c r="M2" s="1438"/>
      <c r="N2" s="1438"/>
      <c r="O2" s="1438"/>
      <c r="P2" s="1438"/>
      <c r="Q2" s="1438"/>
      <c r="R2" s="1438"/>
      <c r="S2" s="1438"/>
      <c r="T2" s="1438"/>
      <c r="U2" s="1438"/>
      <c r="V2" s="1438"/>
      <c r="W2" s="1438"/>
      <c r="X2" s="1438"/>
      <c r="Y2" s="1438"/>
      <c r="Z2" s="1438"/>
      <c r="AA2" s="1438"/>
      <c r="AB2" s="1438"/>
      <c r="AC2" s="1438"/>
      <c r="AD2" s="1438"/>
      <c r="AE2" s="1439"/>
    </row>
    <row r="3" spans="1:31" ht="15.5">
      <c r="A3" s="1440" t="s">
        <v>49</v>
      </c>
      <c r="B3" s="1441"/>
      <c r="C3" s="1441"/>
      <c r="D3" s="1441"/>
      <c r="E3" s="1441"/>
      <c r="F3" s="1441"/>
      <c r="G3" s="1441"/>
      <c r="H3" s="1441"/>
      <c r="I3" s="1441"/>
      <c r="J3" s="1441"/>
      <c r="K3" s="1441"/>
      <c r="L3" s="1441"/>
      <c r="M3" s="1441"/>
      <c r="N3" s="1441"/>
      <c r="O3" s="1441"/>
      <c r="P3" s="1441"/>
      <c r="Q3" s="1441"/>
      <c r="R3" s="1441"/>
      <c r="S3" s="1441"/>
      <c r="T3" s="1441"/>
      <c r="U3" s="1441"/>
      <c r="V3" s="1441"/>
      <c r="W3" s="1441"/>
      <c r="X3" s="1441"/>
      <c r="Y3" s="1441"/>
      <c r="Z3" s="1441"/>
      <c r="AA3" s="1441"/>
      <c r="AB3" s="1441"/>
      <c r="AC3" s="1441"/>
      <c r="AD3" s="1441"/>
      <c r="AE3" s="1442"/>
    </row>
    <row r="4" spans="1:31" ht="18.5">
      <c r="A4" s="1443" t="s">
        <v>50</v>
      </c>
      <c r="B4" s="1444"/>
      <c r="C4" s="1444"/>
      <c r="D4" s="1444"/>
      <c r="E4" s="1444"/>
      <c r="F4" s="1444"/>
      <c r="G4" s="1444"/>
      <c r="H4" s="1444"/>
      <c r="I4" s="1444"/>
      <c r="J4" s="1444"/>
      <c r="K4" s="1444"/>
      <c r="L4" s="1444"/>
      <c r="M4" s="1444"/>
      <c r="N4" s="1444"/>
      <c r="O4" s="1444"/>
      <c r="P4" s="1444"/>
      <c r="Q4" s="1444"/>
      <c r="R4" s="1444"/>
      <c r="S4" s="1444"/>
      <c r="T4" s="1444"/>
      <c r="U4" s="1444"/>
      <c r="V4" s="1444"/>
      <c r="W4" s="1444"/>
      <c r="X4" s="1444"/>
      <c r="Y4" s="1444"/>
      <c r="Z4" s="1444"/>
      <c r="AA4" s="1444"/>
      <c r="AB4" s="1444"/>
      <c r="AC4" s="1444"/>
      <c r="AD4" s="1444"/>
      <c r="AE4" s="1445"/>
    </row>
    <row r="5" spans="1:31" ht="29" hidden="1">
      <c r="A5" s="345" t="s">
        <v>51</v>
      </c>
      <c r="B5" s="345" t="s">
        <v>52</v>
      </c>
      <c r="C5" s="345" t="s">
        <v>53</v>
      </c>
      <c r="D5" s="345" t="s">
        <v>54</v>
      </c>
      <c r="E5" s="345" t="s">
        <v>55</v>
      </c>
      <c r="F5" s="345" t="s">
        <v>20</v>
      </c>
    </row>
    <row r="6" spans="1:31" hidden="1">
      <c r="A6" s="76">
        <v>1</v>
      </c>
      <c r="B6" s="76" t="s">
        <v>56</v>
      </c>
      <c r="C6" s="76">
        <v>2.653</v>
      </c>
      <c r="D6" s="1422">
        <v>45684</v>
      </c>
      <c r="E6" s="1422">
        <v>45691</v>
      </c>
      <c r="F6" s="76" t="s">
        <v>57</v>
      </c>
    </row>
    <row r="7" spans="1:31" hidden="1">
      <c r="A7" s="76">
        <f>A6+1</f>
        <v>2</v>
      </c>
      <c r="B7" s="76" t="s">
        <v>58</v>
      </c>
      <c r="C7" s="76">
        <v>5.31</v>
      </c>
      <c r="D7" s="1425"/>
      <c r="E7" s="1425"/>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422">
        <v>45715</v>
      </c>
      <c r="F11" s="76" t="s">
        <v>57</v>
      </c>
      <c r="H11" s="496"/>
      <c r="I11" s="76"/>
      <c r="J11" s="349"/>
      <c r="K11" s="76"/>
      <c r="L11" s="76"/>
      <c r="M11" s="76"/>
    </row>
    <row r="12" spans="1:31" hidden="1">
      <c r="A12" s="76">
        <f>A11+1</f>
        <v>7</v>
      </c>
      <c r="B12" s="76" t="s">
        <v>66</v>
      </c>
      <c r="C12" s="76">
        <v>2.09</v>
      </c>
      <c r="D12" s="483">
        <v>45713</v>
      </c>
      <c r="E12" s="1424"/>
      <c r="F12" s="76" t="s">
        <v>57</v>
      </c>
    </row>
    <row r="13" spans="1:31" hidden="1">
      <c r="A13" s="76">
        <f t="shared" si="0"/>
        <v>8</v>
      </c>
      <c r="B13" s="76" t="s">
        <v>67</v>
      </c>
      <c r="C13" s="76">
        <v>3.8929999999999998</v>
      </c>
      <c r="D13" s="483">
        <v>45713</v>
      </c>
      <c r="E13" s="1424"/>
      <c r="F13" s="76" t="s">
        <v>57</v>
      </c>
    </row>
    <row r="14" spans="1:31" hidden="1">
      <c r="A14" s="76">
        <f t="shared" si="0"/>
        <v>9</v>
      </c>
      <c r="B14" s="76" t="s">
        <v>68</v>
      </c>
      <c r="C14" s="76">
        <v>6.9710000000000001</v>
      </c>
      <c r="D14" s="483">
        <v>45713</v>
      </c>
      <c r="E14" s="1425"/>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446"/>
    </row>
    <row r="19" spans="1:14" hidden="1">
      <c r="A19" s="76">
        <f t="shared" si="0"/>
        <v>14</v>
      </c>
      <c r="B19" s="511" t="s">
        <v>1078</v>
      </c>
      <c r="C19" s="76">
        <v>1.6559999999999999</v>
      </c>
      <c r="D19" s="76"/>
      <c r="E19" s="76"/>
      <c r="F19" s="504" t="s">
        <v>64</v>
      </c>
      <c r="G19" s="348"/>
      <c r="H19" s="1446"/>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427" t="s">
        <v>1120</v>
      </c>
      <c r="B63" s="1429"/>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450" t="s">
        <v>1314</v>
      </c>
      <c r="D66" s="1451"/>
      <c r="E66" s="1451"/>
      <c r="F66" s="1451"/>
      <c r="G66" s="1452"/>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447" t="s">
        <v>1025</v>
      </c>
      <c r="B76" s="521">
        <f t="shared" si="2"/>
        <v>9</v>
      </c>
      <c r="C76" s="331" t="s">
        <v>1334</v>
      </c>
      <c r="D76" s="546">
        <v>7.9619999999999997</v>
      </c>
      <c r="E76" s="531">
        <v>45691</v>
      </c>
      <c r="F76" s="521"/>
      <c r="G76" s="532" t="s">
        <v>57</v>
      </c>
      <c r="H76" s="537" t="s">
        <v>1335</v>
      </c>
    </row>
    <row r="77" spans="1:9">
      <c r="A77" s="1448"/>
      <c r="B77" s="521">
        <f t="shared" si="2"/>
        <v>10</v>
      </c>
      <c r="C77" s="331" t="s">
        <v>1336</v>
      </c>
      <c r="D77" s="546">
        <v>19.567</v>
      </c>
      <c r="E77" s="531">
        <v>45713</v>
      </c>
      <c r="F77" s="521"/>
      <c r="G77" s="532" t="s">
        <v>57</v>
      </c>
      <c r="H77" s="537"/>
    </row>
    <row r="78" spans="1:9">
      <c r="A78" s="1448"/>
      <c r="B78" s="521">
        <f t="shared" si="2"/>
        <v>11</v>
      </c>
      <c r="C78" s="331" t="s">
        <v>1337</v>
      </c>
      <c r="D78" s="546">
        <v>20.273</v>
      </c>
      <c r="E78" s="531">
        <v>45691</v>
      </c>
      <c r="F78" s="521"/>
      <c r="G78" s="532" t="s">
        <v>57</v>
      </c>
      <c r="H78" s="537"/>
    </row>
    <row r="79" spans="1:9">
      <c r="A79" s="1448"/>
      <c r="B79" s="521">
        <f t="shared" si="2"/>
        <v>12</v>
      </c>
      <c r="C79" s="331" t="s">
        <v>1338</v>
      </c>
      <c r="D79" s="546">
        <v>3.0840000000000001</v>
      </c>
      <c r="E79" s="531">
        <v>45712</v>
      </c>
      <c r="F79" s="521"/>
      <c r="G79" s="532" t="s">
        <v>57</v>
      </c>
      <c r="H79" s="537"/>
    </row>
    <row r="80" spans="1:9">
      <c r="A80" s="1448"/>
      <c r="B80" s="521">
        <f t="shared" si="2"/>
        <v>13</v>
      </c>
      <c r="C80" s="331" t="s">
        <v>1339</v>
      </c>
      <c r="D80" s="546">
        <v>14.119</v>
      </c>
      <c r="E80" s="531">
        <v>45715</v>
      </c>
      <c r="F80" s="521"/>
      <c r="G80" s="532" t="s">
        <v>57</v>
      </c>
      <c r="H80" s="537"/>
    </row>
    <row r="81" spans="1:8">
      <c r="A81" s="1448"/>
      <c r="B81" s="521">
        <f t="shared" si="2"/>
        <v>14</v>
      </c>
      <c r="C81" s="331" t="s">
        <v>1340</v>
      </c>
      <c r="D81" s="546">
        <v>9.4949999999999992</v>
      </c>
      <c r="E81" s="531">
        <v>45722</v>
      </c>
      <c r="F81" s="521"/>
      <c r="G81" s="532" t="s">
        <v>57</v>
      </c>
      <c r="H81" s="537"/>
    </row>
    <row r="82" spans="1:8">
      <c r="A82" s="1449"/>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99" t="s">
        <v>1314</v>
      </c>
      <c r="C95" s="1400"/>
      <c r="D95" s="1400"/>
      <c r="E95" s="1400"/>
      <c r="F95" s="1400"/>
      <c r="G95" s="1400"/>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401">
        <v>4</v>
      </c>
      <c r="C100" s="553" t="s">
        <v>1369</v>
      </c>
      <c r="D100" s="1403">
        <v>10.894</v>
      </c>
      <c r="E100" s="554"/>
      <c r="F100" s="555" t="s">
        <v>1366</v>
      </c>
      <c r="G100" s="556" t="s">
        <v>1370</v>
      </c>
    </row>
    <row r="101" spans="2:7" ht="29.5" hidden="1" customHeight="1" thickBot="1">
      <c r="B101" s="1402"/>
      <c r="C101" s="553" t="s">
        <v>1371</v>
      </c>
      <c r="D101" s="1404"/>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41"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453" t="s">
        <v>1605</v>
      </c>
    </row>
    <row r="17" spans="3:6">
      <c r="C17" s="873"/>
      <c r="D17" s="408" t="s">
        <v>1603</v>
      </c>
      <c r="E17" s="408">
        <f>7584/1000</f>
        <v>7.5839999999999996</v>
      </c>
      <c r="F17" s="1453"/>
    </row>
    <row r="18" spans="3:6">
      <c r="C18" s="873"/>
      <c r="D18" s="877" t="s">
        <v>1604</v>
      </c>
      <c r="E18" s="408">
        <f>6951/1000</f>
        <v>6.9509999999999996</v>
      </c>
      <c r="F18" s="1453"/>
    </row>
    <row r="19" spans="3:6" ht="1" customHeight="1">
      <c r="C19" s="310"/>
      <c r="D19" s="875" t="s">
        <v>1353</v>
      </c>
      <c r="E19" s="347">
        <f>SUM(E17:E18)</f>
        <v>14.535</v>
      </c>
      <c r="F19" s="1453"/>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454" t="s">
        <v>166</v>
      </c>
      <c r="C2" s="1454" t="s">
        <v>167</v>
      </c>
      <c r="D2" s="1456" t="s">
        <v>182</v>
      </c>
      <c r="E2" s="1454" t="s">
        <v>168</v>
      </c>
      <c r="F2" s="1455" t="s">
        <v>183</v>
      </c>
      <c r="G2" s="1454" t="s">
        <v>184</v>
      </c>
      <c r="H2" s="1454"/>
      <c r="I2" s="1454"/>
      <c r="J2" s="1454"/>
      <c r="K2" s="1454"/>
      <c r="L2" s="316"/>
    </row>
    <row r="3" spans="2:12" ht="26">
      <c r="B3" s="1455"/>
      <c r="C3" s="1455"/>
      <c r="D3" s="1456"/>
      <c r="E3" s="1455"/>
      <c r="F3" s="1457"/>
      <c r="G3" s="1455"/>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471" t="s">
        <v>261</v>
      </c>
      <c r="C1" s="1472"/>
      <c r="D1" s="1472"/>
      <c r="E1" s="1472"/>
      <c r="F1" s="1472"/>
      <c r="G1" s="1472"/>
      <c r="H1" s="1472"/>
      <c r="I1" s="1472"/>
      <c r="J1" s="1472"/>
      <c r="K1" s="1472"/>
      <c r="L1" s="1472"/>
      <c r="M1" s="1472"/>
      <c r="N1" s="1472"/>
      <c r="O1" s="1472"/>
      <c r="P1" s="1472"/>
      <c r="Q1" s="1472"/>
      <c r="R1" s="1472"/>
      <c r="S1" s="1472"/>
      <c r="T1" s="1472"/>
      <c r="U1" s="1473"/>
      <c r="V1" s="166"/>
    </row>
    <row r="2" spans="1:22">
      <c r="A2" s="1474" t="s">
        <v>262</v>
      </c>
      <c r="B2" s="1475"/>
      <c r="C2" s="1475"/>
      <c r="D2" s="1475"/>
      <c r="E2" s="1475"/>
      <c r="F2" s="1475"/>
      <c r="G2" s="1475"/>
      <c r="H2" s="1475"/>
      <c r="I2" s="1475"/>
      <c r="J2" s="1475"/>
      <c r="K2" s="1475"/>
      <c r="L2" s="1475"/>
      <c r="M2" s="1475"/>
      <c r="N2" s="1475"/>
      <c r="O2" s="1475"/>
      <c r="P2" s="1475"/>
      <c r="Q2" s="1475"/>
      <c r="R2" s="1475"/>
      <c r="S2" s="1475"/>
      <c r="T2" s="1476"/>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465" t="s">
        <v>263</v>
      </c>
      <c r="B4" s="1466"/>
      <c r="C4" s="127"/>
      <c r="D4" s="1467" t="s">
        <v>264</v>
      </c>
      <c r="E4" s="1468"/>
      <c r="F4" s="1460" t="s">
        <v>265</v>
      </c>
      <c r="G4" s="1461" t="s">
        <v>266</v>
      </c>
      <c r="H4" s="1461" t="s">
        <v>267</v>
      </c>
      <c r="I4" s="1461"/>
      <c r="J4" s="1461"/>
      <c r="K4" s="128" t="s">
        <v>268</v>
      </c>
      <c r="L4" s="1477" t="s">
        <v>269</v>
      </c>
      <c r="M4" s="1478"/>
      <c r="N4" s="1479"/>
      <c r="O4" s="1461" t="s">
        <v>270</v>
      </c>
      <c r="P4" s="1461"/>
      <c r="Q4" s="1461"/>
      <c r="R4" s="1480"/>
      <c r="S4" s="1480"/>
      <c r="T4" s="1480"/>
      <c r="U4" s="264"/>
    </row>
    <row r="5" spans="1:22">
      <c r="A5" s="1465"/>
      <c r="B5" s="1466"/>
      <c r="C5" s="127"/>
      <c r="D5" s="1469"/>
      <c r="E5" s="1470"/>
      <c r="F5" s="1460"/>
      <c r="G5" s="1461"/>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458"/>
      <c r="E6" s="1459"/>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462"/>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463"/>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46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471" t="s">
        <v>261</v>
      </c>
      <c r="D2" s="1472"/>
      <c r="E2" s="1472"/>
      <c r="F2" s="1472"/>
      <c r="G2" s="1472"/>
      <c r="H2" s="1472"/>
      <c r="I2" s="1472"/>
      <c r="J2" s="1472"/>
      <c r="K2" s="1472"/>
      <c r="L2" s="1472"/>
      <c r="M2" s="1472"/>
      <c r="N2" s="1472"/>
      <c r="O2" s="1472"/>
      <c r="P2" s="1472"/>
      <c r="Q2" s="1472"/>
      <c r="R2" s="1472"/>
      <c r="S2" s="1472"/>
      <c r="T2" s="1472"/>
      <c r="U2" s="1472"/>
      <c r="V2" s="1473"/>
      <c r="W2" s="264"/>
    </row>
    <row r="3" spans="1:31" ht="14">
      <c r="B3" s="247"/>
      <c r="C3" s="1495" t="s">
        <v>262</v>
      </c>
      <c r="D3" s="1496"/>
      <c r="E3" s="1496"/>
      <c r="F3" s="1496"/>
      <c r="G3" s="1496"/>
      <c r="H3" s="1496"/>
      <c r="I3" s="1496"/>
      <c r="J3" s="1496"/>
      <c r="K3" s="1496"/>
      <c r="L3" s="1496"/>
      <c r="M3" s="1496"/>
      <c r="N3" s="1496"/>
      <c r="O3" s="1496"/>
      <c r="P3" s="1496"/>
      <c r="Q3" s="1496"/>
      <c r="R3" s="1496"/>
      <c r="S3" s="1496"/>
      <c r="T3" s="1496"/>
      <c r="U3" s="1496"/>
      <c r="V3" s="1497"/>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466" t="s">
        <v>263</v>
      </c>
      <c r="D5" s="1466"/>
      <c r="E5" s="127"/>
      <c r="F5" s="1467" t="s">
        <v>264</v>
      </c>
      <c r="G5" s="1468"/>
      <c r="H5" s="1460" t="s">
        <v>265</v>
      </c>
      <c r="I5" s="1461" t="s">
        <v>266</v>
      </c>
      <c r="J5" s="1461" t="s">
        <v>267</v>
      </c>
      <c r="K5" s="1461"/>
      <c r="L5" s="1461"/>
      <c r="M5" s="128" t="s">
        <v>268</v>
      </c>
      <c r="N5" s="1477" t="s">
        <v>269</v>
      </c>
      <c r="O5" s="1478"/>
      <c r="P5" s="1479"/>
      <c r="Q5" s="1461" t="s">
        <v>270</v>
      </c>
      <c r="R5" s="1461"/>
      <c r="S5" s="1461"/>
      <c r="T5" s="1480"/>
      <c r="U5" s="1480"/>
      <c r="V5" s="1480"/>
      <c r="W5" s="264"/>
    </row>
    <row r="6" spans="1:31" ht="14">
      <c r="B6" s="247"/>
      <c r="C6" s="1466"/>
      <c r="D6" s="1466"/>
      <c r="E6" s="127"/>
      <c r="F6" s="1469"/>
      <c r="G6" s="1470"/>
      <c r="H6" s="1460"/>
      <c r="I6" s="1461"/>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458"/>
      <c r="G7" s="1459"/>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484" t="s">
        <v>666</v>
      </c>
      <c r="L187" s="1485"/>
      <c r="M187" s="1485"/>
      <c r="N187" s="1485"/>
      <c r="O187" s="1485"/>
      <c r="P187" s="1485"/>
      <c r="Q187" s="1485"/>
      <c r="R187" s="1485"/>
      <c r="S187" s="1485"/>
      <c r="T187" s="1485"/>
      <c r="U187" s="1494"/>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484" t="s">
        <v>666</v>
      </c>
      <c r="D196" s="1485"/>
      <c r="E196" s="1485"/>
      <c r="F196" s="1485"/>
      <c r="G196" s="1485"/>
      <c r="H196" s="1485"/>
      <c r="I196" s="1485"/>
      <c r="J196" s="1485"/>
      <c r="K196" s="1485"/>
      <c r="L196" s="1485"/>
      <c r="M196" s="1485"/>
      <c r="N196" s="1485"/>
      <c r="O196" s="1485"/>
      <c r="P196" s="1485"/>
      <c r="Q196" s="1485"/>
      <c r="R196" s="1485"/>
      <c r="S196" s="1485"/>
      <c r="T196" s="1485"/>
      <c r="U196" s="1494"/>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484" t="s">
        <v>666</v>
      </c>
      <c r="D204" s="1485"/>
      <c r="E204" s="1485"/>
      <c r="F204" s="1485"/>
      <c r="G204" s="1485"/>
      <c r="H204" s="1485"/>
      <c r="I204" s="1485"/>
      <c r="J204" s="1485"/>
      <c r="K204" s="1485"/>
      <c r="L204" s="1485"/>
      <c r="M204" s="1485"/>
      <c r="N204" s="1485"/>
      <c r="O204" s="1485"/>
      <c r="P204" s="1485"/>
      <c r="Q204" s="1485"/>
      <c r="R204" s="1485"/>
      <c r="S204" s="1485"/>
      <c r="T204" s="1485"/>
      <c r="U204" s="1494"/>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484" t="s">
        <v>666</v>
      </c>
      <c r="D213" s="1485"/>
      <c r="E213" s="1485"/>
      <c r="F213" s="1485"/>
      <c r="G213" s="1485"/>
      <c r="H213" s="1485"/>
      <c r="I213" s="1485"/>
      <c r="J213" s="1485"/>
      <c r="K213" s="1485"/>
      <c r="L213" s="1485"/>
      <c r="M213" s="1485"/>
      <c r="N213" s="1485"/>
      <c r="O213" s="1485"/>
      <c r="P213" s="1485"/>
      <c r="Q213" s="1485"/>
      <c r="R213" s="1485"/>
      <c r="S213" s="1485"/>
      <c r="T213" s="1485"/>
      <c r="U213" s="1494"/>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481" t="s">
        <v>666</v>
      </c>
      <c r="D221" s="1482"/>
      <c r="E221" s="1482"/>
      <c r="F221" s="1482"/>
      <c r="G221" s="1482"/>
      <c r="H221" s="1482"/>
      <c r="I221" s="1482"/>
      <c r="J221" s="1482"/>
      <c r="K221" s="1482"/>
      <c r="L221" s="1482"/>
      <c r="M221" s="1482"/>
      <c r="N221" s="1482"/>
      <c r="O221" s="1482"/>
      <c r="P221" s="1482"/>
      <c r="Q221" s="1482"/>
      <c r="R221" s="1482"/>
      <c r="S221" s="1482"/>
      <c r="T221" s="1482"/>
      <c r="U221" s="1483"/>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484" t="s">
        <v>666</v>
      </c>
      <c r="D229" s="1485"/>
      <c r="E229" s="1485"/>
      <c r="F229" s="1485"/>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486" t="s">
        <v>676</v>
      </c>
      <c r="L271" s="1487"/>
      <c r="M271" s="1487"/>
      <c r="N271" s="1487"/>
      <c r="O271" s="1487"/>
      <c r="P271" s="1487"/>
      <c r="Q271" s="1487"/>
      <c r="R271" s="1487"/>
      <c r="S271" s="1487"/>
      <c r="T271" s="1487"/>
      <c r="U271" s="1488"/>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492"/>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493"/>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493"/>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462"/>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463"/>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46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489"/>
      <c r="C432" s="1490"/>
      <c r="D432" s="1490"/>
      <c r="E432" s="1490"/>
      <c r="F432" s="1490"/>
      <c r="G432" s="1490"/>
      <c r="H432" s="1490"/>
      <c r="I432" s="1490"/>
      <c r="J432" s="1490"/>
      <c r="K432" s="1490"/>
      <c r="L432" s="1490"/>
      <c r="M432" s="1490"/>
      <c r="N432" s="1490"/>
      <c r="O432" s="1490"/>
      <c r="P432" s="1490"/>
      <c r="Q432" s="1490"/>
      <c r="R432" s="1490"/>
      <c r="S432" s="1490"/>
      <c r="T432" s="1490"/>
      <c r="U432" s="1490"/>
      <c r="V432" s="1490"/>
      <c r="W432" s="1491"/>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413" t="s">
        <v>47</v>
      </c>
      <c r="B1" s="1414"/>
      <c r="C1" s="1414"/>
      <c r="D1" s="1414"/>
      <c r="E1" s="1414"/>
      <c r="F1" s="1414"/>
      <c r="G1" s="1414"/>
      <c r="H1" s="1414"/>
      <c r="I1" s="1414"/>
      <c r="J1" s="1414"/>
      <c r="K1" s="1414"/>
      <c r="L1" s="1414"/>
      <c r="M1" s="1414"/>
      <c r="N1" s="1414"/>
      <c r="O1" s="1414"/>
      <c r="P1" s="1414"/>
      <c r="Q1" s="1414"/>
      <c r="R1" s="1414"/>
      <c r="S1" s="1414"/>
      <c r="T1" s="1414"/>
      <c r="U1" s="1414"/>
      <c r="V1" s="1414"/>
      <c r="W1" s="1414"/>
      <c r="X1" s="1415"/>
    </row>
    <row r="2" spans="1:24" ht="15.5">
      <c r="A2" s="1416" t="s">
        <v>48</v>
      </c>
      <c r="B2" s="1417"/>
      <c r="C2" s="1417"/>
      <c r="D2" s="1417"/>
      <c r="E2" s="1417"/>
      <c r="F2" s="1417"/>
      <c r="G2" s="1417"/>
      <c r="H2" s="1417"/>
      <c r="I2" s="1417"/>
      <c r="J2" s="1417"/>
      <c r="K2" s="1417"/>
      <c r="L2" s="1417"/>
      <c r="M2" s="1417"/>
      <c r="N2" s="1417"/>
      <c r="O2" s="1417"/>
      <c r="P2" s="1417"/>
      <c r="Q2" s="1417"/>
      <c r="R2" s="1417"/>
      <c r="S2" s="1417"/>
      <c r="T2" s="1417"/>
      <c r="U2" s="1417"/>
      <c r="V2" s="1417"/>
      <c r="W2" s="1417"/>
      <c r="X2" s="1418"/>
    </row>
    <row r="3" spans="1:24" ht="15.5">
      <c r="A3" s="1416" t="s">
        <v>49</v>
      </c>
      <c r="B3" s="1417"/>
      <c r="C3" s="1417"/>
      <c r="D3" s="1417"/>
      <c r="E3" s="1417"/>
      <c r="F3" s="1417"/>
      <c r="G3" s="1417"/>
      <c r="H3" s="1417"/>
      <c r="I3" s="1417"/>
      <c r="J3" s="1417"/>
      <c r="K3" s="1417"/>
      <c r="L3" s="1417"/>
      <c r="M3" s="1417"/>
      <c r="N3" s="1417"/>
      <c r="O3" s="1417"/>
      <c r="P3" s="1417"/>
      <c r="Q3" s="1417"/>
      <c r="R3" s="1417"/>
      <c r="S3" s="1417"/>
      <c r="T3" s="1417"/>
      <c r="U3" s="1417"/>
      <c r="V3" s="1417"/>
      <c r="W3" s="1417"/>
      <c r="X3" s="1418"/>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454" t="s">
        <v>166</v>
      </c>
      <c r="B7" s="1454" t="s">
        <v>167</v>
      </c>
      <c r="C7" s="1456" t="s">
        <v>182</v>
      </c>
      <c r="D7" s="1454" t="s">
        <v>168</v>
      </c>
      <c r="E7" s="1455" t="s">
        <v>227</v>
      </c>
      <c r="F7" s="1455" t="s">
        <v>228</v>
      </c>
      <c r="G7" s="1455" t="s">
        <v>229</v>
      </c>
    </row>
    <row r="8" spans="1:24">
      <c r="A8" s="1455"/>
      <c r="B8" s="1455"/>
      <c r="C8" s="1456"/>
      <c r="D8" s="1455"/>
      <c r="E8" s="1457"/>
      <c r="F8" s="1457"/>
      <c r="G8" s="1457"/>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19"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532"/>
      <c r="B1" s="1532"/>
      <c r="C1" s="1532"/>
      <c r="D1" s="1532"/>
      <c r="E1" s="1532"/>
      <c r="F1" s="1532"/>
      <c r="G1" s="1532"/>
      <c r="H1" s="1532"/>
      <c r="I1" s="1532"/>
      <c r="J1" s="1532"/>
      <c r="K1" s="1532"/>
      <c r="L1" s="1532"/>
      <c r="M1" s="1532"/>
      <c r="N1" s="1532"/>
      <c r="O1" s="1532"/>
      <c r="P1" s="1532"/>
      <c r="Q1" s="1532"/>
      <c r="R1" s="1532"/>
      <c r="S1" s="1532"/>
      <c r="T1" s="1532"/>
      <c r="U1" s="1532"/>
      <c r="V1" s="1532"/>
      <c r="W1" s="1532"/>
      <c r="X1" s="1532"/>
      <c r="Y1" s="1532"/>
      <c r="Z1" s="1532"/>
    </row>
    <row r="2" spans="1:26" ht="18.5">
      <c r="A2" s="1533" t="s">
        <v>1848</v>
      </c>
      <c r="B2" s="1533"/>
      <c r="C2" s="1533"/>
      <c r="D2" s="1533"/>
      <c r="E2" s="1533"/>
      <c r="F2" s="1533"/>
      <c r="G2" s="1533"/>
      <c r="H2" s="1533"/>
      <c r="I2" s="1533"/>
      <c r="J2" s="1533"/>
      <c r="K2" s="1533"/>
      <c r="L2" s="1533"/>
      <c r="M2" s="1533"/>
      <c r="N2" s="1533"/>
      <c r="O2" s="1533"/>
      <c r="P2" s="1533"/>
      <c r="Q2" s="1533"/>
      <c r="R2" s="1533"/>
      <c r="S2" s="1533"/>
      <c r="T2" s="1533"/>
      <c r="U2" s="1533"/>
      <c r="V2" s="1533"/>
      <c r="W2" s="1533"/>
      <c r="X2" s="1533"/>
      <c r="Y2" s="1533"/>
      <c r="Z2" s="1533"/>
    </row>
    <row r="3" spans="1:26" ht="18.5">
      <c r="A3" s="1534" t="s">
        <v>1849</v>
      </c>
      <c r="B3" s="1534"/>
      <c r="C3" s="1534"/>
      <c r="D3" s="1534"/>
      <c r="E3" s="1534"/>
      <c r="F3" s="1534"/>
      <c r="G3" s="1534"/>
      <c r="H3" s="1534"/>
      <c r="I3" s="1534"/>
      <c r="J3" s="1534"/>
      <c r="K3" s="1534"/>
      <c r="L3" s="1534"/>
      <c r="M3" s="1534"/>
      <c r="N3" s="1534"/>
      <c r="O3" s="1534"/>
      <c r="P3" s="1534"/>
      <c r="Q3" s="1534"/>
      <c r="R3" s="1534"/>
      <c r="S3" s="1534"/>
      <c r="T3" s="1534"/>
      <c r="U3" s="1534"/>
      <c r="V3" s="1534"/>
      <c r="W3" s="1534"/>
      <c r="X3" s="1534"/>
      <c r="Y3" s="1534"/>
      <c r="Z3" s="1534"/>
    </row>
    <row r="4" spans="1:26" ht="18.5">
      <c r="A4" s="1535" t="s">
        <v>1928</v>
      </c>
      <c r="B4" s="1535"/>
      <c r="C4" s="1535"/>
      <c r="D4" s="1535"/>
      <c r="E4" s="1535"/>
      <c r="F4" s="1535"/>
      <c r="G4" s="1535"/>
      <c r="H4" s="1535"/>
      <c r="I4" s="1535"/>
      <c r="J4" s="1535"/>
      <c r="K4" s="1535"/>
      <c r="L4" s="1535"/>
      <c r="M4" s="1535"/>
      <c r="N4" s="1535"/>
      <c r="O4" s="1535"/>
      <c r="P4" s="1535"/>
      <c r="Q4" s="1535"/>
      <c r="R4" s="1535"/>
      <c r="S4" s="1535"/>
      <c r="T4" s="1535"/>
      <c r="U4" s="1535"/>
      <c r="V4" s="1535"/>
      <c r="W4" s="1535"/>
      <c r="X4" s="1535"/>
      <c r="Y4" s="1535"/>
      <c r="Z4" s="1535"/>
    </row>
    <row r="5" spans="1:26" ht="18.5">
      <c r="A5" s="1533" t="s">
        <v>1929</v>
      </c>
      <c r="B5" s="1533"/>
      <c r="C5" s="1533"/>
      <c r="D5" s="1533"/>
      <c r="E5" s="1533"/>
      <c r="F5" s="1533"/>
      <c r="G5" s="1533"/>
      <c r="H5" s="1533"/>
      <c r="I5" s="1533"/>
      <c r="J5" s="1533"/>
      <c r="K5" s="1533"/>
      <c r="L5" s="1533"/>
      <c r="M5" s="1533"/>
      <c r="N5" s="1533"/>
      <c r="O5" s="1533"/>
      <c r="P5" s="1533"/>
      <c r="Q5" s="1533"/>
      <c r="R5" s="1533"/>
      <c r="S5" s="1533"/>
      <c r="T5" s="1533"/>
      <c r="U5" s="1533"/>
      <c r="V5" s="1533"/>
      <c r="W5" s="1533"/>
      <c r="X5" s="1533"/>
      <c r="Y5" s="1533"/>
      <c r="Z5" s="1533"/>
    </row>
    <row r="6" spans="1:26" ht="21">
      <c r="A6" s="1530" t="s">
        <v>836</v>
      </c>
      <c r="B6" s="1530"/>
      <c r="C6" s="1530"/>
      <c r="D6" s="1530"/>
      <c r="E6" s="1530"/>
      <c r="F6" s="1530"/>
      <c r="G6" s="1531" t="s">
        <v>1853</v>
      </c>
      <c r="H6" s="1531"/>
      <c r="I6" s="1531"/>
      <c r="J6" s="1531"/>
      <c r="K6" s="1531"/>
      <c r="L6" s="1531"/>
      <c r="M6" s="1531"/>
      <c r="N6" s="1531"/>
      <c r="O6" s="1531"/>
      <c r="P6" s="1531"/>
      <c r="Q6" s="1531"/>
      <c r="R6" s="1531"/>
      <c r="S6" s="1531"/>
      <c r="T6" s="1531"/>
      <c r="U6" s="1531"/>
      <c r="V6" s="1531"/>
      <c r="W6" s="1531"/>
      <c r="X6" s="1531"/>
      <c r="Y6" s="1531"/>
      <c r="Z6" s="1531"/>
    </row>
    <row r="7" spans="1:26">
      <c r="A7" s="1527" t="s">
        <v>838</v>
      </c>
      <c r="B7" s="1528" t="s">
        <v>839</v>
      </c>
      <c r="C7" s="1527" t="s">
        <v>75</v>
      </c>
      <c r="D7" s="1528" t="s">
        <v>1854</v>
      </c>
      <c r="E7" s="1529" t="s">
        <v>1855</v>
      </c>
      <c r="F7" s="1527" t="s">
        <v>1856</v>
      </c>
      <c r="G7" s="1523" t="s">
        <v>1857</v>
      </c>
      <c r="H7" s="1523" t="s">
        <v>1858</v>
      </c>
      <c r="I7" s="1523" t="s">
        <v>1859</v>
      </c>
      <c r="J7" s="1523" t="s">
        <v>1860</v>
      </c>
      <c r="K7" s="1523" t="s">
        <v>1861</v>
      </c>
      <c r="L7" s="1523" t="s">
        <v>52</v>
      </c>
      <c r="M7" s="1523" t="s">
        <v>1862</v>
      </c>
      <c r="N7" s="1523" t="s">
        <v>1863</v>
      </c>
      <c r="O7" s="1523" t="s">
        <v>1864</v>
      </c>
      <c r="P7" s="1526" t="s">
        <v>1865</v>
      </c>
      <c r="Q7" s="1523" t="s">
        <v>1866</v>
      </c>
      <c r="R7" s="1523" t="s">
        <v>1867</v>
      </c>
      <c r="S7" s="1523"/>
      <c r="T7" s="1523"/>
      <c r="U7" s="1523" t="s">
        <v>1868</v>
      </c>
      <c r="V7" s="1523"/>
      <c r="W7" s="1523"/>
      <c r="X7" s="1524" t="s">
        <v>1869</v>
      </c>
      <c r="Y7" s="1524"/>
      <c r="Z7" s="1525" t="s">
        <v>1870</v>
      </c>
    </row>
    <row r="8" spans="1:26" ht="26">
      <c r="A8" s="1527"/>
      <c r="B8" s="1528"/>
      <c r="C8" s="1527"/>
      <c r="D8" s="1528"/>
      <c r="E8" s="1529"/>
      <c r="F8" s="1527"/>
      <c r="G8" s="1523"/>
      <c r="H8" s="1523"/>
      <c r="I8" s="1523"/>
      <c r="J8" s="1523"/>
      <c r="K8" s="1523"/>
      <c r="L8" s="1523"/>
      <c r="M8" s="1523"/>
      <c r="N8" s="1523"/>
      <c r="O8" s="1523"/>
      <c r="P8" s="1526"/>
      <c r="Q8" s="1523"/>
      <c r="R8" s="1204" t="s">
        <v>851</v>
      </c>
      <c r="S8" s="1204" t="s">
        <v>852</v>
      </c>
      <c r="T8" s="1204" t="s">
        <v>444</v>
      </c>
      <c r="U8" s="1204" t="s">
        <v>851</v>
      </c>
      <c r="V8" s="1204" t="s">
        <v>852</v>
      </c>
      <c r="W8" s="1204" t="s">
        <v>444</v>
      </c>
      <c r="X8" s="1206" t="s">
        <v>1871</v>
      </c>
      <c r="Y8" s="1206" t="s">
        <v>1872</v>
      </c>
      <c r="Z8" s="1525"/>
    </row>
    <row r="9" spans="1:26">
      <c r="A9" s="354">
        <v>1</v>
      </c>
      <c r="B9" s="318" t="s">
        <v>1810</v>
      </c>
      <c r="C9" s="318" t="s">
        <v>1810</v>
      </c>
      <c r="D9" s="1222" t="s">
        <v>1873</v>
      </c>
      <c r="E9" s="521"/>
      <c r="F9" s="1522">
        <f>E10</f>
        <v>174.26300000000001</v>
      </c>
      <c r="G9" s="354">
        <v>1</v>
      </c>
      <c r="H9" s="318" t="s">
        <v>1930</v>
      </c>
      <c r="I9" s="318" t="s">
        <v>1810</v>
      </c>
      <c r="J9" s="1222">
        <v>46.3</v>
      </c>
      <c r="K9" s="521"/>
      <c r="L9" s="1522">
        <f>K10</f>
        <v>143.31200000000001</v>
      </c>
      <c r="M9" s="521">
        <v>0</v>
      </c>
      <c r="N9" s="1209">
        <v>253.45500000000001</v>
      </c>
      <c r="O9" s="521" t="s">
        <v>1873</v>
      </c>
      <c r="P9" s="1209">
        <f>K10</f>
        <v>143.31200000000001</v>
      </c>
      <c r="Q9" s="1209">
        <v>73</v>
      </c>
      <c r="R9" s="521">
        <v>0</v>
      </c>
      <c r="S9" s="521">
        <v>75</v>
      </c>
      <c r="T9" s="521">
        <v>75</v>
      </c>
      <c r="U9" s="521">
        <v>0</v>
      </c>
      <c r="V9" s="521">
        <v>75</v>
      </c>
      <c r="W9" s="521">
        <v>75</v>
      </c>
      <c r="X9" s="1223">
        <v>723713</v>
      </c>
      <c r="Y9" s="1223">
        <v>2905256</v>
      </c>
      <c r="Z9" s="1213" t="s">
        <v>1920</v>
      </c>
    </row>
    <row r="10" spans="1:26" ht="25">
      <c r="A10" s="354"/>
      <c r="B10" s="318"/>
      <c r="C10" s="318"/>
      <c r="D10" s="1222"/>
      <c r="E10" s="1209">
        <v>174.26300000000001</v>
      </c>
      <c r="F10" s="1522"/>
      <c r="G10" s="354"/>
      <c r="H10" s="318"/>
      <c r="I10" s="318"/>
      <c r="J10" s="1222"/>
      <c r="K10" s="1209">
        <v>143.31200000000001</v>
      </c>
      <c r="L10" s="1522"/>
      <c r="M10" s="1224" t="s">
        <v>1931</v>
      </c>
      <c r="N10" s="1209"/>
      <c r="O10" s="521"/>
      <c r="P10" s="1209"/>
      <c r="Q10" s="1225"/>
      <c r="R10" s="1225"/>
      <c r="S10" s="1225"/>
      <c r="T10" s="1225"/>
      <c r="U10" s="1225"/>
      <c r="V10" s="1225"/>
      <c r="W10" s="1225"/>
      <c r="X10" s="1225"/>
      <c r="Y10" s="1225"/>
      <c r="Z10" s="1213" t="s">
        <v>1932</v>
      </c>
    </row>
    <row r="11" spans="1:26">
      <c r="A11" s="354">
        <v>2</v>
      </c>
      <c r="B11" s="318" t="s">
        <v>1875</v>
      </c>
      <c r="C11" s="318" t="s">
        <v>1817</v>
      </c>
      <c r="D11" s="521" t="s">
        <v>1933</v>
      </c>
      <c r="E11" s="1209"/>
      <c r="F11" s="1522">
        <f>SUM(E12:E28)</f>
        <v>2912.04</v>
      </c>
      <c r="G11" s="354">
        <v>2</v>
      </c>
      <c r="H11" s="318" t="s">
        <v>1875</v>
      </c>
      <c r="I11" s="318" t="s">
        <v>1817</v>
      </c>
      <c r="J11" s="1222">
        <v>73.75</v>
      </c>
      <c r="K11" s="1209"/>
      <c r="L11" s="1522">
        <f>SUM(K12:K28)</f>
        <v>3083.3430000000003</v>
      </c>
      <c r="M11" s="1209">
        <f>K10+M9</f>
        <v>143.31200000000001</v>
      </c>
      <c r="N11" s="1209">
        <v>256.06200000000001</v>
      </c>
      <c r="O11" s="521" t="s">
        <v>1934</v>
      </c>
      <c r="P11" s="1209">
        <f>K12+K10</f>
        <v>527.00199999999995</v>
      </c>
      <c r="Q11" s="1211">
        <v>265</v>
      </c>
      <c r="R11" s="521">
        <v>134</v>
      </c>
      <c r="S11" s="521">
        <v>252</v>
      </c>
      <c r="T11" s="540">
        <v>386</v>
      </c>
      <c r="U11" s="521">
        <v>129</v>
      </c>
      <c r="V11" s="521">
        <v>230</v>
      </c>
      <c r="W11" s="540">
        <v>358</v>
      </c>
      <c r="X11" s="776">
        <v>723824.35</v>
      </c>
      <c r="Y11" s="776">
        <v>2905166.3470000001</v>
      </c>
      <c r="Z11" s="1226" t="s">
        <v>1935</v>
      </c>
    </row>
    <row r="12" spans="1:26">
      <c r="A12" s="354"/>
      <c r="B12" s="318"/>
      <c r="C12" s="318"/>
      <c r="D12" s="521"/>
      <c r="E12" s="1209">
        <v>325</v>
      </c>
      <c r="F12" s="1522"/>
      <c r="G12" s="354"/>
      <c r="H12" s="318"/>
      <c r="I12" s="318"/>
      <c r="J12" s="1222"/>
      <c r="K12" s="1209">
        <v>383.69</v>
      </c>
      <c r="L12" s="1522"/>
      <c r="M12" s="521"/>
      <c r="N12" s="1209"/>
      <c r="O12" s="521"/>
      <c r="P12" s="1209"/>
      <c r="Q12" s="1209"/>
      <c r="R12" s="521"/>
      <c r="S12" s="521"/>
      <c r="T12" s="540"/>
      <c r="U12" s="521"/>
      <c r="V12" s="521"/>
      <c r="W12" s="540"/>
      <c r="X12" s="776"/>
      <c r="Y12" s="776"/>
      <c r="Z12" s="1213" t="s">
        <v>1936</v>
      </c>
    </row>
    <row r="13" spans="1:26">
      <c r="A13" s="354">
        <v>3</v>
      </c>
      <c r="B13" s="318" t="s">
        <v>1937</v>
      </c>
      <c r="C13" s="318" t="s">
        <v>1892</v>
      </c>
      <c r="D13" s="521" t="s">
        <v>1873</v>
      </c>
      <c r="E13" s="1209"/>
      <c r="F13" s="1522"/>
      <c r="G13" s="354">
        <v>3</v>
      </c>
      <c r="H13" s="318" t="s">
        <v>1937</v>
      </c>
      <c r="I13" s="318" t="s">
        <v>1818</v>
      </c>
      <c r="J13" s="1222">
        <v>68.95</v>
      </c>
      <c r="K13" s="1209"/>
      <c r="L13" s="1522"/>
      <c r="M13" s="1209">
        <f>K12+M11</f>
        <v>527.00199999999995</v>
      </c>
      <c r="N13" s="1209">
        <v>252.393</v>
      </c>
      <c r="O13" s="521" t="s">
        <v>1873</v>
      </c>
      <c r="P13" s="1209">
        <f>K12+K14</f>
        <v>701.02600000000007</v>
      </c>
      <c r="Q13" s="1211">
        <v>351</v>
      </c>
      <c r="R13" s="521">
        <v>132</v>
      </c>
      <c r="S13" s="521">
        <v>155</v>
      </c>
      <c r="T13" s="540">
        <v>287</v>
      </c>
      <c r="U13" s="521">
        <v>155</v>
      </c>
      <c r="V13" s="521">
        <v>157</v>
      </c>
      <c r="W13" s="540">
        <v>312</v>
      </c>
      <c r="X13" s="776">
        <v>724163.44700000004</v>
      </c>
      <c r="Y13" s="776">
        <v>2905345.8939999999</v>
      </c>
      <c r="Z13" s="1213"/>
    </row>
    <row r="14" spans="1:26">
      <c r="A14" s="354"/>
      <c r="B14" s="318"/>
      <c r="C14" s="318"/>
      <c r="D14" s="521"/>
      <c r="E14" s="1209">
        <v>315</v>
      </c>
      <c r="F14" s="1522"/>
      <c r="G14" s="354"/>
      <c r="H14" s="318"/>
      <c r="I14" s="318"/>
      <c r="J14" s="1222"/>
      <c r="K14" s="1209">
        <v>317.33600000000001</v>
      </c>
      <c r="L14" s="1522"/>
      <c r="M14" s="521"/>
      <c r="N14" s="1209"/>
      <c r="O14" s="521"/>
      <c r="P14" s="1209"/>
      <c r="Q14" s="1211"/>
      <c r="R14" s="521"/>
      <c r="S14" s="521"/>
      <c r="T14" s="540"/>
      <c r="U14" s="521"/>
      <c r="V14" s="521"/>
      <c r="W14" s="540"/>
      <c r="X14" s="776"/>
      <c r="Y14" s="776"/>
      <c r="Z14" s="1213" t="s">
        <v>1938</v>
      </c>
    </row>
    <row r="15" spans="1:26">
      <c r="A15" s="354">
        <v>4</v>
      </c>
      <c r="B15" s="318" t="s">
        <v>1939</v>
      </c>
      <c r="C15" s="318" t="s">
        <v>1818</v>
      </c>
      <c r="D15" s="521" t="s">
        <v>1873</v>
      </c>
      <c r="E15" s="1209"/>
      <c r="F15" s="1522"/>
      <c r="G15" s="354">
        <v>4</v>
      </c>
      <c r="H15" s="318" t="s">
        <v>1939</v>
      </c>
      <c r="I15" s="318" t="s">
        <v>1818</v>
      </c>
      <c r="J15" s="1222">
        <v>68.95</v>
      </c>
      <c r="K15" s="1209"/>
      <c r="L15" s="1522"/>
      <c r="M15" s="1209">
        <f t="shared" ref="M15" si="0">K14+M13</f>
        <v>844.33799999999997</v>
      </c>
      <c r="N15" s="1209">
        <v>252.922</v>
      </c>
      <c r="O15" s="521" t="s">
        <v>1873</v>
      </c>
      <c r="P15" s="1209">
        <v>613.92499999999995</v>
      </c>
      <c r="Q15" s="1211">
        <v>306.96249999999998</v>
      </c>
      <c r="R15" s="521">
        <v>163</v>
      </c>
      <c r="S15" s="521">
        <v>121</v>
      </c>
      <c r="T15" s="540">
        <v>284</v>
      </c>
      <c r="U15" s="521">
        <v>161</v>
      </c>
      <c r="V15" s="521">
        <v>132</v>
      </c>
      <c r="W15" s="540">
        <v>293</v>
      </c>
      <c r="X15" s="776">
        <v>724443.89599999995</v>
      </c>
      <c r="Y15" s="776">
        <v>2905494.3870000001</v>
      </c>
      <c r="Z15" s="1213"/>
    </row>
    <row r="16" spans="1:26">
      <c r="A16" s="354"/>
      <c r="B16" s="318"/>
      <c r="C16" s="318"/>
      <c r="D16" s="521"/>
      <c r="E16" s="1209">
        <v>296.19400000000002</v>
      </c>
      <c r="F16" s="1522"/>
      <c r="G16" s="354"/>
      <c r="H16" s="318"/>
      <c r="I16" s="318"/>
      <c r="J16" s="1222"/>
      <c r="K16" s="1209">
        <v>296.58999999999997</v>
      </c>
      <c r="L16" s="1522"/>
      <c r="M16" s="521"/>
      <c r="N16" s="1209"/>
      <c r="O16" s="521"/>
      <c r="P16" s="1209"/>
      <c r="Q16" s="1211"/>
      <c r="R16" s="521"/>
      <c r="S16" s="521"/>
      <c r="T16" s="540"/>
      <c r="U16" s="521"/>
      <c r="V16" s="521"/>
      <c r="W16" s="540"/>
      <c r="X16" s="776"/>
      <c r="Y16" s="776"/>
      <c r="Z16" s="1213"/>
    </row>
    <row r="17" spans="1:26">
      <c r="A17" s="354">
        <v>5</v>
      </c>
      <c r="B17" s="318" t="s">
        <v>1940</v>
      </c>
      <c r="C17" s="318" t="s">
        <v>1818</v>
      </c>
      <c r="D17" s="521" t="s">
        <v>1941</v>
      </c>
      <c r="E17" s="1209"/>
      <c r="F17" s="1522"/>
      <c r="G17" s="354">
        <v>5</v>
      </c>
      <c r="H17" s="318" t="s">
        <v>1251</v>
      </c>
      <c r="I17" s="318" t="s">
        <v>1819</v>
      </c>
      <c r="J17" s="1222">
        <v>70.75</v>
      </c>
      <c r="K17" s="1209"/>
      <c r="L17" s="1522"/>
      <c r="M17" s="1209">
        <f t="shared" ref="M17" si="1">K16+M15</f>
        <v>1140.9279999999999</v>
      </c>
      <c r="N17" s="1209">
        <v>252.91200000000001</v>
      </c>
      <c r="O17" s="521" t="s">
        <v>1942</v>
      </c>
      <c r="P17" s="1209">
        <v>663.82899999999995</v>
      </c>
      <c r="Q17" s="1211">
        <v>331.91449999999998</v>
      </c>
      <c r="R17" s="521">
        <v>176</v>
      </c>
      <c r="S17" s="521">
        <v>195</v>
      </c>
      <c r="T17" s="540">
        <v>371</v>
      </c>
      <c r="U17" s="521">
        <v>165</v>
      </c>
      <c r="V17" s="521">
        <v>191</v>
      </c>
      <c r="W17" s="540">
        <v>356</v>
      </c>
      <c r="X17" s="776">
        <v>724706.01</v>
      </c>
      <c r="Y17" s="776">
        <v>2905633.173</v>
      </c>
      <c r="Z17" s="1212"/>
    </row>
    <row r="18" spans="1:26">
      <c r="A18" s="354"/>
      <c r="B18" s="318"/>
      <c r="C18" s="318"/>
      <c r="D18" s="521"/>
      <c r="E18" s="1209">
        <v>335</v>
      </c>
      <c r="F18" s="1522"/>
      <c r="G18" s="354"/>
      <c r="H18" s="318"/>
      <c r="I18" s="318"/>
      <c r="J18" s="1222"/>
      <c r="K18" s="1209">
        <v>367.23899999999998</v>
      </c>
      <c r="L18" s="1522"/>
      <c r="M18" s="521"/>
      <c r="N18" s="1209"/>
      <c r="O18" s="521"/>
      <c r="P18" s="1209"/>
      <c r="Q18" s="1211"/>
      <c r="R18" s="521"/>
      <c r="S18" s="521"/>
      <c r="T18" s="540"/>
      <c r="U18" s="521"/>
      <c r="V18" s="521"/>
      <c r="W18" s="540"/>
      <c r="X18" s="776"/>
      <c r="Y18" s="776"/>
      <c r="Z18" s="1213"/>
    </row>
    <row r="19" spans="1:26">
      <c r="A19" s="354">
        <v>6</v>
      </c>
      <c r="B19" s="318" t="s">
        <v>1943</v>
      </c>
      <c r="C19" s="318" t="s">
        <v>146</v>
      </c>
      <c r="D19" s="521" t="s">
        <v>1873</v>
      </c>
      <c r="E19" s="1209"/>
      <c r="F19" s="1522"/>
      <c r="G19" s="354">
        <v>6</v>
      </c>
      <c r="H19" s="318" t="s">
        <v>1700</v>
      </c>
      <c r="I19" s="318" t="s">
        <v>146</v>
      </c>
      <c r="J19" s="1222">
        <v>71.95</v>
      </c>
      <c r="K19" s="1209"/>
      <c r="L19" s="1522"/>
      <c r="M19" s="1209">
        <f t="shared" ref="M19" si="2">K18+M17</f>
        <v>1508.1669999999999</v>
      </c>
      <c r="N19" s="1209">
        <v>251.73500000000001</v>
      </c>
      <c r="O19" s="521" t="s">
        <v>1873</v>
      </c>
      <c r="P19" s="1209">
        <v>710.50800000000004</v>
      </c>
      <c r="Q19" s="1211">
        <v>355.25400000000002</v>
      </c>
      <c r="R19" s="521">
        <v>173</v>
      </c>
      <c r="S19" s="521">
        <v>188</v>
      </c>
      <c r="T19" s="540">
        <v>361</v>
      </c>
      <c r="U19" s="521">
        <v>177</v>
      </c>
      <c r="V19" s="521">
        <v>183</v>
      </c>
      <c r="W19" s="540">
        <v>360</v>
      </c>
      <c r="X19" s="776">
        <v>724948.53599999996</v>
      </c>
      <c r="Y19" s="776">
        <v>2905908.9369999999</v>
      </c>
      <c r="Z19" s="1213"/>
    </row>
    <row r="20" spans="1:26">
      <c r="A20" s="354"/>
      <c r="B20" s="318"/>
      <c r="C20" s="318"/>
      <c r="D20" s="521"/>
      <c r="E20" s="1209">
        <v>320</v>
      </c>
      <c r="F20" s="1522"/>
      <c r="G20" s="354"/>
      <c r="H20" s="318"/>
      <c r="I20" s="318"/>
      <c r="J20" s="1222"/>
      <c r="K20" s="1209">
        <v>343.26799999999997</v>
      </c>
      <c r="L20" s="1522"/>
      <c r="M20" s="521"/>
      <c r="N20" s="1209"/>
      <c r="O20" s="521"/>
      <c r="P20" s="1209"/>
      <c r="Q20" s="1211"/>
      <c r="R20" s="521"/>
      <c r="S20" s="521"/>
      <c r="T20" s="540"/>
      <c r="U20" s="521"/>
      <c r="V20" s="521"/>
      <c r="W20" s="540"/>
      <c r="X20" s="776"/>
      <c r="Y20" s="776"/>
      <c r="Z20" s="1213" t="s">
        <v>454</v>
      </c>
    </row>
    <row r="21" spans="1:26">
      <c r="A21" s="354">
        <v>7</v>
      </c>
      <c r="B21" s="318" t="s">
        <v>1944</v>
      </c>
      <c r="C21" s="318" t="s">
        <v>1818</v>
      </c>
      <c r="D21" s="521" t="s">
        <v>1873</v>
      </c>
      <c r="E21" s="1209"/>
      <c r="F21" s="1522"/>
      <c r="G21" s="354">
        <v>7</v>
      </c>
      <c r="H21" s="318" t="s">
        <v>1813</v>
      </c>
      <c r="I21" s="318" t="s">
        <v>1818</v>
      </c>
      <c r="J21" s="1222">
        <v>68.95</v>
      </c>
      <c r="K21" s="1209"/>
      <c r="L21" s="1522"/>
      <c r="M21" s="1209">
        <f t="shared" ref="M21" si="3">K20+M19</f>
        <v>1851.4349999999999</v>
      </c>
      <c r="N21" s="1209">
        <v>252.173</v>
      </c>
      <c r="O21" s="521" t="s">
        <v>1873</v>
      </c>
      <c r="P21" s="1209">
        <v>641.98</v>
      </c>
      <c r="Q21" s="1211">
        <v>320.99</v>
      </c>
      <c r="R21" s="521">
        <v>155</v>
      </c>
      <c r="S21" s="521">
        <v>132</v>
      </c>
      <c r="T21" s="540">
        <v>287</v>
      </c>
      <c r="U21" s="521">
        <v>162</v>
      </c>
      <c r="V21" s="521">
        <v>139</v>
      </c>
      <c r="W21" s="540">
        <v>301</v>
      </c>
      <c r="X21" s="776">
        <v>725175.23100000003</v>
      </c>
      <c r="Y21" s="776">
        <v>2906166.7009999999</v>
      </c>
      <c r="Z21" s="1213"/>
    </row>
    <row r="22" spans="1:26">
      <c r="A22" s="354"/>
      <c r="B22" s="318"/>
      <c r="C22" s="318"/>
      <c r="D22" s="521"/>
      <c r="E22" s="1209">
        <v>349.26900000000001</v>
      </c>
      <c r="F22" s="1522"/>
      <c r="G22" s="354"/>
      <c r="H22" s="318"/>
      <c r="I22" s="318"/>
      <c r="J22" s="1222"/>
      <c r="K22" s="1209">
        <v>298.71199999999999</v>
      </c>
      <c r="L22" s="1522"/>
      <c r="M22" s="521"/>
      <c r="N22" s="1209"/>
      <c r="O22" s="521"/>
      <c r="P22" s="1209"/>
      <c r="Q22" s="1211"/>
      <c r="R22" s="521"/>
      <c r="S22" s="521"/>
      <c r="T22" s="540"/>
      <c r="U22" s="521"/>
      <c r="V22" s="521"/>
      <c r="W22" s="540"/>
      <c r="X22" s="776"/>
      <c r="Y22" s="776"/>
      <c r="Z22" s="1213" t="s">
        <v>1945</v>
      </c>
    </row>
    <row r="23" spans="1:26">
      <c r="A23" s="354">
        <v>8</v>
      </c>
      <c r="B23" s="318" t="s">
        <v>1946</v>
      </c>
      <c r="C23" s="318" t="s">
        <v>1892</v>
      </c>
      <c r="D23" s="521" t="s">
        <v>1947</v>
      </c>
      <c r="E23" s="1209"/>
      <c r="F23" s="1522"/>
      <c r="G23" s="354">
        <v>8</v>
      </c>
      <c r="H23" s="318" t="s">
        <v>1814</v>
      </c>
      <c r="I23" s="318" t="s">
        <v>146</v>
      </c>
      <c r="J23" s="1222">
        <v>71.95</v>
      </c>
      <c r="K23" s="1209"/>
      <c r="L23" s="1522"/>
      <c r="M23" s="1209">
        <f t="shared" ref="M23" si="4">K22+M21</f>
        <v>2150.1469999999999</v>
      </c>
      <c r="N23" s="1209">
        <v>251.524</v>
      </c>
      <c r="O23" s="521" t="s">
        <v>1873</v>
      </c>
      <c r="P23" s="1209">
        <v>683.01099999999997</v>
      </c>
      <c r="Q23" s="1211">
        <v>341.50549999999998</v>
      </c>
      <c r="R23" s="521">
        <v>167</v>
      </c>
      <c r="S23" s="521">
        <v>185</v>
      </c>
      <c r="T23" s="540">
        <v>352</v>
      </c>
      <c r="U23" s="521">
        <v>161</v>
      </c>
      <c r="V23" s="521">
        <v>188</v>
      </c>
      <c r="W23" s="540">
        <v>349</v>
      </c>
      <c r="X23" s="776">
        <v>725372.50199999998</v>
      </c>
      <c r="Y23" s="776">
        <v>2906391.0079999999</v>
      </c>
      <c r="Z23" s="1212"/>
    </row>
    <row r="24" spans="1:26">
      <c r="A24" s="354"/>
      <c r="B24" s="318"/>
      <c r="C24" s="318"/>
      <c r="D24" s="521"/>
      <c r="E24" s="1209">
        <v>310</v>
      </c>
      <c r="F24" s="1522"/>
      <c r="G24" s="354"/>
      <c r="H24" s="318"/>
      <c r="I24" s="318"/>
      <c r="J24" s="1222"/>
      <c r="K24" s="1209">
        <v>384.29899999999998</v>
      </c>
      <c r="L24" s="1522"/>
      <c r="M24" s="521"/>
      <c r="N24" s="1209"/>
      <c r="O24" s="521"/>
      <c r="P24" s="1209"/>
      <c r="Q24" s="1211"/>
      <c r="R24" s="521"/>
      <c r="S24" s="521"/>
      <c r="T24" s="540"/>
      <c r="U24" s="521"/>
      <c r="V24" s="521"/>
      <c r="W24" s="540"/>
      <c r="X24" s="776"/>
      <c r="Y24" s="776"/>
      <c r="Z24" s="1213" t="s">
        <v>1948</v>
      </c>
    </row>
    <row r="25" spans="1:26">
      <c r="A25" s="354">
        <v>9</v>
      </c>
      <c r="B25" s="318" t="s">
        <v>1949</v>
      </c>
      <c r="C25" s="318" t="s">
        <v>1818</v>
      </c>
      <c r="D25" s="521" t="s">
        <v>1873</v>
      </c>
      <c r="E25" s="1209"/>
      <c r="F25" s="1522"/>
      <c r="G25" s="354">
        <v>9</v>
      </c>
      <c r="H25" s="318" t="s">
        <v>1815</v>
      </c>
      <c r="I25" s="318" t="s">
        <v>149</v>
      </c>
      <c r="J25" s="1222">
        <v>74.95</v>
      </c>
      <c r="K25" s="1209"/>
      <c r="L25" s="1522"/>
      <c r="M25" s="1209">
        <f t="shared" ref="M25" si="5">K24+M23</f>
        <v>2534.4459999999999</v>
      </c>
      <c r="N25" s="1209">
        <v>249.74600000000001</v>
      </c>
      <c r="O25" s="521" t="s">
        <v>1873</v>
      </c>
      <c r="P25" s="1209">
        <v>740.39799999999991</v>
      </c>
      <c r="Q25" s="1211">
        <v>370.19899999999996</v>
      </c>
      <c r="R25" s="521">
        <v>199</v>
      </c>
      <c r="S25" s="521">
        <v>231</v>
      </c>
      <c r="T25" s="540">
        <v>431</v>
      </c>
      <c r="U25" s="521">
        <v>197</v>
      </c>
      <c r="V25" s="521">
        <v>212</v>
      </c>
      <c r="W25" s="540">
        <v>410</v>
      </c>
      <c r="X25" s="776">
        <v>725626.29399999999</v>
      </c>
      <c r="Y25" s="776">
        <v>2906679.5819999999</v>
      </c>
      <c r="Z25" s="1213"/>
    </row>
    <row r="26" spans="1:26">
      <c r="A26" s="354"/>
      <c r="B26" s="318"/>
      <c r="C26" s="318"/>
      <c r="D26" s="521"/>
      <c r="E26" s="1209">
        <v>400</v>
      </c>
      <c r="F26" s="1522"/>
      <c r="G26" s="354"/>
      <c r="H26" s="318"/>
      <c r="I26" s="318"/>
      <c r="J26" s="1222"/>
      <c r="K26" s="1209">
        <v>356.09899999999999</v>
      </c>
      <c r="L26" s="1522"/>
      <c r="M26" s="521"/>
      <c r="N26" s="1209"/>
      <c r="O26" s="521"/>
      <c r="P26" s="1209"/>
      <c r="Q26" s="1211"/>
      <c r="R26" s="521"/>
      <c r="S26" s="521"/>
      <c r="T26" s="540"/>
      <c r="U26" s="521"/>
      <c r="V26" s="521"/>
      <c r="W26" s="540"/>
      <c r="X26" s="776"/>
      <c r="Y26" s="776"/>
      <c r="Z26" s="1213" t="s">
        <v>454</v>
      </c>
    </row>
    <row r="27" spans="1:26">
      <c r="A27" s="354">
        <v>10</v>
      </c>
      <c r="B27" s="318" t="s">
        <v>1950</v>
      </c>
      <c r="C27" s="318" t="s">
        <v>1892</v>
      </c>
      <c r="D27" s="521" t="s">
        <v>1873</v>
      </c>
      <c r="E27" s="1209"/>
      <c r="F27" s="1522"/>
      <c r="G27" s="354">
        <v>10</v>
      </c>
      <c r="H27" s="318" t="s">
        <v>1816</v>
      </c>
      <c r="I27" s="318" t="s">
        <v>1818</v>
      </c>
      <c r="J27" s="1222">
        <v>68.95</v>
      </c>
      <c r="K27" s="1209"/>
      <c r="L27" s="1522"/>
      <c r="M27" s="1209">
        <f t="shared" ref="M27" si="6">K26+M25</f>
        <v>2890.5450000000001</v>
      </c>
      <c r="N27" s="1209">
        <v>247.22300000000001</v>
      </c>
      <c r="O27" s="521" t="s">
        <v>1873</v>
      </c>
      <c r="P27" s="1209">
        <v>692.20900000000006</v>
      </c>
      <c r="Q27" s="1211">
        <v>346.10450000000003</v>
      </c>
      <c r="R27" s="521">
        <v>125</v>
      </c>
      <c r="S27" s="521">
        <v>155</v>
      </c>
      <c r="T27" s="540">
        <v>280</v>
      </c>
      <c r="U27" s="521">
        <v>145</v>
      </c>
      <c r="V27" s="521">
        <v>160</v>
      </c>
      <c r="W27" s="540">
        <v>305</v>
      </c>
      <c r="X27" s="776">
        <v>725861.46200000006</v>
      </c>
      <c r="Y27" s="776">
        <v>2906946.9810000001</v>
      </c>
      <c r="Z27" s="1213"/>
    </row>
    <row r="28" spans="1:26">
      <c r="A28" s="354"/>
      <c r="B28" s="318"/>
      <c r="C28" s="318"/>
      <c r="D28" s="521"/>
      <c r="E28" s="1209">
        <v>261.577</v>
      </c>
      <c r="F28" s="1522"/>
      <c r="G28" s="354"/>
      <c r="H28" s="318"/>
      <c r="I28" s="318"/>
      <c r="J28" s="1222"/>
      <c r="K28" s="1209">
        <v>336.11</v>
      </c>
      <c r="L28" s="1522"/>
      <c r="M28" s="521"/>
      <c r="N28" s="1209"/>
      <c r="O28" s="521"/>
      <c r="P28" s="1209"/>
      <c r="Q28" s="1211"/>
      <c r="R28" s="521"/>
      <c r="S28" s="521"/>
      <c r="T28" s="540"/>
      <c r="U28" s="521"/>
      <c r="V28" s="521"/>
      <c r="W28" s="540"/>
      <c r="X28" s="776"/>
      <c r="Y28" s="776"/>
      <c r="Z28" s="1213" t="s">
        <v>454</v>
      </c>
    </row>
    <row r="29" spans="1:26">
      <c r="A29" s="354">
        <v>11</v>
      </c>
      <c r="B29" s="318" t="s">
        <v>1878</v>
      </c>
      <c r="C29" s="318" t="s">
        <v>1802</v>
      </c>
      <c r="D29" s="521" t="s">
        <v>1951</v>
      </c>
      <c r="E29" s="1209"/>
      <c r="F29" s="1522">
        <f>SUM(E30:E32)</f>
        <v>572.31700000000001</v>
      </c>
      <c r="G29" s="354">
        <v>11</v>
      </c>
      <c r="H29" s="318" t="s">
        <v>1881</v>
      </c>
      <c r="I29" s="318" t="s">
        <v>1819</v>
      </c>
      <c r="J29" s="1222">
        <v>70.75</v>
      </c>
      <c r="K29" s="1209"/>
      <c r="L29" s="1522">
        <f>SUM(K30:K32)</f>
        <v>833.54099999999994</v>
      </c>
      <c r="M29" s="1209">
        <f t="shared" ref="M29" si="7">K28+M27</f>
        <v>3226.6550000000002</v>
      </c>
      <c r="N29" s="1209">
        <v>245.67599999999999</v>
      </c>
      <c r="O29" s="521" t="s">
        <v>1952</v>
      </c>
      <c r="P29" s="1209">
        <v>752.23400000000004</v>
      </c>
      <c r="Q29" s="1211">
        <v>376.11700000000002</v>
      </c>
      <c r="R29" s="521">
        <v>182</v>
      </c>
      <c r="S29" s="521">
        <v>200</v>
      </c>
      <c r="T29" s="540">
        <v>382</v>
      </c>
      <c r="U29" s="521">
        <v>177</v>
      </c>
      <c r="V29" s="521">
        <v>203</v>
      </c>
      <c r="W29" s="540">
        <v>380</v>
      </c>
      <c r="X29" s="776">
        <v>726083.43</v>
      </c>
      <c r="Y29" s="776">
        <v>2907199.37</v>
      </c>
      <c r="Z29" s="1213"/>
    </row>
    <row r="30" spans="1:26">
      <c r="A30" s="354"/>
      <c r="B30" s="318"/>
      <c r="C30" s="318"/>
      <c r="D30" s="521"/>
      <c r="E30" s="1209">
        <v>285</v>
      </c>
      <c r="F30" s="1522"/>
      <c r="G30" s="354"/>
      <c r="H30" s="318"/>
      <c r="I30" s="318"/>
      <c r="J30" s="1222"/>
      <c r="K30" s="1209">
        <v>416.12400000000002</v>
      </c>
      <c r="L30" s="1522"/>
      <c r="M30" s="521"/>
      <c r="N30" s="1209"/>
      <c r="O30" s="521"/>
      <c r="P30" s="1209"/>
      <c r="Q30" s="1211"/>
      <c r="R30" s="521"/>
      <c r="S30" s="521"/>
      <c r="T30" s="540"/>
      <c r="U30" s="521"/>
      <c r="V30" s="521"/>
      <c r="W30" s="540"/>
      <c r="X30" s="776"/>
      <c r="Y30" s="776"/>
      <c r="Z30" s="1213"/>
    </row>
    <row r="31" spans="1:26">
      <c r="A31" s="354">
        <v>12</v>
      </c>
      <c r="B31" s="318" t="s">
        <v>1953</v>
      </c>
      <c r="C31" s="318" t="s">
        <v>1818</v>
      </c>
      <c r="D31" s="521" t="s">
        <v>1873</v>
      </c>
      <c r="E31" s="1209"/>
      <c r="F31" s="1522"/>
      <c r="G31" s="354">
        <v>12</v>
      </c>
      <c r="H31" s="318" t="s">
        <v>486</v>
      </c>
      <c r="I31" s="318" t="s">
        <v>149</v>
      </c>
      <c r="J31" s="1222">
        <v>74.95</v>
      </c>
      <c r="K31" s="1209"/>
      <c r="L31" s="1522"/>
      <c r="M31" s="1209">
        <f t="shared" ref="M31" si="8">K30+M29</f>
        <v>3642.7790000000005</v>
      </c>
      <c r="N31" s="1209">
        <v>244.995</v>
      </c>
      <c r="O31" s="521" t="s">
        <v>1873</v>
      </c>
      <c r="P31" s="1209">
        <v>833.54099999999994</v>
      </c>
      <c r="Q31" s="1211">
        <v>416.77049999999997</v>
      </c>
      <c r="R31" s="521">
        <v>217</v>
      </c>
      <c r="S31" s="521">
        <v>204</v>
      </c>
      <c r="T31" s="540">
        <v>421</v>
      </c>
      <c r="U31" s="521">
        <v>215</v>
      </c>
      <c r="V31" s="521">
        <v>206</v>
      </c>
      <c r="W31" s="540">
        <v>421</v>
      </c>
      <c r="X31" s="776">
        <v>726415.46499999997</v>
      </c>
      <c r="Y31" s="776">
        <v>2907450.193</v>
      </c>
      <c r="Z31" s="1213"/>
    </row>
    <row r="32" spans="1:26">
      <c r="A32" s="354"/>
      <c r="B32" s="318"/>
      <c r="C32" s="318"/>
      <c r="D32" s="521"/>
      <c r="E32" s="1209">
        <v>287.31700000000001</v>
      </c>
      <c r="F32" s="1522"/>
      <c r="G32" s="354"/>
      <c r="H32" s="318"/>
      <c r="I32" s="318"/>
      <c r="J32" s="1222"/>
      <c r="K32" s="1209">
        <v>417.41699999999997</v>
      </c>
      <c r="L32" s="1522"/>
      <c r="M32" s="521"/>
      <c r="N32" s="1209"/>
      <c r="O32" s="521"/>
      <c r="P32" s="1209"/>
      <c r="Q32" s="1211"/>
      <c r="R32" s="521"/>
      <c r="S32" s="521"/>
      <c r="T32" s="540"/>
      <c r="U32" s="521"/>
      <c r="V32" s="521"/>
      <c r="W32" s="540"/>
      <c r="X32" s="776"/>
      <c r="Y32" s="776"/>
      <c r="Z32" s="1213" t="s">
        <v>1954</v>
      </c>
    </row>
    <row r="33" spans="1:26">
      <c r="A33" s="354">
        <v>13</v>
      </c>
      <c r="B33" s="318" t="s">
        <v>1881</v>
      </c>
      <c r="C33" s="318" t="s">
        <v>1819</v>
      </c>
      <c r="D33" s="521" t="s">
        <v>1955</v>
      </c>
      <c r="E33" s="1209"/>
      <c r="F33" s="1522">
        <f>SUM(E34:E40)</f>
        <v>1510.095</v>
      </c>
      <c r="G33" s="354">
        <v>13</v>
      </c>
      <c r="H33" s="318" t="s">
        <v>1956</v>
      </c>
      <c r="I33" s="318" t="s">
        <v>146</v>
      </c>
      <c r="J33" s="1222">
        <v>71.95</v>
      </c>
      <c r="K33" s="1209"/>
      <c r="L33" s="1522">
        <f>SUM(K34:K40)</f>
        <v>1536.038</v>
      </c>
      <c r="M33" s="1209">
        <f t="shared" ref="M33" si="9">K32+M31</f>
        <v>4060.1960000000004</v>
      </c>
      <c r="N33" s="1209">
        <v>248.94499999999999</v>
      </c>
      <c r="O33" s="521" t="s">
        <v>1873</v>
      </c>
      <c r="P33" s="1209">
        <v>815.15499999999997</v>
      </c>
      <c r="Q33" s="1211">
        <v>407.57749999999999</v>
      </c>
      <c r="R33" s="521">
        <v>214</v>
      </c>
      <c r="S33" s="521">
        <v>173</v>
      </c>
      <c r="T33" s="540">
        <v>387</v>
      </c>
      <c r="U33" s="521">
        <v>213</v>
      </c>
      <c r="V33" s="521">
        <v>182</v>
      </c>
      <c r="W33" s="540">
        <v>394</v>
      </c>
      <c r="X33" s="776">
        <v>726748.53099999996</v>
      </c>
      <c r="Y33" s="776">
        <v>2907701.7960000001</v>
      </c>
      <c r="Z33" s="1213"/>
    </row>
    <row r="34" spans="1:26">
      <c r="A34" s="354"/>
      <c r="B34" s="318"/>
      <c r="C34" s="318"/>
      <c r="D34" s="521"/>
      <c r="E34" s="1209">
        <v>375</v>
      </c>
      <c r="F34" s="1522"/>
      <c r="G34" s="354"/>
      <c r="H34" s="318"/>
      <c r="I34" s="318"/>
      <c r="J34" s="1222"/>
      <c r="K34" s="1209">
        <v>397.738</v>
      </c>
      <c r="L34" s="1522"/>
      <c r="M34" s="521"/>
      <c r="N34" s="1209"/>
      <c r="O34" s="521"/>
      <c r="P34" s="1209"/>
      <c r="Q34" s="1211"/>
      <c r="R34" s="521"/>
      <c r="S34" s="521"/>
      <c r="T34" s="540"/>
      <c r="U34" s="521"/>
      <c r="V34" s="521"/>
      <c r="W34" s="540"/>
      <c r="X34" s="776"/>
      <c r="Y34" s="776"/>
      <c r="Z34" s="1213"/>
    </row>
    <row r="35" spans="1:26">
      <c r="A35" s="354">
        <v>14</v>
      </c>
      <c r="B35" s="318" t="s">
        <v>486</v>
      </c>
      <c r="C35" s="318" t="s">
        <v>146</v>
      </c>
      <c r="D35" s="521" t="s">
        <v>1873</v>
      </c>
      <c r="E35" s="1209"/>
      <c r="F35" s="1522"/>
      <c r="G35" s="354">
        <v>14</v>
      </c>
      <c r="H35" s="318" t="s">
        <v>1957</v>
      </c>
      <c r="I35" s="318" t="s">
        <v>149</v>
      </c>
      <c r="J35" s="1222">
        <v>74.95</v>
      </c>
      <c r="K35" s="1209"/>
      <c r="L35" s="1522"/>
      <c r="M35" s="1209">
        <f t="shared" ref="M35" si="10">K34+M33</f>
        <v>4457.9340000000002</v>
      </c>
      <c r="N35" s="1209">
        <v>250.87100000000001</v>
      </c>
      <c r="O35" s="521" t="s">
        <v>1873</v>
      </c>
      <c r="P35" s="1209">
        <v>814.22800000000007</v>
      </c>
      <c r="Q35" s="1211">
        <v>407.11400000000003</v>
      </c>
      <c r="R35" s="521">
        <v>225</v>
      </c>
      <c r="S35" s="521">
        <v>228</v>
      </c>
      <c r="T35" s="540">
        <v>453</v>
      </c>
      <c r="U35" s="521">
        <v>218</v>
      </c>
      <c r="V35" s="521">
        <v>223</v>
      </c>
      <c r="W35" s="540">
        <v>441</v>
      </c>
      <c r="X35" s="776">
        <v>727065.89500000002</v>
      </c>
      <c r="Y35" s="776">
        <v>2907941.5359999998</v>
      </c>
      <c r="Z35" s="1213"/>
    </row>
    <row r="36" spans="1:26">
      <c r="A36" s="354"/>
      <c r="B36" s="318"/>
      <c r="C36" s="318"/>
      <c r="D36" s="521"/>
      <c r="E36" s="1209">
        <v>375</v>
      </c>
      <c r="F36" s="1522"/>
      <c r="G36" s="354"/>
      <c r="H36" s="318"/>
      <c r="I36" s="318"/>
      <c r="J36" s="1222"/>
      <c r="K36" s="1209">
        <v>416.49</v>
      </c>
      <c r="L36" s="1522"/>
      <c r="M36" s="521"/>
      <c r="N36" s="1209"/>
      <c r="O36" s="521"/>
      <c r="P36" s="1209"/>
      <c r="Q36" s="1211"/>
      <c r="R36" s="521"/>
      <c r="S36" s="521"/>
      <c r="T36" s="540"/>
      <c r="U36" s="521"/>
      <c r="V36" s="521"/>
      <c r="W36" s="540"/>
      <c r="X36" s="776"/>
      <c r="Y36" s="776"/>
      <c r="Z36" s="1213" t="s">
        <v>1958</v>
      </c>
    </row>
    <row r="37" spans="1:26">
      <c r="A37" s="354">
        <v>15</v>
      </c>
      <c r="B37" s="318" t="s">
        <v>1956</v>
      </c>
      <c r="C37" s="318" t="s">
        <v>146</v>
      </c>
      <c r="D37" s="521" t="s">
        <v>1873</v>
      </c>
      <c r="E37" s="1209"/>
      <c r="F37" s="1522"/>
      <c r="G37" s="354">
        <v>15</v>
      </c>
      <c r="H37" s="318" t="s">
        <v>489</v>
      </c>
      <c r="I37" s="318" t="s">
        <v>146</v>
      </c>
      <c r="J37" s="1222">
        <v>71.95</v>
      </c>
      <c r="K37" s="1209"/>
      <c r="L37" s="1522"/>
      <c r="M37" s="1209">
        <f t="shared" ref="M37" si="11">K36+M35</f>
        <v>4874.424</v>
      </c>
      <c r="N37" s="1209">
        <v>249.994</v>
      </c>
      <c r="O37" s="521" t="s">
        <v>1873</v>
      </c>
      <c r="P37" s="1209">
        <v>771.14699999999993</v>
      </c>
      <c r="Q37" s="1211">
        <v>385.57349999999997</v>
      </c>
      <c r="R37" s="521">
        <v>189</v>
      </c>
      <c r="S37" s="521">
        <v>199</v>
      </c>
      <c r="T37" s="540">
        <v>388</v>
      </c>
      <c r="U37" s="521">
        <v>195</v>
      </c>
      <c r="V37" s="521">
        <v>193</v>
      </c>
      <c r="W37" s="540">
        <v>388</v>
      </c>
      <c r="X37" s="776">
        <v>727398.22199999995</v>
      </c>
      <c r="Y37" s="776">
        <v>2908192.58</v>
      </c>
      <c r="Z37" s="1213"/>
    </row>
    <row r="38" spans="1:26">
      <c r="A38" s="354"/>
      <c r="B38" s="318"/>
      <c r="C38" s="318"/>
      <c r="D38" s="521"/>
      <c r="E38" s="1209">
        <v>360</v>
      </c>
      <c r="F38" s="1522"/>
      <c r="G38" s="354"/>
      <c r="H38" s="318"/>
      <c r="I38" s="318"/>
      <c r="J38" s="1222"/>
      <c r="K38" s="1209">
        <v>354.65699999999998</v>
      </c>
      <c r="L38" s="1522"/>
      <c r="M38" s="521"/>
      <c r="N38" s="1209"/>
      <c r="O38" s="521"/>
      <c r="P38" s="1209"/>
      <c r="Q38" s="1211"/>
      <c r="R38" s="521"/>
      <c r="S38" s="521"/>
      <c r="T38" s="540"/>
      <c r="U38" s="521"/>
      <c r="V38" s="521"/>
      <c r="W38" s="540"/>
      <c r="X38" s="776"/>
      <c r="Y38" s="776"/>
      <c r="Z38" s="1213" t="s">
        <v>1959</v>
      </c>
    </row>
    <row r="39" spans="1:26">
      <c r="A39" s="354">
        <v>16</v>
      </c>
      <c r="B39" s="318" t="s">
        <v>1957</v>
      </c>
      <c r="C39" s="318" t="s">
        <v>149</v>
      </c>
      <c r="D39" s="521" t="s">
        <v>1873</v>
      </c>
      <c r="E39" s="1209"/>
      <c r="F39" s="1522"/>
      <c r="G39" s="354">
        <v>16</v>
      </c>
      <c r="H39" s="318" t="s">
        <v>490</v>
      </c>
      <c r="I39" s="318" t="s">
        <v>1818</v>
      </c>
      <c r="J39" s="1222">
        <v>68.95</v>
      </c>
      <c r="K39" s="1209"/>
      <c r="L39" s="1522"/>
      <c r="M39" s="1209">
        <f t="shared" ref="M39" si="12">K38+M37</f>
        <v>5229.0810000000001</v>
      </c>
      <c r="N39" s="1209">
        <v>249.31100000000001</v>
      </c>
      <c r="O39" s="521" t="s">
        <v>1873</v>
      </c>
      <c r="P39" s="1209">
        <v>721.81</v>
      </c>
      <c r="Q39" s="1211">
        <v>360.90499999999997</v>
      </c>
      <c r="R39" s="521">
        <v>156</v>
      </c>
      <c r="S39" s="521">
        <v>181</v>
      </c>
      <c r="T39" s="540">
        <v>337</v>
      </c>
      <c r="U39" s="521">
        <v>163</v>
      </c>
      <c r="V39" s="521">
        <v>182</v>
      </c>
      <c r="W39" s="540">
        <v>345</v>
      </c>
      <c r="X39" s="776">
        <v>727681.21100000001</v>
      </c>
      <c r="Y39" s="776">
        <v>2908406.3530000001</v>
      </c>
      <c r="Z39" s="1213"/>
    </row>
    <row r="40" spans="1:26">
      <c r="A40" s="354"/>
      <c r="B40" s="318"/>
      <c r="C40" s="318"/>
      <c r="D40" s="521"/>
      <c r="E40" s="1209">
        <v>400.09500000000003</v>
      </c>
      <c r="F40" s="1522"/>
      <c r="G40" s="354"/>
      <c r="H40" s="318"/>
      <c r="I40" s="318"/>
      <c r="J40" s="1222"/>
      <c r="K40" s="1209">
        <v>367.15300000000002</v>
      </c>
      <c r="L40" s="1522"/>
      <c r="M40" s="521"/>
      <c r="N40" s="1209"/>
      <c r="O40" s="521"/>
      <c r="P40" s="1209"/>
      <c r="Q40" s="1211"/>
      <c r="R40" s="521"/>
      <c r="S40" s="521"/>
      <c r="T40" s="540"/>
      <c r="U40" s="521"/>
      <c r="V40" s="521"/>
      <c r="W40" s="540"/>
      <c r="X40" s="776"/>
      <c r="Y40" s="776"/>
      <c r="Z40" s="1213"/>
    </row>
    <row r="41" spans="1:26">
      <c r="A41" s="354">
        <v>17</v>
      </c>
      <c r="B41" s="318" t="s">
        <v>1885</v>
      </c>
      <c r="C41" s="318" t="s">
        <v>1803</v>
      </c>
      <c r="D41" s="521" t="s">
        <v>1960</v>
      </c>
      <c r="E41" s="1209"/>
      <c r="F41" s="1522">
        <f>SUM(E42:E48)</f>
        <v>1528.0519999999999</v>
      </c>
      <c r="G41" s="354">
        <v>17</v>
      </c>
      <c r="H41" s="318" t="s">
        <v>1885</v>
      </c>
      <c r="I41" s="318" t="s">
        <v>1802</v>
      </c>
      <c r="J41" s="1222">
        <v>70.75</v>
      </c>
      <c r="K41" s="1209"/>
      <c r="L41" s="1522">
        <f>SUM(K42:K48)</f>
        <v>1407.307</v>
      </c>
      <c r="M41" s="1209">
        <f t="shared" ref="M41" si="13">K40+M39</f>
        <v>5596.2340000000004</v>
      </c>
      <c r="N41" s="1209">
        <v>246.196</v>
      </c>
      <c r="O41" s="521" t="s">
        <v>1961</v>
      </c>
      <c r="P41" s="1209">
        <v>729.01099999999997</v>
      </c>
      <c r="Q41" s="1211">
        <v>364.50549999999998</v>
      </c>
      <c r="R41" s="521">
        <v>187</v>
      </c>
      <c r="S41" s="521">
        <v>180</v>
      </c>
      <c r="T41" s="540">
        <v>367</v>
      </c>
      <c r="U41" s="521">
        <v>186</v>
      </c>
      <c r="V41" s="521">
        <v>181</v>
      </c>
      <c r="W41" s="540">
        <v>367</v>
      </c>
      <c r="X41" s="776">
        <v>727974.17</v>
      </c>
      <c r="Y41" s="776">
        <v>2908627.6579999998</v>
      </c>
      <c r="Z41" s="1213"/>
    </row>
    <row r="42" spans="1:26">
      <c r="A42" s="354"/>
      <c r="B42" s="318"/>
      <c r="C42" s="318"/>
      <c r="D42" s="521"/>
      <c r="E42" s="1209">
        <v>395</v>
      </c>
      <c r="F42" s="1522"/>
      <c r="G42" s="354"/>
      <c r="H42" s="318"/>
      <c r="I42" s="318"/>
      <c r="J42" s="1222"/>
      <c r="K42" s="1209">
        <v>361.858</v>
      </c>
      <c r="L42" s="1522"/>
      <c r="M42" s="521"/>
      <c r="N42" s="1209"/>
      <c r="O42" s="521"/>
      <c r="P42" s="1209"/>
      <c r="Q42" s="1211"/>
      <c r="R42" s="521"/>
      <c r="S42" s="521"/>
      <c r="T42" s="540"/>
      <c r="U42" s="521"/>
      <c r="V42" s="521"/>
      <c r="W42" s="540"/>
      <c r="X42" s="776"/>
      <c r="Y42" s="776"/>
      <c r="Z42" s="1213"/>
    </row>
    <row r="43" spans="1:26">
      <c r="A43" s="354">
        <v>18</v>
      </c>
      <c r="B43" s="318" t="s">
        <v>1889</v>
      </c>
      <c r="C43" s="318" t="s">
        <v>149</v>
      </c>
      <c r="D43" s="521" t="s">
        <v>1873</v>
      </c>
      <c r="E43" s="1209"/>
      <c r="F43" s="1522"/>
      <c r="G43" s="354">
        <v>18</v>
      </c>
      <c r="H43" s="318" t="s">
        <v>1889</v>
      </c>
      <c r="I43" s="318" t="s">
        <v>146</v>
      </c>
      <c r="J43" s="1222">
        <v>71.95</v>
      </c>
      <c r="K43" s="1209"/>
      <c r="L43" s="1522"/>
      <c r="M43" s="1209">
        <f t="shared" ref="M43" si="14">K42+M41</f>
        <v>5958.0920000000006</v>
      </c>
      <c r="N43" s="1209">
        <v>247.017</v>
      </c>
      <c r="O43" s="521" t="s">
        <v>1873</v>
      </c>
      <c r="P43" s="1209">
        <v>723.58699999999999</v>
      </c>
      <c r="Q43" s="1211">
        <v>361.79349999999999</v>
      </c>
      <c r="R43" s="521">
        <v>182</v>
      </c>
      <c r="S43" s="521">
        <v>177</v>
      </c>
      <c r="T43" s="540">
        <v>359</v>
      </c>
      <c r="U43" s="521">
        <v>182</v>
      </c>
      <c r="V43" s="521">
        <v>179</v>
      </c>
      <c r="W43" s="540">
        <v>361</v>
      </c>
      <c r="X43" s="776">
        <v>727942.924</v>
      </c>
      <c r="Y43" s="776">
        <v>2908988.165</v>
      </c>
      <c r="Z43" s="1213"/>
    </row>
    <row r="44" spans="1:26">
      <c r="A44" s="354"/>
      <c r="B44" s="318"/>
      <c r="C44" s="318"/>
      <c r="D44" s="521"/>
      <c r="E44" s="1209">
        <v>375.27</v>
      </c>
      <c r="F44" s="1522"/>
      <c r="G44" s="354"/>
      <c r="H44" s="318"/>
      <c r="I44" s="318"/>
      <c r="J44" s="1222"/>
      <c r="K44" s="1209">
        <v>361.72899999999998</v>
      </c>
      <c r="L44" s="1522"/>
      <c r="M44" s="521"/>
      <c r="N44" s="1209"/>
      <c r="O44" s="521"/>
      <c r="P44" s="1209"/>
      <c r="Q44" s="1211"/>
      <c r="R44" s="521"/>
      <c r="S44" s="521"/>
      <c r="T44" s="540"/>
      <c r="U44" s="521"/>
      <c r="V44" s="521"/>
      <c r="W44" s="540"/>
      <c r="X44" s="776"/>
      <c r="Y44" s="776"/>
      <c r="Z44" s="1213"/>
    </row>
    <row r="45" spans="1:26">
      <c r="A45" s="354">
        <v>19</v>
      </c>
      <c r="B45" s="318" t="s">
        <v>1891</v>
      </c>
      <c r="C45" s="318" t="s">
        <v>146</v>
      </c>
      <c r="D45" s="521" t="s">
        <v>1962</v>
      </c>
      <c r="E45" s="1209"/>
      <c r="F45" s="1522"/>
      <c r="G45" s="354">
        <v>19</v>
      </c>
      <c r="H45" s="318" t="s">
        <v>1891</v>
      </c>
      <c r="I45" s="318" t="s">
        <v>146</v>
      </c>
      <c r="J45" s="1222">
        <v>71.95</v>
      </c>
      <c r="K45" s="1209"/>
      <c r="L45" s="1522"/>
      <c r="M45" s="1209">
        <f t="shared" ref="M45" si="15">K44+M43</f>
        <v>6319.8210000000008</v>
      </c>
      <c r="N45" s="1209">
        <v>247.66900000000001</v>
      </c>
      <c r="O45" s="521" t="s">
        <v>1873</v>
      </c>
      <c r="P45" s="1209">
        <v>726.69599999999991</v>
      </c>
      <c r="Q45" s="1211">
        <v>363.34799999999996</v>
      </c>
      <c r="R45" s="521">
        <v>185</v>
      </c>
      <c r="S45" s="521">
        <v>185</v>
      </c>
      <c r="T45" s="540">
        <v>370</v>
      </c>
      <c r="U45" s="521">
        <v>184</v>
      </c>
      <c r="V45" s="521">
        <v>185</v>
      </c>
      <c r="W45" s="540">
        <v>368</v>
      </c>
      <c r="X45" s="776">
        <v>727911.69</v>
      </c>
      <c r="Y45" s="776">
        <v>2909348.5430000001</v>
      </c>
      <c r="Z45" s="1212"/>
    </row>
    <row r="46" spans="1:26">
      <c r="A46" s="354"/>
      <c r="B46" s="318"/>
      <c r="C46" s="318"/>
      <c r="D46" s="521"/>
      <c r="E46" s="1209">
        <v>386</v>
      </c>
      <c r="F46" s="1522"/>
      <c r="G46" s="354"/>
      <c r="H46" s="318"/>
      <c r="I46" s="318"/>
      <c r="J46" s="1222"/>
      <c r="K46" s="1209">
        <v>364.96699999999998</v>
      </c>
      <c r="L46" s="1522"/>
      <c r="M46" s="521"/>
      <c r="N46" s="1209"/>
      <c r="O46" s="521"/>
      <c r="P46" s="1209"/>
      <c r="Q46" s="1211"/>
      <c r="R46" s="521"/>
      <c r="S46" s="521"/>
      <c r="T46" s="540"/>
      <c r="U46" s="521"/>
      <c r="V46" s="521"/>
      <c r="W46" s="540"/>
      <c r="X46" s="776"/>
      <c r="Y46" s="776"/>
      <c r="Z46" s="1213"/>
    </row>
    <row r="47" spans="1:26">
      <c r="A47" s="354">
        <v>20</v>
      </c>
      <c r="B47" s="318" t="s">
        <v>1895</v>
      </c>
      <c r="C47" s="318" t="s">
        <v>146</v>
      </c>
      <c r="D47" s="521" t="s">
        <v>1873</v>
      </c>
      <c r="E47" s="1209"/>
      <c r="F47" s="1522"/>
      <c r="G47" s="354">
        <v>20</v>
      </c>
      <c r="H47" s="318" t="s">
        <v>1895</v>
      </c>
      <c r="I47" s="318" t="s">
        <v>146</v>
      </c>
      <c r="J47" s="1222">
        <v>71.95</v>
      </c>
      <c r="K47" s="1209"/>
      <c r="L47" s="1522"/>
      <c r="M47" s="1209">
        <f t="shared" ref="M47" si="16">K46+M45</f>
        <v>6684.7880000000005</v>
      </c>
      <c r="N47" s="1209">
        <v>247.279</v>
      </c>
      <c r="O47" s="521" t="s">
        <v>1873</v>
      </c>
      <c r="P47" s="1209">
        <v>683.72</v>
      </c>
      <c r="Q47" s="1211">
        <v>341.86</v>
      </c>
      <c r="R47" s="521">
        <v>180</v>
      </c>
      <c r="S47" s="521">
        <v>145</v>
      </c>
      <c r="T47" s="540">
        <v>325</v>
      </c>
      <c r="U47" s="521">
        <v>181</v>
      </c>
      <c r="V47" s="521">
        <v>150</v>
      </c>
      <c r="W47" s="540">
        <v>332</v>
      </c>
      <c r="X47" s="776">
        <v>727880.17500000005</v>
      </c>
      <c r="Y47" s="776">
        <v>2909712.1460000002</v>
      </c>
      <c r="Z47" s="1213"/>
    </row>
    <row r="48" spans="1:26">
      <c r="A48" s="354"/>
      <c r="B48" s="318"/>
      <c r="C48" s="318"/>
      <c r="D48" s="521"/>
      <c r="E48" s="1209">
        <v>371.78199999999998</v>
      </c>
      <c r="F48" s="1522"/>
      <c r="G48" s="354"/>
      <c r="H48" s="318"/>
      <c r="I48" s="318"/>
      <c r="J48" s="1222"/>
      <c r="K48" s="1209">
        <v>318.75299999999999</v>
      </c>
      <c r="L48" s="1522"/>
      <c r="M48" s="521"/>
      <c r="N48" s="1209"/>
      <c r="O48" s="521"/>
      <c r="P48" s="1209"/>
      <c r="Q48" s="1211"/>
      <c r="R48" s="521"/>
      <c r="S48" s="521"/>
      <c r="T48" s="540"/>
      <c r="U48" s="521"/>
      <c r="V48" s="521"/>
      <c r="W48" s="540"/>
      <c r="X48" s="776"/>
      <c r="Y48" s="776"/>
      <c r="Z48" s="1213"/>
    </row>
    <row r="49" spans="1:26">
      <c r="A49" s="354">
        <v>21</v>
      </c>
      <c r="B49" s="318" t="s">
        <v>1897</v>
      </c>
      <c r="C49" s="318" t="s">
        <v>1926</v>
      </c>
      <c r="D49" s="521" t="s">
        <v>1963</v>
      </c>
      <c r="E49" s="1209"/>
      <c r="F49" s="1522">
        <f>SUM(E50:E52)</f>
        <v>558.38099999999997</v>
      </c>
      <c r="G49" s="354">
        <v>21</v>
      </c>
      <c r="H49" s="318" t="s">
        <v>1897</v>
      </c>
      <c r="I49" s="318" t="s">
        <v>1803</v>
      </c>
      <c r="J49" s="1222">
        <v>70.75</v>
      </c>
      <c r="K49" s="1209"/>
      <c r="L49" s="1522">
        <f>SUM(K50:K52)</f>
        <v>589.17100000000005</v>
      </c>
      <c r="M49" s="1209">
        <f t="shared" ref="M49" si="17">K48+M47</f>
        <v>7003.5410000000002</v>
      </c>
      <c r="N49" s="1209">
        <v>248.732</v>
      </c>
      <c r="O49" s="521" t="s">
        <v>1964</v>
      </c>
      <c r="P49" s="1209">
        <v>686.27199999999993</v>
      </c>
      <c r="Q49" s="1211">
        <v>343.13599999999997</v>
      </c>
      <c r="R49" s="521">
        <v>174</v>
      </c>
      <c r="S49" s="521">
        <v>178</v>
      </c>
      <c r="T49" s="540">
        <v>352</v>
      </c>
      <c r="U49" s="521">
        <v>169</v>
      </c>
      <c r="V49" s="521">
        <v>180</v>
      </c>
      <c r="W49" s="540">
        <v>349</v>
      </c>
      <c r="X49" s="776">
        <v>727852.652</v>
      </c>
      <c r="Y49" s="776">
        <v>2910029.7089999998</v>
      </c>
      <c r="Z49" s="1213"/>
    </row>
    <row r="50" spans="1:26">
      <c r="A50" s="354"/>
      <c r="B50" s="318"/>
      <c r="C50" s="318"/>
      <c r="D50" s="521"/>
      <c r="E50" s="1209">
        <v>277</v>
      </c>
      <c r="F50" s="1522"/>
      <c r="G50" s="354"/>
      <c r="H50" s="318"/>
      <c r="I50" s="318"/>
      <c r="J50" s="1222"/>
      <c r="K50" s="1209">
        <v>367.51900000000001</v>
      </c>
      <c r="L50" s="1522"/>
      <c r="M50" s="521"/>
      <c r="N50" s="1209"/>
      <c r="O50" s="521"/>
      <c r="P50" s="1209"/>
      <c r="Q50" s="1211"/>
      <c r="R50" s="521"/>
      <c r="S50" s="521"/>
      <c r="T50" s="540"/>
      <c r="U50" s="521"/>
      <c r="V50" s="521"/>
      <c r="W50" s="540"/>
      <c r="X50" s="776"/>
      <c r="Y50" s="776"/>
      <c r="Z50" s="1213"/>
    </row>
    <row r="51" spans="1:26">
      <c r="A51" s="354">
        <v>22</v>
      </c>
      <c r="B51" s="318" t="s">
        <v>1899</v>
      </c>
      <c r="C51" s="318" t="s">
        <v>1818</v>
      </c>
      <c r="D51" s="521" t="s">
        <v>1873</v>
      </c>
      <c r="E51" s="1209"/>
      <c r="F51" s="1522"/>
      <c r="G51" s="354">
        <v>22</v>
      </c>
      <c r="H51" s="318" t="s">
        <v>1705</v>
      </c>
      <c r="I51" s="318" t="s">
        <v>1807</v>
      </c>
      <c r="J51" s="1222">
        <v>70.75</v>
      </c>
      <c r="K51" s="1209"/>
      <c r="L51" s="1522"/>
      <c r="M51" s="1209">
        <f t="shared" ref="M51" si="18">K50+M49</f>
        <v>7371.06</v>
      </c>
      <c r="N51" s="1209">
        <v>249.744</v>
      </c>
      <c r="O51" s="521" t="s">
        <v>1965</v>
      </c>
      <c r="P51" s="1209">
        <v>589.17100000000005</v>
      </c>
      <c r="Q51" s="1211">
        <v>294.58550000000002</v>
      </c>
      <c r="R51" s="521">
        <v>190</v>
      </c>
      <c r="S51" s="521">
        <v>107</v>
      </c>
      <c r="T51" s="540">
        <v>297</v>
      </c>
      <c r="U51" s="521">
        <v>188</v>
      </c>
      <c r="V51" s="521">
        <v>110</v>
      </c>
      <c r="W51" s="540">
        <v>298</v>
      </c>
      <c r="X51" s="776">
        <v>727572.13</v>
      </c>
      <c r="Y51" s="776">
        <v>2910267.15</v>
      </c>
      <c r="Z51" s="1213"/>
    </row>
    <row r="52" spans="1:26">
      <c r="A52" s="354"/>
      <c r="B52" s="318"/>
      <c r="C52" s="318"/>
      <c r="D52" s="521"/>
      <c r="E52" s="1209">
        <v>281.38099999999997</v>
      </c>
      <c r="F52" s="1522"/>
      <c r="G52" s="354"/>
      <c r="H52" s="318"/>
      <c r="I52" s="318"/>
      <c r="J52" s="1222"/>
      <c r="K52" s="1209">
        <v>221.65199999999999</v>
      </c>
      <c r="L52" s="1522"/>
      <c r="M52" s="521"/>
      <c r="N52" s="1209"/>
      <c r="O52" s="521"/>
      <c r="P52" s="1209"/>
      <c r="Q52" s="1211"/>
      <c r="R52" s="521"/>
      <c r="S52" s="521"/>
      <c r="T52" s="540"/>
      <c r="U52" s="521"/>
      <c r="V52" s="521"/>
      <c r="W52" s="540"/>
      <c r="X52" s="776"/>
      <c r="Y52" s="776"/>
      <c r="Z52" s="1213" t="s">
        <v>1966</v>
      </c>
    </row>
    <row r="53" spans="1:26" ht="26">
      <c r="A53" s="354">
        <v>23</v>
      </c>
      <c r="B53" s="318" t="s">
        <v>1909</v>
      </c>
      <c r="C53" s="318" t="s">
        <v>1802</v>
      </c>
      <c r="D53" s="521" t="s">
        <v>1967</v>
      </c>
      <c r="E53" s="1209"/>
      <c r="F53" s="1522">
        <f>E54</f>
        <v>137.76900000000001</v>
      </c>
      <c r="G53" s="354">
        <v>23</v>
      </c>
      <c r="H53" s="318" t="s">
        <v>1909</v>
      </c>
      <c r="I53" s="318" t="s">
        <v>1968</v>
      </c>
      <c r="J53" s="1222">
        <v>70.75</v>
      </c>
      <c r="K53" s="1209"/>
      <c r="L53" s="1522">
        <f>K54</f>
        <v>137.76900000000001</v>
      </c>
      <c r="M53" s="1209">
        <f t="shared" ref="M53" si="19">K52+M51</f>
        <v>7592.7120000000004</v>
      </c>
      <c r="N53" s="1209">
        <v>250.066</v>
      </c>
      <c r="O53" s="521" t="s">
        <v>1969</v>
      </c>
      <c r="P53" s="1209">
        <v>359.42099999999999</v>
      </c>
      <c r="Q53" s="1211">
        <v>179.7105</v>
      </c>
      <c r="R53" s="521">
        <v>115</v>
      </c>
      <c r="S53" s="521">
        <v>60</v>
      </c>
      <c r="T53" s="540">
        <v>175</v>
      </c>
      <c r="U53" s="521">
        <v>113</v>
      </c>
      <c r="V53" s="521">
        <v>67</v>
      </c>
      <c r="W53" s="540">
        <v>179</v>
      </c>
      <c r="X53" s="776">
        <v>727486.66</v>
      </c>
      <c r="Y53" s="776">
        <v>2910471.66</v>
      </c>
      <c r="Z53" s="1212" t="s">
        <v>1877</v>
      </c>
    </row>
    <row r="54" spans="1:26">
      <c r="A54" s="354"/>
      <c r="B54" s="318"/>
      <c r="C54" s="318"/>
      <c r="D54" s="521"/>
      <c r="E54" s="1209">
        <v>137.76900000000001</v>
      </c>
      <c r="F54" s="1522"/>
      <c r="G54" s="354"/>
      <c r="H54" s="318"/>
      <c r="I54" s="318"/>
      <c r="J54" s="1222"/>
      <c r="K54" s="1209">
        <v>137.76900000000001</v>
      </c>
      <c r="L54" s="1522"/>
      <c r="M54" s="521"/>
      <c r="N54" s="1209"/>
      <c r="O54" s="521"/>
      <c r="P54" s="1209"/>
      <c r="Q54" s="1211"/>
      <c r="R54" s="521"/>
      <c r="S54" s="521"/>
      <c r="T54" s="540"/>
      <c r="U54" s="521"/>
      <c r="V54" s="521"/>
      <c r="W54" s="540"/>
      <c r="X54" s="776"/>
      <c r="Y54" s="776"/>
      <c r="Z54" s="1213"/>
    </row>
    <row r="55" spans="1:26">
      <c r="A55" s="354">
        <v>24</v>
      </c>
      <c r="B55" s="318" t="s">
        <v>1914</v>
      </c>
      <c r="C55" s="318" t="s">
        <v>1802</v>
      </c>
      <c r="D55" s="521" t="s">
        <v>1970</v>
      </c>
      <c r="E55" s="1209"/>
      <c r="F55" s="1522">
        <f>E56</f>
        <v>191.70500000000001</v>
      </c>
      <c r="G55" s="354">
        <v>24</v>
      </c>
      <c r="H55" s="318" t="s">
        <v>1914</v>
      </c>
      <c r="I55" s="318" t="s">
        <v>1802</v>
      </c>
      <c r="J55" s="1222">
        <v>70.75</v>
      </c>
      <c r="K55" s="1209"/>
      <c r="L55" s="1522">
        <f>K56</f>
        <v>191.70500000000001</v>
      </c>
      <c r="M55" s="1209">
        <f t="shared" ref="M55" si="20">K54+M53</f>
        <v>7730.4810000000007</v>
      </c>
      <c r="N55" s="1209">
        <v>250.46600000000001</v>
      </c>
      <c r="O55" s="521" t="s">
        <v>1970</v>
      </c>
      <c r="P55" s="1209">
        <v>329.47400000000005</v>
      </c>
      <c r="Q55" s="1211">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09">
        <v>191.70500000000001</v>
      </c>
      <c r="F56" s="1522"/>
      <c r="G56" s="354"/>
      <c r="H56" s="318"/>
      <c r="I56" s="318"/>
      <c r="J56" s="1222"/>
      <c r="K56" s="1209">
        <v>191.70500000000001</v>
      </c>
      <c r="L56" s="1522"/>
      <c r="M56" s="521"/>
      <c r="N56" s="1209"/>
      <c r="O56" s="521"/>
      <c r="P56" s="1209"/>
      <c r="Q56" s="1211"/>
      <c r="R56" s="521"/>
      <c r="S56" s="521"/>
      <c r="T56" s="540"/>
      <c r="U56" s="521"/>
      <c r="V56" s="521"/>
      <c r="W56" s="540"/>
      <c r="X56" s="776"/>
      <c r="Y56" s="776"/>
      <c r="Z56" s="1213"/>
    </row>
    <row r="57" spans="1:26" ht="26">
      <c r="A57" s="354">
        <v>25</v>
      </c>
      <c r="B57" s="318" t="s">
        <v>1820</v>
      </c>
      <c r="C57" s="318" t="s">
        <v>146</v>
      </c>
      <c r="D57" s="521" t="s">
        <v>1873</v>
      </c>
      <c r="E57" s="1209"/>
      <c r="F57" s="1210"/>
      <c r="G57" s="354">
        <v>25</v>
      </c>
      <c r="H57" s="318" t="s">
        <v>1820</v>
      </c>
      <c r="I57" s="318" t="s">
        <v>146</v>
      </c>
      <c r="J57" s="1222">
        <v>71.86</v>
      </c>
      <c r="K57" s="1209"/>
      <c r="L57" s="1522"/>
      <c r="M57" s="1209">
        <f t="shared" ref="M57" si="21">K56+M55</f>
        <v>7922.1860000000006</v>
      </c>
      <c r="N57" s="1209">
        <v>250.22</v>
      </c>
      <c r="O57" s="521" t="s">
        <v>1873</v>
      </c>
      <c r="P57" s="1209">
        <v>191.70500000000001</v>
      </c>
      <c r="Q57" s="1211">
        <v>95.852500000000006</v>
      </c>
      <c r="R57" s="521">
        <v>0</v>
      </c>
      <c r="S57" s="521">
        <v>88</v>
      </c>
      <c r="T57" s="540">
        <v>88</v>
      </c>
      <c r="U57" s="521">
        <v>0</v>
      </c>
      <c r="V57" s="521">
        <v>93</v>
      </c>
      <c r="W57" s="540">
        <v>93</v>
      </c>
      <c r="X57" s="776">
        <v>727803.821</v>
      </c>
      <c r="Y57" s="776">
        <v>2910513.73</v>
      </c>
      <c r="Z57" s="1212" t="s">
        <v>1874</v>
      </c>
    </row>
    <row r="58" spans="1:26">
      <c r="A58" s="354"/>
      <c r="B58" s="318"/>
      <c r="C58" s="318"/>
      <c r="D58" s="521"/>
      <c r="E58" s="1209"/>
      <c r="F58" s="1210"/>
      <c r="G58" s="354"/>
      <c r="H58" s="318"/>
      <c r="I58" s="318"/>
      <c r="J58" s="540" t="s">
        <v>1921</v>
      </c>
      <c r="K58" s="1217">
        <f>SUM(K9:K57)</f>
        <v>7922.1860000000006</v>
      </c>
      <c r="L58" s="1210"/>
      <c r="M58" s="1209"/>
      <c r="N58" s="1209"/>
      <c r="O58" s="521"/>
      <c r="P58" s="1209"/>
      <c r="Q58" s="1209"/>
      <c r="R58" s="521"/>
      <c r="S58" s="521"/>
      <c r="T58" s="540"/>
      <c r="U58" s="521"/>
      <c r="V58" s="521"/>
      <c r="W58" s="540"/>
      <c r="X58" s="776"/>
      <c r="Y58" s="776"/>
      <c r="Z58" s="1212"/>
    </row>
    <row r="59" spans="1:26">
      <c r="A59" s="354"/>
      <c r="B59" s="318"/>
      <c r="C59" s="318"/>
      <c r="D59" s="521"/>
      <c r="E59" s="1209"/>
      <c r="F59" s="1210"/>
      <c r="G59" s="354"/>
      <c r="H59" s="318"/>
      <c r="I59" s="318"/>
      <c r="J59" s="310"/>
      <c r="K59" s="310"/>
      <c r="L59" s="1210"/>
      <c r="M59" s="1209"/>
      <c r="N59" s="1209"/>
      <c r="O59" s="521"/>
      <c r="P59" s="1209"/>
      <c r="Q59" s="1209"/>
      <c r="R59" s="521"/>
      <c r="S59" s="521"/>
      <c r="T59" s="540"/>
      <c r="U59" s="521"/>
      <c r="V59" s="521"/>
      <c r="W59" s="540"/>
      <c r="X59" s="776"/>
      <c r="Y59" s="776"/>
      <c r="Z59" s="1212"/>
    </row>
    <row r="60" spans="1:26">
      <c r="A60" s="801"/>
      <c r="B60" s="801"/>
      <c r="C60" s="801"/>
      <c r="D60" s="801"/>
      <c r="E60" s="801"/>
      <c r="F60" s="801"/>
      <c r="G60" s="1507" t="s">
        <v>1922</v>
      </c>
      <c r="H60" s="1507"/>
      <c r="I60" s="1507"/>
      <c r="J60" s="1507"/>
      <c r="K60" s="1507"/>
      <c r="L60" s="1507"/>
      <c r="M60" s="1507"/>
      <c r="N60" s="1507"/>
      <c r="O60" s="1507"/>
      <c r="P60" s="1507"/>
      <c r="Q60" s="1507"/>
      <c r="R60" s="1507"/>
      <c r="S60" s="1507"/>
      <c r="T60" s="1507"/>
      <c r="U60" s="1507"/>
      <c r="V60" s="1507"/>
      <c r="W60" s="1507"/>
      <c r="X60" s="1507"/>
      <c r="Y60" s="1507"/>
      <c r="Z60" s="1507"/>
    </row>
    <row r="61" spans="1:26" ht="21">
      <c r="A61" s="1508" t="s">
        <v>966</v>
      </c>
      <c r="B61" s="1508"/>
      <c r="C61" s="1508"/>
      <c r="D61" s="1508"/>
      <c r="E61" s="1508"/>
      <c r="F61" s="1508"/>
      <c r="G61" s="1509"/>
      <c r="H61" s="1509"/>
      <c r="I61" s="1509"/>
      <c r="J61" s="1509"/>
      <c r="K61" s="1509"/>
      <c r="L61" s="1509"/>
      <c r="M61" s="1509"/>
      <c r="N61" s="1509"/>
      <c r="O61" s="1509"/>
      <c r="P61" s="1509"/>
      <c r="Q61" s="1509"/>
      <c r="R61" s="1509"/>
      <c r="S61" s="1510" t="s">
        <v>967</v>
      </c>
      <c r="T61" s="1510"/>
      <c r="U61" s="1510"/>
      <c r="V61" s="1510"/>
      <c r="W61" s="1510"/>
      <c r="X61" s="1510"/>
      <c r="Y61" s="1510"/>
      <c r="Z61" s="1510"/>
    </row>
    <row r="62" spans="1:26" ht="15.5">
      <c r="A62" s="1511" t="s">
        <v>968</v>
      </c>
      <c r="B62" s="1512"/>
      <c r="C62" s="1512"/>
      <c r="D62" s="1513"/>
      <c r="E62" s="1218" t="s">
        <v>969</v>
      </c>
      <c r="F62" s="1218"/>
      <c r="G62" s="1514" t="s">
        <v>1923</v>
      </c>
      <c r="H62" s="1515"/>
      <c r="I62" s="1516"/>
      <c r="J62" s="1514" t="s">
        <v>970</v>
      </c>
      <c r="K62" s="1515"/>
      <c r="L62" s="1515"/>
      <c r="M62" s="1516"/>
      <c r="N62" s="1517" t="s">
        <v>969</v>
      </c>
      <c r="O62" s="1518"/>
      <c r="P62" s="1518"/>
      <c r="Q62" s="1518"/>
      <c r="R62" s="1519"/>
      <c r="S62" s="1520" t="s">
        <v>969</v>
      </c>
      <c r="T62" s="1520"/>
      <c r="U62" s="1520"/>
      <c r="V62" s="1520"/>
      <c r="W62" s="1520"/>
      <c r="X62" s="1520"/>
      <c r="Y62" s="1521" t="s">
        <v>972</v>
      </c>
      <c r="Z62" s="1521"/>
    </row>
    <row r="63" spans="1:26">
      <c r="A63" s="1498"/>
      <c r="B63" s="1499"/>
      <c r="C63" s="1498"/>
      <c r="D63" s="1504"/>
      <c r="E63" s="1504"/>
      <c r="F63" s="1499"/>
      <c r="G63" s="1498"/>
      <c r="H63" s="1504"/>
      <c r="I63" s="1499"/>
      <c r="J63" s="1498"/>
      <c r="K63" s="1504"/>
      <c r="L63" s="1504"/>
      <c r="M63" s="1499"/>
      <c r="N63" s="1498"/>
      <c r="O63" s="1504"/>
      <c r="P63" s="1504"/>
      <c r="Q63" s="1504"/>
      <c r="R63" s="1499"/>
      <c r="S63" s="1498"/>
      <c r="T63" s="1504"/>
      <c r="U63" s="1504"/>
      <c r="V63" s="1504"/>
      <c r="W63" s="1504"/>
      <c r="X63" s="1499"/>
      <c r="Y63" s="1498"/>
      <c r="Z63" s="1499"/>
    </row>
    <row r="64" spans="1:26">
      <c r="A64" s="1500"/>
      <c r="B64" s="1501"/>
      <c r="C64" s="1500"/>
      <c r="D64" s="1505"/>
      <c r="E64" s="1505"/>
      <c r="F64" s="1501"/>
      <c r="G64" s="1500"/>
      <c r="H64" s="1505"/>
      <c r="I64" s="1501"/>
      <c r="J64" s="1500"/>
      <c r="K64" s="1505"/>
      <c r="L64" s="1505"/>
      <c r="M64" s="1501"/>
      <c r="N64" s="1500"/>
      <c r="O64" s="1505"/>
      <c r="P64" s="1505"/>
      <c r="Q64" s="1505"/>
      <c r="R64" s="1501"/>
      <c r="S64" s="1500"/>
      <c r="T64" s="1505"/>
      <c r="U64" s="1505"/>
      <c r="V64" s="1505"/>
      <c r="W64" s="1505"/>
      <c r="X64" s="1501"/>
      <c r="Y64" s="1500"/>
      <c r="Z64" s="1501"/>
    </row>
    <row r="65" spans="1:26">
      <c r="A65" s="1500"/>
      <c r="B65" s="1501"/>
      <c r="C65" s="1500"/>
      <c r="D65" s="1505"/>
      <c r="E65" s="1505"/>
      <c r="F65" s="1501"/>
      <c r="G65" s="1500"/>
      <c r="H65" s="1505"/>
      <c r="I65" s="1501"/>
      <c r="J65" s="1500"/>
      <c r="K65" s="1505"/>
      <c r="L65" s="1505"/>
      <c r="M65" s="1501"/>
      <c r="N65" s="1500"/>
      <c r="O65" s="1505"/>
      <c r="P65" s="1505"/>
      <c r="Q65" s="1505"/>
      <c r="R65" s="1501"/>
      <c r="S65" s="1500"/>
      <c r="T65" s="1505"/>
      <c r="U65" s="1505"/>
      <c r="V65" s="1505"/>
      <c r="W65" s="1505"/>
      <c r="X65" s="1501"/>
      <c r="Y65" s="1500"/>
      <c r="Z65" s="1501"/>
    </row>
    <row r="66" spans="1:26">
      <c r="A66" s="1500"/>
      <c r="B66" s="1501"/>
      <c r="C66" s="1500"/>
      <c r="D66" s="1505"/>
      <c r="E66" s="1505"/>
      <c r="F66" s="1501"/>
      <c r="G66" s="1500"/>
      <c r="H66" s="1505"/>
      <c r="I66" s="1501"/>
      <c r="J66" s="1500"/>
      <c r="K66" s="1505"/>
      <c r="L66" s="1505"/>
      <c r="M66" s="1501"/>
      <c r="N66" s="1500"/>
      <c r="O66" s="1505"/>
      <c r="P66" s="1505"/>
      <c r="Q66" s="1505"/>
      <c r="R66" s="1501"/>
      <c r="S66" s="1500"/>
      <c r="T66" s="1505"/>
      <c r="U66" s="1505"/>
      <c r="V66" s="1505"/>
      <c r="W66" s="1505"/>
      <c r="X66" s="1501"/>
      <c r="Y66" s="1500"/>
      <c r="Z66" s="1501"/>
    </row>
    <row r="67" spans="1:26">
      <c r="A67" s="1500"/>
      <c r="B67" s="1501"/>
      <c r="C67" s="1500"/>
      <c r="D67" s="1505"/>
      <c r="E67" s="1505"/>
      <c r="F67" s="1501"/>
      <c r="G67" s="1500"/>
      <c r="H67" s="1505"/>
      <c r="I67" s="1501"/>
      <c r="J67" s="1500"/>
      <c r="K67" s="1505"/>
      <c r="L67" s="1505"/>
      <c r="M67" s="1501"/>
      <c r="N67" s="1500"/>
      <c r="O67" s="1505"/>
      <c r="P67" s="1505"/>
      <c r="Q67" s="1505"/>
      <c r="R67" s="1501"/>
      <c r="S67" s="1500"/>
      <c r="T67" s="1505"/>
      <c r="U67" s="1505"/>
      <c r="V67" s="1505"/>
      <c r="W67" s="1505"/>
      <c r="X67" s="1501"/>
      <c r="Y67" s="1500"/>
      <c r="Z67" s="1501"/>
    </row>
    <row r="68" spans="1:26">
      <c r="A68" s="1500"/>
      <c r="B68" s="1501"/>
      <c r="C68" s="1500"/>
      <c r="D68" s="1505"/>
      <c r="E68" s="1505"/>
      <c r="F68" s="1501"/>
      <c r="G68" s="1500"/>
      <c r="H68" s="1505"/>
      <c r="I68" s="1501"/>
      <c r="J68" s="1500"/>
      <c r="K68" s="1505"/>
      <c r="L68" s="1505"/>
      <c r="M68" s="1501"/>
      <c r="N68" s="1500"/>
      <c r="O68" s="1505"/>
      <c r="P68" s="1505"/>
      <c r="Q68" s="1505"/>
      <c r="R68" s="1501"/>
      <c r="S68" s="1500"/>
      <c r="T68" s="1505"/>
      <c r="U68" s="1505"/>
      <c r="V68" s="1505"/>
      <c r="W68" s="1505"/>
      <c r="X68" s="1501"/>
      <c r="Y68" s="1500"/>
      <c r="Z68" s="1501"/>
    </row>
    <row r="69" spans="1:26">
      <c r="A69" s="1502"/>
      <c r="B69" s="1503"/>
      <c r="C69" s="1502"/>
      <c r="D69" s="1506"/>
      <c r="E69" s="1506"/>
      <c r="F69" s="1503"/>
      <c r="G69" s="1502"/>
      <c r="H69" s="1506"/>
      <c r="I69" s="1503"/>
      <c r="J69" s="1502"/>
      <c r="K69" s="1506"/>
      <c r="L69" s="1506"/>
      <c r="M69" s="1503"/>
      <c r="N69" s="1502"/>
      <c r="O69" s="1506"/>
      <c r="P69" s="1506"/>
      <c r="Q69" s="1506"/>
      <c r="R69" s="1503"/>
      <c r="S69" s="1502"/>
      <c r="T69" s="1506"/>
      <c r="U69" s="1506"/>
      <c r="V69" s="1506"/>
      <c r="W69" s="1506"/>
      <c r="X69" s="1503"/>
      <c r="Y69" s="1502"/>
      <c r="Z69" s="1503"/>
    </row>
    <row r="72" spans="1:26" ht="17">
      <c r="K72" s="1219" t="s">
        <v>1971</v>
      </c>
      <c r="L72" s="310"/>
      <c r="M72" s="310"/>
    </row>
    <row r="73" spans="1:26" ht="34">
      <c r="K73" s="1220" t="s">
        <v>75</v>
      </c>
      <c r="L73" s="310"/>
      <c r="M73" s="1220" t="s">
        <v>1972</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1892</v>
      </c>
      <c r="L77" s="310" t="s">
        <v>965</v>
      </c>
      <c r="M77" s="310">
        <f t="shared" si="22"/>
        <v>0</v>
      </c>
    </row>
    <row r="78" spans="1:26">
      <c r="K78" s="310" t="s">
        <v>1818</v>
      </c>
      <c r="L78" s="310" t="s">
        <v>965</v>
      </c>
      <c r="M78" s="310">
        <f t="shared" si="22"/>
        <v>5</v>
      </c>
    </row>
    <row r="79" spans="1:26">
      <c r="K79" s="310" t="s">
        <v>1886</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1926</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1968</v>
      </c>
      <c r="L87" s="310" t="s">
        <v>965</v>
      </c>
      <c r="M87" s="310">
        <f>COUNTIF($I$12:$I$57,K87)+2</f>
        <v>3</v>
      </c>
    </row>
    <row r="88" spans="9:13">
      <c r="K88" s="310" t="s">
        <v>1817</v>
      </c>
      <c r="L88" s="310" t="s">
        <v>965</v>
      </c>
      <c r="M88" s="310">
        <f t="shared" si="22"/>
        <v>0</v>
      </c>
    </row>
    <row r="89" spans="9:13" ht="17">
      <c r="K89" s="1219" t="s">
        <v>1927</v>
      </c>
      <c r="L89" s="310"/>
      <c r="M89" s="310">
        <f>SUM(M74:M88)</f>
        <v>22</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568" t="s">
        <v>1848</v>
      </c>
      <c r="B1" s="1568"/>
      <c r="C1" s="1568"/>
      <c r="D1" s="1568"/>
      <c r="E1" s="1568"/>
      <c r="F1" s="1568"/>
      <c r="G1" s="1568"/>
      <c r="H1" s="1568"/>
      <c r="I1" s="1568"/>
      <c r="J1" s="1568"/>
      <c r="K1" s="1568"/>
      <c r="L1" s="1568"/>
      <c r="M1" s="1568"/>
      <c r="N1" s="1568"/>
      <c r="O1" s="1568"/>
      <c r="P1" s="1568"/>
      <c r="Q1" s="1568"/>
      <c r="R1" s="1568"/>
      <c r="S1" s="1568"/>
      <c r="T1" s="1568"/>
      <c r="U1" s="1568"/>
      <c r="V1" s="1568"/>
      <c r="W1" s="1568"/>
      <c r="X1" s="1568"/>
      <c r="Y1" s="1568"/>
      <c r="Z1" s="1568"/>
    </row>
    <row r="2" spans="1:26" ht="18.5">
      <c r="A2" s="1533" t="s">
        <v>1849</v>
      </c>
      <c r="B2" s="1533"/>
      <c r="C2" s="1533"/>
      <c r="D2" s="1533"/>
      <c r="E2" s="1533"/>
      <c r="F2" s="1533"/>
      <c r="G2" s="1533"/>
      <c r="H2" s="1533"/>
      <c r="I2" s="1533"/>
      <c r="J2" s="1533"/>
      <c r="K2" s="1533"/>
      <c r="L2" s="1533"/>
      <c r="M2" s="1533"/>
      <c r="N2" s="1533"/>
      <c r="O2" s="1533"/>
      <c r="P2" s="1533"/>
      <c r="Q2" s="1533"/>
      <c r="R2" s="1533"/>
      <c r="S2" s="1533"/>
      <c r="T2" s="1533"/>
      <c r="U2" s="1533"/>
      <c r="V2" s="1533"/>
      <c r="W2" s="1533"/>
      <c r="X2" s="1533"/>
      <c r="Y2" s="1533"/>
      <c r="Z2" s="1533"/>
    </row>
    <row r="3" spans="1:26" ht="18.5">
      <c r="A3" s="1569" t="s">
        <v>49</v>
      </c>
      <c r="B3" s="1569"/>
      <c r="C3" s="1569"/>
      <c r="D3" s="1569"/>
      <c r="E3" s="1569"/>
      <c r="F3" s="1569"/>
      <c r="G3" s="1569"/>
      <c r="H3" s="1569"/>
      <c r="I3" s="1569"/>
      <c r="J3" s="1569"/>
      <c r="K3" s="1569"/>
      <c r="L3" s="1569"/>
      <c r="M3" s="1569"/>
      <c r="N3" s="1569"/>
      <c r="O3" s="1569"/>
      <c r="P3" s="1569"/>
      <c r="Q3" s="1569"/>
      <c r="R3" s="1569"/>
      <c r="S3" s="1569"/>
      <c r="T3" s="1569"/>
      <c r="U3" s="1569"/>
      <c r="V3" s="1569"/>
      <c r="W3" s="1569"/>
      <c r="X3" s="1569"/>
      <c r="Y3" s="1569"/>
      <c r="Z3" s="1569"/>
    </row>
    <row r="4" spans="1:26" ht="18.5">
      <c r="A4" s="1535" t="s">
        <v>1850</v>
      </c>
      <c r="B4" s="1535"/>
      <c r="C4" s="1535"/>
      <c r="D4" s="1535"/>
      <c r="E4" s="1535"/>
      <c r="F4" s="1535"/>
      <c r="G4" s="1535"/>
      <c r="H4" s="1535"/>
      <c r="I4" s="1535"/>
      <c r="J4" s="1535"/>
      <c r="K4" s="1535"/>
      <c r="L4" s="1535"/>
      <c r="M4" s="1535"/>
      <c r="N4" s="1535"/>
      <c r="O4" s="1535"/>
      <c r="P4" s="1535"/>
      <c r="Q4" s="1535"/>
      <c r="R4" s="1535"/>
      <c r="S4" s="1535"/>
      <c r="T4" s="1535"/>
      <c r="U4" s="1535"/>
      <c r="V4" s="1535"/>
      <c r="W4" s="1535"/>
      <c r="X4" s="1535"/>
      <c r="Y4" s="1535"/>
      <c r="Z4" s="1535"/>
    </row>
    <row r="5" spans="1:26" ht="18.5">
      <c r="A5" s="1533" t="s">
        <v>1851</v>
      </c>
      <c r="B5" s="1533"/>
      <c r="C5" s="1533"/>
      <c r="D5" s="1533"/>
      <c r="E5" s="1533"/>
      <c r="F5" s="1533"/>
      <c r="G5" s="1533"/>
      <c r="H5" s="1533"/>
      <c r="I5" s="1533"/>
      <c r="J5" s="1533"/>
      <c r="K5" s="1533"/>
      <c r="L5" s="1533"/>
      <c r="M5" s="1533"/>
      <c r="N5" s="1533"/>
      <c r="O5" s="1533"/>
      <c r="P5" s="1533"/>
      <c r="Q5" s="1533"/>
      <c r="R5" s="1533"/>
      <c r="S5" s="1533"/>
      <c r="T5" s="1533"/>
      <c r="U5" s="1533"/>
      <c r="V5" s="1533"/>
      <c r="W5" s="1533"/>
      <c r="X5" s="1533"/>
      <c r="Y5" s="1533"/>
      <c r="Z5" s="1533"/>
    </row>
    <row r="6" spans="1:26" ht="21">
      <c r="A6" s="1563" t="s">
        <v>1852</v>
      </c>
      <c r="B6" s="1564"/>
      <c r="C6" s="1564"/>
      <c r="D6" s="1564"/>
      <c r="E6" s="1564"/>
      <c r="F6" s="1565"/>
      <c r="G6" s="1566" t="s">
        <v>1853</v>
      </c>
      <c r="H6" s="1567"/>
      <c r="I6" s="1567"/>
      <c r="J6" s="1567"/>
      <c r="K6" s="1567"/>
      <c r="L6" s="1567"/>
      <c r="M6" s="1567"/>
      <c r="N6" s="1567"/>
      <c r="O6" s="1567"/>
      <c r="P6" s="1567"/>
      <c r="Q6" s="1567"/>
      <c r="R6" s="1567"/>
      <c r="S6" s="1567"/>
      <c r="T6" s="1567"/>
      <c r="U6" s="1567"/>
      <c r="V6" s="1567"/>
      <c r="W6" s="1567"/>
      <c r="X6" s="1567"/>
      <c r="Y6" s="1567"/>
      <c r="Z6" s="1567"/>
    </row>
    <row r="7" spans="1:26">
      <c r="A7" s="1557" t="s">
        <v>838</v>
      </c>
      <c r="B7" s="1559" t="s">
        <v>839</v>
      </c>
      <c r="C7" s="1555" t="s">
        <v>75</v>
      </c>
      <c r="D7" s="1559" t="s">
        <v>1854</v>
      </c>
      <c r="E7" s="1561" t="s">
        <v>1855</v>
      </c>
      <c r="F7" s="1555" t="s">
        <v>1856</v>
      </c>
      <c r="G7" s="1523" t="s">
        <v>1857</v>
      </c>
      <c r="H7" s="1553" t="s">
        <v>1858</v>
      </c>
      <c r="I7" s="1523" t="s">
        <v>1859</v>
      </c>
      <c r="J7" s="1523" t="s">
        <v>1860</v>
      </c>
      <c r="K7" s="1523" t="s">
        <v>1861</v>
      </c>
      <c r="L7" s="1523" t="s">
        <v>52</v>
      </c>
      <c r="M7" s="1523" t="s">
        <v>1862</v>
      </c>
      <c r="N7" s="1523" t="s">
        <v>1863</v>
      </c>
      <c r="O7" s="1523" t="s">
        <v>1864</v>
      </c>
      <c r="P7" s="1526" t="s">
        <v>1865</v>
      </c>
      <c r="Q7" s="1523" t="s">
        <v>1866</v>
      </c>
      <c r="R7" s="1523" t="s">
        <v>1867</v>
      </c>
      <c r="S7" s="1523"/>
      <c r="T7" s="1523"/>
      <c r="U7" s="1523" t="s">
        <v>1868</v>
      </c>
      <c r="V7" s="1523"/>
      <c r="W7" s="1523"/>
      <c r="X7" s="1524" t="s">
        <v>1869</v>
      </c>
      <c r="Y7" s="1524"/>
      <c r="Z7" s="1525" t="s">
        <v>1870</v>
      </c>
    </row>
    <row r="8" spans="1:26" ht="26">
      <c r="A8" s="1558"/>
      <c r="B8" s="1560"/>
      <c r="C8" s="1556"/>
      <c r="D8" s="1560"/>
      <c r="E8" s="1562"/>
      <c r="F8" s="1556"/>
      <c r="G8" s="1553"/>
      <c r="H8" s="1554"/>
      <c r="I8" s="1553"/>
      <c r="J8" s="1553"/>
      <c r="K8" s="1553"/>
      <c r="L8" s="1553"/>
      <c r="M8" s="1553"/>
      <c r="N8" s="1553"/>
      <c r="O8" s="1553"/>
      <c r="P8" s="1552"/>
      <c r="Q8" s="1553"/>
      <c r="R8" s="1205" t="s">
        <v>851</v>
      </c>
      <c r="S8" s="1205" t="s">
        <v>852</v>
      </c>
      <c r="T8" s="1205" t="s">
        <v>444</v>
      </c>
      <c r="U8" s="1205" t="s">
        <v>851</v>
      </c>
      <c r="V8" s="1205" t="s">
        <v>852</v>
      </c>
      <c r="W8" s="1205" t="s">
        <v>444</v>
      </c>
      <c r="X8" s="1207" t="s">
        <v>1871</v>
      </c>
      <c r="Y8" s="1208" t="s">
        <v>1872</v>
      </c>
      <c r="Z8" s="1551"/>
    </row>
    <row r="9" spans="1:26" ht="26">
      <c r="A9" s="521">
        <v>1</v>
      </c>
      <c r="B9" s="318" t="s">
        <v>1799</v>
      </c>
      <c r="C9" s="318" t="s">
        <v>149</v>
      </c>
      <c r="D9" s="521" t="s">
        <v>1873</v>
      </c>
      <c r="E9" s="1209"/>
      <c r="F9" s="1548">
        <f>E10</f>
        <v>200.23</v>
      </c>
      <c r="G9" s="521">
        <v>1</v>
      </c>
      <c r="H9" s="318" t="s">
        <v>1799</v>
      </c>
      <c r="I9" s="318" t="s">
        <v>149</v>
      </c>
      <c r="J9" s="521">
        <v>74.86</v>
      </c>
      <c r="K9" s="1209"/>
      <c r="L9" s="1522">
        <f>K10</f>
        <v>200.23</v>
      </c>
      <c r="M9" s="1209">
        <v>0</v>
      </c>
      <c r="N9" s="1209">
        <v>249.33</v>
      </c>
      <c r="O9" s="521" t="s">
        <v>1873</v>
      </c>
      <c r="P9" s="1209">
        <v>200.23</v>
      </c>
      <c r="Q9" s="1211">
        <v>100.11499999999999</v>
      </c>
      <c r="R9" s="521">
        <v>0</v>
      </c>
      <c r="S9" s="521">
        <v>137</v>
      </c>
      <c r="T9" s="521">
        <v>137</v>
      </c>
      <c r="U9" s="521">
        <v>0</v>
      </c>
      <c r="V9" s="521">
        <v>115</v>
      </c>
      <c r="W9" s="521">
        <v>115</v>
      </c>
      <c r="X9" s="776">
        <v>726986.39</v>
      </c>
      <c r="Y9" s="776">
        <v>2910572.52</v>
      </c>
      <c r="Z9" s="1212" t="s">
        <v>1874</v>
      </c>
    </row>
    <row r="10" spans="1:26">
      <c r="A10" s="521"/>
      <c r="B10" s="318"/>
      <c r="C10" s="318"/>
      <c r="D10" s="521"/>
      <c r="E10" s="1209">
        <v>200.23</v>
      </c>
      <c r="F10" s="1550"/>
      <c r="G10" s="521"/>
      <c r="H10" s="318"/>
      <c r="I10" s="318"/>
      <c r="J10" s="521"/>
      <c r="K10" s="1209">
        <v>200.23</v>
      </c>
      <c r="L10" s="1522"/>
      <c r="M10" s="521"/>
      <c r="N10" s="1209"/>
      <c r="O10" s="521"/>
      <c r="P10" s="1209"/>
      <c r="Q10" s="1211"/>
      <c r="R10" s="521"/>
      <c r="S10" s="521"/>
      <c r="T10" s="521"/>
      <c r="U10" s="521"/>
      <c r="V10" s="521"/>
      <c r="W10" s="521"/>
      <c r="X10" s="776"/>
      <c r="Y10" s="776"/>
      <c r="Z10" s="1213"/>
    </row>
    <row r="11" spans="1:26" ht="26">
      <c r="A11" s="521">
        <v>2</v>
      </c>
      <c r="B11" s="318" t="s">
        <v>1875</v>
      </c>
      <c r="C11" s="318" t="s">
        <v>1802</v>
      </c>
      <c r="D11" s="521" t="s">
        <v>1876</v>
      </c>
      <c r="E11" s="1209"/>
      <c r="F11" s="1548">
        <f>E12</f>
        <v>131.75899999999999</v>
      </c>
      <c r="G11" s="521">
        <v>2</v>
      </c>
      <c r="H11" s="318" t="s">
        <v>1875</v>
      </c>
      <c r="I11" s="318" t="s">
        <v>1802</v>
      </c>
      <c r="J11" s="521">
        <v>70.75</v>
      </c>
      <c r="K11" s="1209"/>
      <c r="L11" s="1522">
        <f>K12</f>
        <v>131.75899999999999</v>
      </c>
      <c r="M11" s="1209">
        <f>M9+K10</f>
        <v>200.23</v>
      </c>
      <c r="N11" s="1209">
        <v>249.33</v>
      </c>
      <c r="O11" s="521" t="s">
        <v>1876</v>
      </c>
      <c r="P11" s="1209">
        <v>331.98899999999998</v>
      </c>
      <c r="Q11" s="1211">
        <v>165.99449999999999</v>
      </c>
      <c r="R11" s="521">
        <v>63</v>
      </c>
      <c r="S11" s="521">
        <v>68</v>
      </c>
      <c r="T11" s="521">
        <v>132</v>
      </c>
      <c r="U11" s="521">
        <v>85</v>
      </c>
      <c r="V11" s="521">
        <v>67</v>
      </c>
      <c r="W11" s="521">
        <v>152</v>
      </c>
      <c r="X11" s="776">
        <v>727186.1</v>
      </c>
      <c r="Y11" s="776">
        <v>2910558.1</v>
      </c>
      <c r="Z11" s="1212" t="s">
        <v>1877</v>
      </c>
    </row>
    <row r="12" spans="1:26">
      <c r="A12" s="521"/>
      <c r="B12" s="318"/>
      <c r="C12" s="318"/>
      <c r="D12" s="521"/>
      <c r="E12" s="1209">
        <v>131.75899999999999</v>
      </c>
      <c r="F12" s="1550"/>
      <c r="G12" s="521"/>
      <c r="H12" s="318"/>
      <c r="I12" s="318"/>
      <c r="J12" s="521"/>
      <c r="K12" s="1209">
        <v>131.75899999999999</v>
      </c>
      <c r="L12" s="1522"/>
      <c r="M12" s="521"/>
      <c r="N12" s="1209"/>
      <c r="O12" s="521"/>
      <c r="P12" s="1209"/>
      <c r="Q12" s="1211"/>
      <c r="R12" s="521"/>
      <c r="S12" s="521"/>
      <c r="T12" s="521"/>
      <c r="U12" s="521"/>
      <c r="V12" s="521"/>
      <c r="W12" s="521"/>
      <c r="X12" s="776"/>
      <c r="Y12" s="776"/>
      <c r="Z12" s="1212"/>
    </row>
    <row r="13" spans="1:26" ht="39">
      <c r="A13" s="521">
        <v>3</v>
      </c>
      <c r="B13" s="318" t="s">
        <v>1878</v>
      </c>
      <c r="C13" s="318" t="s">
        <v>1844</v>
      </c>
      <c r="D13" s="521" t="s">
        <v>1879</v>
      </c>
      <c r="E13" s="1209"/>
      <c r="F13" s="1548">
        <f>E14</f>
        <v>163.285</v>
      </c>
      <c r="G13" s="521">
        <v>3</v>
      </c>
      <c r="H13" s="318" t="s">
        <v>1878</v>
      </c>
      <c r="I13" s="318" t="s">
        <v>1802</v>
      </c>
      <c r="J13" s="521">
        <v>70.75</v>
      </c>
      <c r="K13" s="1209"/>
      <c r="L13" s="1522">
        <f>K14</f>
        <v>357.49400000000003</v>
      </c>
      <c r="M13" s="1209">
        <f>M11+K12</f>
        <v>331.98899999999998</v>
      </c>
      <c r="N13" s="1209">
        <v>249.22</v>
      </c>
      <c r="O13" s="521" t="s">
        <v>1880</v>
      </c>
      <c r="P13" s="1209">
        <v>489.25300000000004</v>
      </c>
      <c r="Q13" s="1211">
        <v>244.62650000000002</v>
      </c>
      <c r="R13" s="521">
        <v>63</v>
      </c>
      <c r="S13" s="521">
        <v>183</v>
      </c>
      <c r="T13" s="521">
        <v>246</v>
      </c>
      <c r="U13" s="521">
        <v>65</v>
      </c>
      <c r="V13" s="521">
        <v>182</v>
      </c>
      <c r="W13" s="521">
        <v>247</v>
      </c>
      <c r="X13" s="776">
        <v>727300.93</v>
      </c>
      <c r="Y13" s="776">
        <v>2910493.49</v>
      </c>
      <c r="Z13" s="1214"/>
    </row>
    <row r="14" spans="1:26">
      <c r="A14" s="521"/>
      <c r="B14" s="318"/>
      <c r="C14" s="318"/>
      <c r="D14" s="521"/>
      <c r="E14" s="1209">
        <v>163.285</v>
      </c>
      <c r="F14" s="1550"/>
      <c r="G14" s="521"/>
      <c r="H14" s="318"/>
      <c r="I14" s="318"/>
      <c r="J14" s="521"/>
      <c r="K14" s="1209">
        <v>357.49400000000003</v>
      </c>
      <c r="L14" s="1522"/>
      <c r="M14" s="521"/>
      <c r="N14" s="1209"/>
      <c r="O14" s="521"/>
      <c r="P14" s="1209"/>
      <c r="Q14" s="1211"/>
      <c r="R14" s="521"/>
      <c r="S14" s="521"/>
      <c r="T14" s="521"/>
      <c r="U14" s="521"/>
      <c r="V14" s="521"/>
      <c r="W14" s="521"/>
      <c r="X14" s="776"/>
      <c r="Y14" s="776"/>
      <c r="Z14" s="1213"/>
    </row>
    <row r="15" spans="1:26">
      <c r="A15" s="521">
        <v>4</v>
      </c>
      <c r="B15" s="318" t="s">
        <v>1881</v>
      </c>
      <c r="C15" s="318" t="s">
        <v>1803</v>
      </c>
      <c r="D15" s="521" t="s">
        <v>1882</v>
      </c>
      <c r="E15" s="1209"/>
      <c r="F15" s="1548">
        <f>SUM(E16:E18)</f>
        <v>653.10400000000004</v>
      </c>
      <c r="G15" s="521">
        <v>4</v>
      </c>
      <c r="H15" s="318" t="s">
        <v>1800</v>
      </c>
      <c r="I15" s="318" t="s">
        <v>1803</v>
      </c>
      <c r="J15" s="521">
        <v>70.75</v>
      </c>
      <c r="K15" s="1209"/>
      <c r="L15" s="1522">
        <f>SUM(K16:K18)</f>
        <v>741.19100000000003</v>
      </c>
      <c r="M15" s="1209">
        <f>M13+K14</f>
        <v>689.48299999999995</v>
      </c>
      <c r="N15" s="1209">
        <v>248.58500000000001</v>
      </c>
      <c r="O15" s="521" t="s">
        <v>1883</v>
      </c>
      <c r="P15" s="1209">
        <v>701.15599999999995</v>
      </c>
      <c r="Q15" s="1211">
        <v>350.57799999999997</v>
      </c>
      <c r="R15" s="521">
        <v>175</v>
      </c>
      <c r="S15" s="521">
        <v>179</v>
      </c>
      <c r="T15" s="521">
        <v>354</v>
      </c>
      <c r="U15" s="521">
        <v>177</v>
      </c>
      <c r="V15" s="521">
        <v>177</v>
      </c>
      <c r="W15" s="521">
        <v>354</v>
      </c>
      <c r="X15" s="776">
        <v>727508.7</v>
      </c>
      <c r="Y15" s="776">
        <v>2910202.571</v>
      </c>
      <c r="Z15" s="1213"/>
    </row>
    <row r="16" spans="1:26">
      <c r="A16" s="521"/>
      <c r="B16" s="318"/>
      <c r="C16" s="318"/>
      <c r="D16" s="521"/>
      <c r="E16" s="1209">
        <v>325.00099999999998</v>
      </c>
      <c r="F16" s="1549"/>
      <c r="G16" s="521"/>
      <c r="H16" s="318"/>
      <c r="I16" s="318"/>
      <c r="J16" s="521"/>
      <c r="K16" s="1209">
        <v>343.66199999999998</v>
      </c>
      <c r="L16" s="1522"/>
      <c r="M16" s="521"/>
      <c r="N16" s="1209"/>
      <c r="O16" s="521"/>
      <c r="P16" s="1209"/>
      <c r="Q16" s="1211"/>
      <c r="R16" s="521"/>
      <c r="S16" s="521"/>
      <c r="T16" s="521"/>
      <c r="U16" s="521"/>
      <c r="V16" s="521"/>
      <c r="W16" s="521"/>
      <c r="X16" s="776"/>
      <c r="Y16" s="776"/>
      <c r="Z16" s="1213"/>
    </row>
    <row r="17" spans="1:26">
      <c r="A17" s="521">
        <v>5</v>
      </c>
      <c r="B17" s="318" t="s">
        <v>486</v>
      </c>
      <c r="C17" s="318" t="s">
        <v>1818</v>
      </c>
      <c r="D17" s="521" t="s">
        <v>1873</v>
      </c>
      <c r="E17" s="1209"/>
      <c r="F17" s="1549"/>
      <c r="G17" s="521">
        <v>5</v>
      </c>
      <c r="H17" s="318" t="s">
        <v>76</v>
      </c>
      <c r="I17" s="318" t="s">
        <v>1802</v>
      </c>
      <c r="J17" s="521">
        <v>70.75</v>
      </c>
      <c r="K17" s="1209"/>
      <c r="L17" s="1522"/>
      <c r="M17" s="1209">
        <f>M15+K16</f>
        <v>1033.145</v>
      </c>
      <c r="N17" s="1209">
        <v>247.512</v>
      </c>
      <c r="O17" s="521" t="s">
        <v>1884</v>
      </c>
      <c r="P17" s="1209">
        <v>741.19100000000003</v>
      </c>
      <c r="Q17" s="1211">
        <v>370.59550000000002</v>
      </c>
      <c r="R17" s="521">
        <v>165</v>
      </c>
      <c r="S17" s="521">
        <v>192</v>
      </c>
      <c r="T17" s="521">
        <v>357</v>
      </c>
      <c r="U17" s="521">
        <v>168</v>
      </c>
      <c r="V17" s="521">
        <v>194</v>
      </c>
      <c r="W17" s="521">
        <v>362</v>
      </c>
      <c r="X17" s="776">
        <v>727770.58900000004</v>
      </c>
      <c r="Y17" s="776">
        <v>2909980.0449999999</v>
      </c>
      <c r="Z17" s="1213"/>
    </row>
    <row r="18" spans="1:26">
      <c r="A18" s="521"/>
      <c r="B18" s="318"/>
      <c r="C18" s="318"/>
      <c r="D18" s="521"/>
      <c r="E18" s="1209">
        <v>328.10300000000001</v>
      </c>
      <c r="F18" s="1550"/>
      <c r="G18" s="521"/>
      <c r="H18" s="318"/>
      <c r="I18" s="318"/>
      <c r="J18" s="521"/>
      <c r="K18" s="1209">
        <v>397.529</v>
      </c>
      <c r="L18" s="1522"/>
      <c r="M18" s="521"/>
      <c r="N18" s="1209"/>
      <c r="O18" s="521"/>
      <c r="P18" s="1209"/>
      <c r="Q18" s="1211"/>
      <c r="R18" s="521"/>
      <c r="S18" s="521"/>
      <c r="T18" s="521"/>
      <c r="U18" s="521"/>
      <c r="V18" s="521"/>
      <c r="W18" s="521"/>
      <c r="X18" s="776"/>
      <c r="Y18" s="776"/>
      <c r="Z18" s="1213"/>
    </row>
    <row r="19" spans="1:26">
      <c r="A19" s="521">
        <v>6</v>
      </c>
      <c r="B19" s="318" t="s">
        <v>1885</v>
      </c>
      <c r="C19" s="318" t="s">
        <v>1886</v>
      </c>
      <c r="D19" s="521" t="s">
        <v>1887</v>
      </c>
      <c r="E19" s="1209"/>
      <c r="F19" s="1548">
        <f>SUM(E20:E26)</f>
        <v>1417.038</v>
      </c>
      <c r="G19" s="521">
        <v>6</v>
      </c>
      <c r="H19" s="318" t="s">
        <v>1834</v>
      </c>
      <c r="I19" s="318" t="s">
        <v>1804</v>
      </c>
      <c r="J19" s="521">
        <v>73.75</v>
      </c>
      <c r="K19" s="1209"/>
      <c r="L19" s="1522">
        <f>SUM(K20:K26)</f>
        <v>1665.271</v>
      </c>
      <c r="M19" s="1209">
        <f>M17+K18</f>
        <v>1430.674</v>
      </c>
      <c r="N19" s="1209">
        <v>246.02199999999999</v>
      </c>
      <c r="O19" s="521" t="s">
        <v>1888</v>
      </c>
      <c r="P19" s="1209">
        <v>817.39400000000001</v>
      </c>
      <c r="Q19" s="1211">
        <v>408.697</v>
      </c>
      <c r="R19" s="521">
        <v>207</v>
      </c>
      <c r="S19" s="521">
        <v>189</v>
      </c>
      <c r="T19" s="521">
        <v>396</v>
      </c>
      <c r="U19" s="521">
        <v>205</v>
      </c>
      <c r="V19" s="521">
        <v>195</v>
      </c>
      <c r="W19" s="521">
        <v>400</v>
      </c>
      <c r="X19" s="776">
        <v>727756.74399999995</v>
      </c>
      <c r="Y19" s="776">
        <v>2909582.7570000002</v>
      </c>
      <c r="Z19" s="1213"/>
    </row>
    <row r="20" spans="1:26">
      <c r="A20" s="521"/>
      <c r="B20" s="318"/>
      <c r="C20" s="318"/>
      <c r="D20" s="521"/>
      <c r="E20" s="1209">
        <v>350</v>
      </c>
      <c r="F20" s="1549"/>
      <c r="G20" s="521"/>
      <c r="H20" s="318"/>
      <c r="I20" s="318"/>
      <c r="J20" s="521"/>
      <c r="K20" s="1209">
        <v>419.86500000000001</v>
      </c>
      <c r="L20" s="1522"/>
      <c r="M20" s="521"/>
      <c r="N20" s="1209"/>
      <c r="O20" s="521"/>
      <c r="P20" s="1209"/>
      <c r="Q20" s="1211"/>
      <c r="R20" s="521"/>
      <c r="S20" s="521"/>
      <c r="T20" s="521"/>
      <c r="U20" s="521"/>
      <c r="V20" s="521"/>
      <c r="W20" s="521"/>
      <c r="X20" s="776"/>
      <c r="Y20" s="776"/>
      <c r="Z20" s="1213"/>
    </row>
    <row r="21" spans="1:26">
      <c r="A21" s="521">
        <v>7</v>
      </c>
      <c r="B21" s="318" t="s">
        <v>1889</v>
      </c>
      <c r="C21" s="318" t="s">
        <v>1818</v>
      </c>
      <c r="D21" s="521" t="s">
        <v>1873</v>
      </c>
      <c r="E21" s="1209"/>
      <c r="F21" s="1549"/>
      <c r="G21" s="521">
        <v>7</v>
      </c>
      <c r="H21" s="318" t="s">
        <v>1801</v>
      </c>
      <c r="I21" s="318" t="s">
        <v>1805</v>
      </c>
      <c r="J21" s="521">
        <v>76.75</v>
      </c>
      <c r="K21" s="1209"/>
      <c r="L21" s="1522"/>
      <c r="M21" s="1209">
        <f>M19+K20</f>
        <v>1850.539</v>
      </c>
      <c r="N21" s="1209">
        <v>247.6</v>
      </c>
      <c r="O21" s="521" t="s">
        <v>1873</v>
      </c>
      <c r="P21" s="1209">
        <v>840.53800000000001</v>
      </c>
      <c r="Q21" s="1211">
        <v>420.26900000000001</v>
      </c>
      <c r="R21" s="521">
        <v>231</v>
      </c>
      <c r="S21" s="521">
        <v>227</v>
      </c>
      <c r="T21" s="521">
        <v>458</v>
      </c>
      <c r="U21" s="521">
        <v>226</v>
      </c>
      <c r="V21" s="521">
        <v>223</v>
      </c>
      <c r="W21" s="521">
        <v>449</v>
      </c>
      <c r="X21" s="776">
        <v>727456.25600000005</v>
      </c>
      <c r="Y21" s="776">
        <v>2909289.51</v>
      </c>
      <c r="Z21" s="1213"/>
    </row>
    <row r="22" spans="1:26">
      <c r="A22" s="521"/>
      <c r="B22" s="318"/>
      <c r="C22" s="318"/>
      <c r="D22" s="521"/>
      <c r="E22" s="1209">
        <v>355</v>
      </c>
      <c r="F22" s="1549"/>
      <c r="G22" s="521"/>
      <c r="H22" s="318"/>
      <c r="I22" s="318"/>
      <c r="J22" s="521"/>
      <c r="K22" s="1209">
        <v>420.673</v>
      </c>
      <c r="L22" s="1522"/>
      <c r="M22" s="521"/>
      <c r="N22" s="1209"/>
      <c r="O22" s="521"/>
      <c r="P22" s="1209"/>
      <c r="Q22" s="1211"/>
      <c r="R22" s="521"/>
      <c r="S22" s="521"/>
      <c r="T22" s="521"/>
      <c r="U22" s="521"/>
      <c r="V22" s="521"/>
      <c r="W22" s="521"/>
      <c r="X22" s="776"/>
      <c r="Y22" s="776"/>
      <c r="Z22" s="1213" t="s">
        <v>1890</v>
      </c>
    </row>
    <row r="23" spans="1:26">
      <c r="A23" s="521">
        <v>8</v>
      </c>
      <c r="B23" s="318" t="s">
        <v>1891</v>
      </c>
      <c r="C23" s="318" t="s">
        <v>1892</v>
      </c>
      <c r="D23" s="521" t="s">
        <v>1873</v>
      </c>
      <c r="E23" s="1209"/>
      <c r="F23" s="1549"/>
      <c r="G23" s="521">
        <v>8</v>
      </c>
      <c r="H23" s="318" t="s">
        <v>1833</v>
      </c>
      <c r="I23" s="318" t="s">
        <v>1806</v>
      </c>
      <c r="J23" s="521">
        <v>73.75</v>
      </c>
      <c r="K23" s="1209"/>
      <c r="L23" s="1522"/>
      <c r="M23" s="1209">
        <f>M21+K22</f>
        <v>2271.212</v>
      </c>
      <c r="N23" s="1209">
        <v>247.042</v>
      </c>
      <c r="O23" s="521" t="s">
        <v>1893</v>
      </c>
      <c r="P23" s="1209">
        <v>838.53899999999999</v>
      </c>
      <c r="Q23" s="1211">
        <v>419.26949999999999</v>
      </c>
      <c r="R23" s="521">
        <v>195</v>
      </c>
      <c r="S23" s="521">
        <v>227</v>
      </c>
      <c r="T23" s="521">
        <v>422</v>
      </c>
      <c r="U23" s="521">
        <v>199</v>
      </c>
      <c r="V23" s="521">
        <v>223</v>
      </c>
      <c r="W23" s="521">
        <v>422</v>
      </c>
      <c r="X23" s="776">
        <v>727155.19</v>
      </c>
      <c r="Y23" s="776">
        <v>2908995.699</v>
      </c>
      <c r="Z23" s="1213"/>
    </row>
    <row r="24" spans="1:26">
      <c r="A24" s="521"/>
      <c r="B24" s="318"/>
      <c r="C24" s="318"/>
      <c r="D24" s="521"/>
      <c r="E24" s="1209">
        <v>355</v>
      </c>
      <c r="F24" s="1549"/>
      <c r="G24" s="521"/>
      <c r="H24" s="318"/>
      <c r="I24" s="318"/>
      <c r="J24" s="521"/>
      <c r="K24" s="1209">
        <v>417.86599999999999</v>
      </c>
      <c r="L24" s="1522"/>
      <c r="M24" s="521"/>
      <c r="N24" s="1209"/>
      <c r="O24" s="521"/>
      <c r="P24" s="1209"/>
      <c r="Q24" s="1211"/>
      <c r="R24" s="521"/>
      <c r="S24" s="521"/>
      <c r="T24" s="521"/>
      <c r="U24" s="521"/>
      <c r="V24" s="521"/>
      <c r="W24" s="521"/>
      <c r="X24" s="776"/>
      <c r="Y24" s="776"/>
      <c r="Z24" s="1213" t="s">
        <v>1894</v>
      </c>
    </row>
    <row r="25" spans="1:26">
      <c r="A25" s="521">
        <v>9</v>
      </c>
      <c r="B25" s="318" t="s">
        <v>1895</v>
      </c>
      <c r="C25" s="318" t="s">
        <v>1892</v>
      </c>
      <c r="D25" s="521" t="s">
        <v>1873</v>
      </c>
      <c r="E25" s="1209"/>
      <c r="F25" s="1549"/>
      <c r="G25" s="521">
        <v>9</v>
      </c>
      <c r="H25" s="318" t="s">
        <v>78</v>
      </c>
      <c r="I25" s="318" t="s">
        <v>1803</v>
      </c>
      <c r="J25" s="521">
        <v>70.75</v>
      </c>
      <c r="K25" s="1209"/>
      <c r="L25" s="1522"/>
      <c r="M25" s="1209">
        <f>M23+K24</f>
        <v>2689.078</v>
      </c>
      <c r="N25" s="1209">
        <v>246.108</v>
      </c>
      <c r="O25" s="521" t="s">
        <v>1896</v>
      </c>
      <c r="P25" s="1209">
        <v>824.73299999999995</v>
      </c>
      <c r="Q25" s="1211">
        <v>412.36649999999997</v>
      </c>
      <c r="R25" s="521">
        <v>191</v>
      </c>
      <c r="S25" s="521">
        <v>192</v>
      </c>
      <c r="T25" s="521">
        <v>383</v>
      </c>
      <c r="U25" s="521">
        <v>196</v>
      </c>
      <c r="V25" s="521">
        <v>196</v>
      </c>
      <c r="W25" s="521">
        <v>392</v>
      </c>
      <c r="X25" s="776">
        <v>727027.12</v>
      </c>
      <c r="Y25" s="776">
        <v>2908597.943</v>
      </c>
      <c r="Z25" s="1213"/>
    </row>
    <row r="26" spans="1:26">
      <c r="A26" s="521"/>
      <c r="B26" s="318"/>
      <c r="C26" s="318"/>
      <c r="D26" s="521"/>
      <c r="E26" s="1209">
        <v>357.03800000000001</v>
      </c>
      <c r="F26" s="1550"/>
      <c r="G26" s="521"/>
      <c r="H26" s="318"/>
      <c r="I26" s="318"/>
      <c r="J26" s="521"/>
      <c r="K26" s="1209">
        <v>406.86700000000002</v>
      </c>
      <c r="L26" s="1522"/>
      <c r="M26" s="521"/>
      <c r="N26" s="1209"/>
      <c r="O26" s="521"/>
      <c r="P26" s="1209"/>
      <c r="Q26" s="1211"/>
      <c r="R26" s="521"/>
      <c r="S26" s="521"/>
      <c r="T26" s="521"/>
      <c r="U26" s="521"/>
      <c r="V26" s="521"/>
      <c r="W26" s="521"/>
      <c r="X26" s="776"/>
      <c r="Y26" s="776"/>
      <c r="Z26" s="1213"/>
    </row>
    <row r="27" spans="1:26">
      <c r="A27" s="521">
        <v>10</v>
      </c>
      <c r="B27" s="318" t="s">
        <v>1897</v>
      </c>
      <c r="C27" s="318" t="s">
        <v>1819</v>
      </c>
      <c r="D27" s="521" t="s">
        <v>1898</v>
      </c>
      <c r="E27" s="1209"/>
      <c r="F27" s="1548">
        <f>SUM(E28:E42)</f>
        <v>3013.0259999999998</v>
      </c>
      <c r="G27" s="521">
        <v>10</v>
      </c>
      <c r="H27" s="318" t="s">
        <v>496</v>
      </c>
      <c r="I27" s="318" t="s">
        <v>149</v>
      </c>
      <c r="J27" s="521">
        <v>74.95</v>
      </c>
      <c r="K27" s="1209"/>
      <c r="L27" s="1522">
        <f>SUM(K28:K42)</f>
        <v>3126.2669999999998</v>
      </c>
      <c r="M27" s="1209">
        <f>M25+K26</f>
        <v>3095.9450000000002</v>
      </c>
      <c r="N27" s="1209">
        <v>246.161</v>
      </c>
      <c r="O27" s="521" t="s">
        <v>1873</v>
      </c>
      <c r="P27" s="1209">
        <v>821.35799999999995</v>
      </c>
      <c r="Q27" s="1211">
        <v>410.67899999999997</v>
      </c>
      <c r="R27" s="521">
        <v>216</v>
      </c>
      <c r="S27" s="521">
        <v>194</v>
      </c>
      <c r="T27" s="521">
        <v>410</v>
      </c>
      <c r="U27" s="521">
        <v>213</v>
      </c>
      <c r="V27" s="521">
        <v>199</v>
      </c>
      <c r="W27" s="521">
        <v>412</v>
      </c>
      <c r="X27" s="776">
        <v>726727.49</v>
      </c>
      <c r="Y27" s="776">
        <v>2908322.6940000001</v>
      </c>
      <c r="Z27" s="1213"/>
    </row>
    <row r="28" spans="1:26">
      <c r="A28" s="521"/>
      <c r="B28" s="318"/>
      <c r="C28" s="318"/>
      <c r="D28" s="521"/>
      <c r="E28" s="1209">
        <v>400</v>
      </c>
      <c r="F28" s="1549"/>
      <c r="G28" s="521"/>
      <c r="H28" s="318"/>
      <c r="I28" s="318"/>
      <c r="J28" s="521"/>
      <c r="K28" s="1209">
        <v>414.49099999999999</v>
      </c>
      <c r="L28" s="1522"/>
      <c r="M28" s="521"/>
      <c r="N28" s="1209"/>
      <c r="O28" s="521"/>
      <c r="P28" s="1209"/>
      <c r="Q28" s="1211"/>
      <c r="R28" s="521"/>
      <c r="S28" s="521"/>
      <c r="T28" s="521"/>
      <c r="U28" s="521"/>
      <c r="V28" s="521"/>
      <c r="W28" s="521"/>
      <c r="X28" s="776"/>
      <c r="Y28" s="776"/>
      <c r="Z28" s="1213"/>
    </row>
    <row r="29" spans="1:26">
      <c r="A29" s="521">
        <v>11</v>
      </c>
      <c r="B29" s="318" t="s">
        <v>1899</v>
      </c>
      <c r="C29" s="318" t="s">
        <v>149</v>
      </c>
      <c r="D29" s="521" t="s">
        <v>1873</v>
      </c>
      <c r="E29" s="1209"/>
      <c r="F29" s="1549"/>
      <c r="G29" s="521">
        <v>11</v>
      </c>
      <c r="H29" s="318" t="s">
        <v>1149</v>
      </c>
      <c r="I29" s="318" t="s">
        <v>149</v>
      </c>
      <c r="J29" s="521">
        <v>74.95</v>
      </c>
      <c r="K29" s="1209"/>
      <c r="L29" s="1522"/>
      <c r="M29" s="1209">
        <f>M27+K28</f>
        <v>3510.4360000000001</v>
      </c>
      <c r="N29" s="1209">
        <v>248.85</v>
      </c>
      <c r="O29" s="521" t="s">
        <v>1873</v>
      </c>
      <c r="P29" s="1209">
        <v>824.71100000000001</v>
      </c>
      <c r="Q29" s="1211">
        <v>412.35550000000001</v>
      </c>
      <c r="R29" s="521">
        <v>221</v>
      </c>
      <c r="S29" s="521">
        <v>208</v>
      </c>
      <c r="T29" s="521">
        <v>429</v>
      </c>
      <c r="U29" s="521">
        <v>217</v>
      </c>
      <c r="V29" s="521">
        <v>208</v>
      </c>
      <c r="W29" s="521">
        <v>425</v>
      </c>
      <c r="X29" s="776">
        <v>726422.24399999995</v>
      </c>
      <c r="Y29" s="776">
        <v>2908042.287</v>
      </c>
      <c r="Z29" s="1213"/>
    </row>
    <row r="30" spans="1:26" ht="25">
      <c r="A30" s="521"/>
      <c r="B30" s="318"/>
      <c r="C30" s="318"/>
      <c r="D30" s="521"/>
      <c r="E30" s="1209">
        <v>400</v>
      </c>
      <c r="F30" s="1549"/>
      <c r="G30" s="521"/>
      <c r="H30" s="318"/>
      <c r="I30" s="318"/>
      <c r="J30" s="521"/>
      <c r="K30" s="1209">
        <v>410.22</v>
      </c>
      <c r="L30" s="1522"/>
      <c r="M30" s="521"/>
      <c r="N30" s="1209"/>
      <c r="O30" s="521"/>
      <c r="P30" s="1209"/>
      <c r="Q30" s="1211"/>
      <c r="R30" s="521"/>
      <c r="S30" s="521"/>
      <c r="T30" s="521"/>
      <c r="U30" s="521"/>
      <c r="V30" s="521"/>
      <c r="W30" s="521"/>
      <c r="X30" s="776"/>
      <c r="Y30" s="776"/>
      <c r="Z30" s="1213" t="s">
        <v>1900</v>
      </c>
    </row>
    <row r="31" spans="1:26">
      <c r="A31" s="521">
        <v>12</v>
      </c>
      <c r="B31" s="318" t="s">
        <v>1901</v>
      </c>
      <c r="C31" s="318" t="s">
        <v>146</v>
      </c>
      <c r="D31" s="521" t="s">
        <v>1873</v>
      </c>
      <c r="E31" s="1209"/>
      <c r="F31" s="1549"/>
      <c r="G31" s="521">
        <v>12</v>
      </c>
      <c r="H31" s="318" t="s">
        <v>1150</v>
      </c>
      <c r="I31" s="318" t="s">
        <v>149</v>
      </c>
      <c r="J31" s="521">
        <v>74.95</v>
      </c>
      <c r="K31" s="1209"/>
      <c r="L31" s="1522"/>
      <c r="M31" s="1209">
        <f>M29+K30</f>
        <v>3920.6559999999999</v>
      </c>
      <c r="N31" s="1209">
        <v>248.245</v>
      </c>
      <c r="O31" s="521" t="s">
        <v>1873</v>
      </c>
      <c r="P31" s="1209">
        <v>807.30200000000002</v>
      </c>
      <c r="Q31" s="1211">
        <v>403.65100000000001</v>
      </c>
      <c r="R31" s="521">
        <v>202</v>
      </c>
      <c r="S31" s="521">
        <v>221</v>
      </c>
      <c r="T31" s="521">
        <v>423</v>
      </c>
      <c r="U31" s="521">
        <v>204</v>
      </c>
      <c r="V31" s="521">
        <v>214</v>
      </c>
      <c r="W31" s="521">
        <v>418</v>
      </c>
      <c r="X31" s="776">
        <v>726120.14500000002</v>
      </c>
      <c r="Y31" s="776">
        <v>2907764.7689999999</v>
      </c>
      <c r="Z31" s="1213"/>
    </row>
    <row r="32" spans="1:26">
      <c r="A32" s="521"/>
      <c r="B32" s="318"/>
      <c r="C32" s="318"/>
      <c r="D32" s="521"/>
      <c r="E32" s="1209">
        <v>350</v>
      </c>
      <c r="F32" s="1549"/>
      <c r="G32" s="521"/>
      <c r="H32" s="318"/>
      <c r="I32" s="318"/>
      <c r="J32" s="521"/>
      <c r="K32" s="1209">
        <v>397.08199999999999</v>
      </c>
      <c r="L32" s="1522"/>
      <c r="M32" s="521"/>
      <c r="N32" s="1209"/>
      <c r="O32" s="521"/>
      <c r="P32" s="1209"/>
      <c r="Q32" s="1211"/>
      <c r="R32" s="521"/>
      <c r="S32" s="521"/>
      <c r="T32" s="521"/>
      <c r="U32" s="521"/>
      <c r="V32" s="521"/>
      <c r="W32" s="521"/>
      <c r="X32" s="776"/>
      <c r="Y32" s="776"/>
      <c r="Z32" s="1213" t="s">
        <v>1894</v>
      </c>
    </row>
    <row r="33" spans="1:26">
      <c r="A33" s="521">
        <v>13</v>
      </c>
      <c r="B33" s="318" t="s">
        <v>1902</v>
      </c>
      <c r="C33" s="318" t="s">
        <v>146</v>
      </c>
      <c r="D33" s="521" t="s">
        <v>1873</v>
      </c>
      <c r="E33" s="1209"/>
      <c r="F33" s="1549"/>
      <c r="G33" s="521">
        <v>13</v>
      </c>
      <c r="H33" s="318" t="s">
        <v>1151</v>
      </c>
      <c r="I33" s="318" t="s">
        <v>146</v>
      </c>
      <c r="J33" s="521">
        <v>71.95</v>
      </c>
      <c r="K33" s="1209"/>
      <c r="L33" s="1522"/>
      <c r="M33" s="1209">
        <f>M31+K32</f>
        <v>4317.7380000000003</v>
      </c>
      <c r="N33" s="1209">
        <v>247.06100000000001</v>
      </c>
      <c r="O33" s="521" t="s">
        <v>1873</v>
      </c>
      <c r="P33" s="1209">
        <v>784.74</v>
      </c>
      <c r="Q33" s="1211">
        <v>392.37</v>
      </c>
      <c r="R33" s="521">
        <v>177</v>
      </c>
      <c r="S33" s="521">
        <v>188</v>
      </c>
      <c r="T33" s="521">
        <v>365</v>
      </c>
      <c r="U33" s="521">
        <v>184</v>
      </c>
      <c r="V33" s="521">
        <v>190</v>
      </c>
      <c r="W33" s="521">
        <v>374</v>
      </c>
      <c r="X33" s="776">
        <v>725827.72</v>
      </c>
      <c r="Y33" s="776">
        <v>2907496.139</v>
      </c>
      <c r="Z33" s="1213"/>
    </row>
    <row r="34" spans="1:26">
      <c r="A34" s="521"/>
      <c r="B34" s="318"/>
      <c r="C34" s="318"/>
      <c r="D34" s="521"/>
      <c r="E34" s="1209">
        <v>375</v>
      </c>
      <c r="F34" s="1549"/>
      <c r="G34" s="521"/>
      <c r="H34" s="318"/>
      <c r="I34" s="318"/>
      <c r="J34" s="521"/>
      <c r="K34" s="1209">
        <v>387.65800000000002</v>
      </c>
      <c r="L34" s="1522"/>
      <c r="M34" s="521"/>
      <c r="N34" s="1209"/>
      <c r="O34" s="521"/>
      <c r="P34" s="1209"/>
      <c r="Q34" s="1211"/>
      <c r="R34" s="521"/>
      <c r="S34" s="521"/>
      <c r="T34" s="521"/>
      <c r="U34" s="521"/>
      <c r="V34" s="521"/>
      <c r="W34" s="521"/>
      <c r="X34" s="776"/>
      <c r="Y34" s="776"/>
      <c r="Z34" s="1213"/>
    </row>
    <row r="35" spans="1:26">
      <c r="A35" s="521">
        <v>14</v>
      </c>
      <c r="B35" s="318" t="s">
        <v>1903</v>
      </c>
      <c r="C35" s="318" t="s">
        <v>1892</v>
      </c>
      <c r="D35" s="521" t="s">
        <v>1873</v>
      </c>
      <c r="E35" s="1209"/>
      <c r="F35" s="1549"/>
      <c r="G35" s="521">
        <v>14</v>
      </c>
      <c r="H35" s="318" t="s">
        <v>1152</v>
      </c>
      <c r="I35" s="318" t="s">
        <v>146</v>
      </c>
      <c r="J35" s="521">
        <v>71.95</v>
      </c>
      <c r="K35" s="1209"/>
      <c r="L35" s="1522"/>
      <c r="M35" s="1209">
        <f>M33+K34</f>
        <v>4705.3960000000006</v>
      </c>
      <c r="N35" s="1209">
        <v>248.274</v>
      </c>
      <c r="O35" s="521" t="s">
        <v>1873</v>
      </c>
      <c r="P35" s="1209">
        <v>787.54</v>
      </c>
      <c r="Q35" s="1211">
        <v>393.77</v>
      </c>
      <c r="R35" s="521">
        <v>201</v>
      </c>
      <c r="S35" s="521">
        <v>183</v>
      </c>
      <c r="T35" s="521">
        <v>384</v>
      </c>
      <c r="U35" s="521">
        <v>199</v>
      </c>
      <c r="V35" s="521">
        <v>188</v>
      </c>
      <c r="W35" s="521">
        <v>387</v>
      </c>
      <c r="X35" s="776">
        <v>725542.23499999999</v>
      </c>
      <c r="Y35" s="776">
        <v>2907233.8849999998</v>
      </c>
      <c r="Z35" s="1213"/>
    </row>
    <row r="36" spans="1:26">
      <c r="A36" s="521"/>
      <c r="B36" s="318"/>
      <c r="C36" s="318"/>
      <c r="D36" s="521"/>
      <c r="E36" s="1209">
        <v>385</v>
      </c>
      <c r="F36" s="1549"/>
      <c r="G36" s="521"/>
      <c r="H36" s="318"/>
      <c r="I36" s="318"/>
      <c r="J36" s="521"/>
      <c r="K36" s="1209">
        <v>399.88200000000001</v>
      </c>
      <c r="L36" s="1522"/>
      <c r="M36" s="521"/>
      <c r="N36" s="1209"/>
      <c r="O36" s="521"/>
      <c r="P36" s="1209"/>
      <c r="Q36" s="1211"/>
      <c r="R36" s="521"/>
      <c r="S36" s="521"/>
      <c r="T36" s="521"/>
      <c r="U36" s="521"/>
      <c r="V36" s="521"/>
      <c r="W36" s="521"/>
      <c r="X36" s="776"/>
      <c r="Y36" s="776"/>
      <c r="Z36" s="1213"/>
    </row>
    <row r="37" spans="1:26">
      <c r="A37" s="521">
        <v>15</v>
      </c>
      <c r="B37" s="318" t="s">
        <v>1904</v>
      </c>
      <c r="C37" s="318" t="s">
        <v>146</v>
      </c>
      <c r="D37" s="521" t="s">
        <v>1873</v>
      </c>
      <c r="E37" s="1209"/>
      <c r="F37" s="1549"/>
      <c r="G37" s="521">
        <v>15</v>
      </c>
      <c r="H37" s="318" t="s">
        <v>1659</v>
      </c>
      <c r="I37" s="318" t="s">
        <v>1807</v>
      </c>
      <c r="J37" s="521">
        <v>70.75</v>
      </c>
      <c r="K37" s="1209"/>
      <c r="L37" s="1522"/>
      <c r="M37" s="1209">
        <f>M35+K36</f>
        <v>5105.2780000000002</v>
      </c>
      <c r="N37" s="1209">
        <v>250.99199999999999</v>
      </c>
      <c r="O37" s="521" t="s">
        <v>1905</v>
      </c>
      <c r="P37" s="1209">
        <v>765.029</v>
      </c>
      <c r="Q37" s="1211">
        <v>382.5145</v>
      </c>
      <c r="R37" s="521">
        <v>217</v>
      </c>
      <c r="S37" s="521">
        <v>172</v>
      </c>
      <c r="T37" s="521">
        <v>389</v>
      </c>
      <c r="U37" s="521">
        <v>213</v>
      </c>
      <c r="V37" s="521">
        <v>176</v>
      </c>
      <c r="W37" s="521">
        <v>389</v>
      </c>
      <c r="X37" s="776">
        <v>725247.74899999995</v>
      </c>
      <c r="Y37" s="776">
        <v>2906963.361</v>
      </c>
      <c r="Z37" s="1213"/>
    </row>
    <row r="38" spans="1:26">
      <c r="A38" s="521"/>
      <c r="B38" s="318"/>
      <c r="C38" s="318"/>
      <c r="D38" s="521"/>
      <c r="E38" s="1209">
        <v>365</v>
      </c>
      <c r="F38" s="1549"/>
      <c r="G38" s="521"/>
      <c r="H38" s="318"/>
      <c r="I38" s="318"/>
      <c r="J38" s="521"/>
      <c r="K38" s="1209">
        <v>365.14699999999999</v>
      </c>
      <c r="L38" s="1522"/>
      <c r="M38" s="521"/>
      <c r="N38" s="1209"/>
      <c r="O38" s="521"/>
      <c r="P38" s="1209"/>
      <c r="Q38" s="1211"/>
      <c r="R38" s="521"/>
      <c r="S38" s="521"/>
      <c r="T38" s="521"/>
      <c r="U38" s="521"/>
      <c r="V38" s="521"/>
      <c r="W38" s="521"/>
      <c r="X38" s="776"/>
      <c r="Y38" s="776"/>
      <c r="Z38" s="1213" t="s">
        <v>454</v>
      </c>
    </row>
    <row r="39" spans="1:26">
      <c r="A39" s="521">
        <v>16</v>
      </c>
      <c r="B39" s="318" t="s">
        <v>1906</v>
      </c>
      <c r="C39" s="318" t="s">
        <v>146</v>
      </c>
      <c r="D39" s="521" t="s">
        <v>1873</v>
      </c>
      <c r="E39" s="1209"/>
      <c r="F39" s="1549"/>
      <c r="G39" s="521">
        <v>16</v>
      </c>
      <c r="H39" s="318" t="s">
        <v>498</v>
      </c>
      <c r="I39" s="318" t="s">
        <v>146</v>
      </c>
      <c r="J39" s="521">
        <v>71.95</v>
      </c>
      <c r="K39" s="1209"/>
      <c r="L39" s="1522"/>
      <c r="M39" s="1209">
        <f>M37+K38</f>
        <v>5470.4250000000002</v>
      </c>
      <c r="N39" s="1209">
        <v>253.37</v>
      </c>
      <c r="O39" s="521" t="s">
        <v>1873</v>
      </c>
      <c r="P39" s="1209">
        <v>752.23299999999995</v>
      </c>
      <c r="Q39" s="1211">
        <v>376.11649999999997</v>
      </c>
      <c r="R39" s="521">
        <v>193</v>
      </c>
      <c r="S39" s="521">
        <v>197</v>
      </c>
      <c r="T39" s="521">
        <v>390</v>
      </c>
      <c r="U39" s="521">
        <v>190</v>
      </c>
      <c r="V39" s="521">
        <v>196</v>
      </c>
      <c r="W39" s="521">
        <v>386</v>
      </c>
      <c r="X39" s="776">
        <v>725117.36499999999</v>
      </c>
      <c r="Y39" s="776">
        <v>2906622.2859999998</v>
      </c>
      <c r="Z39" s="1213"/>
    </row>
    <row r="40" spans="1:26">
      <c r="A40" s="521"/>
      <c r="B40" s="318"/>
      <c r="C40" s="318"/>
      <c r="D40" s="521"/>
      <c r="E40" s="1209">
        <v>380</v>
      </c>
      <c r="F40" s="1549"/>
      <c r="G40" s="521"/>
      <c r="H40" s="318"/>
      <c r="I40" s="318"/>
      <c r="J40" s="521"/>
      <c r="K40" s="1209">
        <v>387.08600000000001</v>
      </c>
      <c r="L40" s="1522"/>
      <c r="M40" s="521"/>
      <c r="N40" s="1209"/>
      <c r="O40" s="521"/>
      <c r="P40" s="1209"/>
      <c r="Q40" s="1211"/>
      <c r="R40" s="521"/>
      <c r="S40" s="521"/>
      <c r="T40" s="521"/>
      <c r="U40" s="521"/>
      <c r="V40" s="521"/>
      <c r="W40" s="521"/>
      <c r="X40" s="776"/>
      <c r="Y40" s="776"/>
      <c r="Z40" s="1213" t="s">
        <v>1907</v>
      </c>
    </row>
    <row r="41" spans="1:26">
      <c r="A41" s="521">
        <v>17</v>
      </c>
      <c r="B41" s="318" t="s">
        <v>1908</v>
      </c>
      <c r="C41" s="318" t="s">
        <v>1892</v>
      </c>
      <c r="D41" s="521" t="s">
        <v>1873</v>
      </c>
      <c r="E41" s="1209"/>
      <c r="F41" s="1549"/>
      <c r="G41" s="521">
        <v>17</v>
      </c>
      <c r="H41" s="318" t="s">
        <v>499</v>
      </c>
      <c r="I41" s="318" t="s">
        <v>146</v>
      </c>
      <c r="J41" s="521">
        <v>71.95</v>
      </c>
      <c r="K41" s="1209"/>
      <c r="L41" s="1522"/>
      <c r="M41" s="1209">
        <f>M39+K40</f>
        <v>5857.5110000000004</v>
      </c>
      <c r="N41" s="1209">
        <v>252.87200000000001</v>
      </c>
      <c r="O41" s="521" t="s">
        <v>1873</v>
      </c>
      <c r="P41" s="1209">
        <v>751.78700000000003</v>
      </c>
      <c r="Q41" s="1211">
        <v>375.89350000000002</v>
      </c>
      <c r="R41" s="521">
        <v>191</v>
      </c>
      <c r="S41" s="521">
        <v>189</v>
      </c>
      <c r="T41" s="521">
        <v>380</v>
      </c>
      <c r="U41" s="521">
        <v>192</v>
      </c>
      <c r="V41" s="521">
        <v>187</v>
      </c>
      <c r="W41" s="521">
        <v>380</v>
      </c>
      <c r="X41" s="776">
        <v>724979.147</v>
      </c>
      <c r="Y41" s="776">
        <v>2906260.7179999999</v>
      </c>
      <c r="Z41" s="1213"/>
    </row>
    <row r="42" spans="1:26">
      <c r="A42" s="521"/>
      <c r="B42" s="318"/>
      <c r="C42" s="318"/>
      <c r="D42" s="521"/>
      <c r="E42" s="1209">
        <v>358.02600000000001</v>
      </c>
      <c r="F42" s="1550"/>
      <c r="G42" s="521"/>
      <c r="H42" s="318"/>
      <c r="I42" s="318"/>
      <c r="J42" s="521"/>
      <c r="K42" s="1209">
        <v>364.70100000000002</v>
      </c>
      <c r="L42" s="1522"/>
      <c r="M42" s="521"/>
      <c r="N42" s="1209"/>
      <c r="O42" s="521"/>
      <c r="P42" s="1209"/>
      <c r="Q42" s="1211"/>
      <c r="R42" s="521"/>
      <c r="S42" s="521"/>
      <c r="T42" s="521"/>
      <c r="U42" s="521"/>
      <c r="V42" s="521"/>
      <c r="W42" s="521"/>
      <c r="X42" s="776"/>
      <c r="Y42" s="776"/>
      <c r="Z42" s="1213" t="s">
        <v>454</v>
      </c>
    </row>
    <row r="43" spans="1:26">
      <c r="A43" s="521">
        <v>18</v>
      </c>
      <c r="B43" s="318" t="s">
        <v>1909</v>
      </c>
      <c r="C43" s="318" t="s">
        <v>1803</v>
      </c>
      <c r="D43" s="521" t="s">
        <v>1910</v>
      </c>
      <c r="E43" s="1209"/>
      <c r="F43" s="1548">
        <f>SUM(E44:E48)</f>
        <v>1171.2570000000001</v>
      </c>
      <c r="G43" s="521">
        <v>18</v>
      </c>
      <c r="H43" s="318" t="s">
        <v>1909</v>
      </c>
      <c r="I43" s="318" t="s">
        <v>1803</v>
      </c>
      <c r="J43" s="521">
        <v>70.75</v>
      </c>
      <c r="K43" s="1209"/>
      <c r="L43" s="1522">
        <f>SUM(K44:K48)</f>
        <v>1120.4360000000001</v>
      </c>
      <c r="M43" s="1209">
        <f>M41+K42</f>
        <v>6222.2120000000004</v>
      </c>
      <c r="N43" s="1209">
        <v>251.08500000000001</v>
      </c>
      <c r="O43" s="521" t="s">
        <v>1911</v>
      </c>
      <c r="P43" s="1209">
        <v>738.28099999999995</v>
      </c>
      <c r="Q43" s="1211">
        <v>369.14049999999997</v>
      </c>
      <c r="R43" s="521">
        <v>176</v>
      </c>
      <c r="S43" s="521">
        <v>188</v>
      </c>
      <c r="T43" s="521">
        <v>364</v>
      </c>
      <c r="U43" s="521">
        <v>178</v>
      </c>
      <c r="V43" s="521">
        <v>188</v>
      </c>
      <c r="W43" s="521">
        <v>366</v>
      </c>
      <c r="X43" s="776">
        <v>724848.92200000002</v>
      </c>
      <c r="Y43" s="776">
        <v>2905920.0589999999</v>
      </c>
      <c r="Z43" s="1213"/>
    </row>
    <row r="44" spans="1:26">
      <c r="A44" s="521"/>
      <c r="B44" s="318"/>
      <c r="C44" s="318"/>
      <c r="D44" s="521"/>
      <c r="E44" s="1209">
        <v>390</v>
      </c>
      <c r="F44" s="1549"/>
      <c r="G44" s="521"/>
      <c r="H44" s="318"/>
      <c r="I44" s="318"/>
      <c r="J44" s="521"/>
      <c r="K44" s="1209">
        <v>373.58</v>
      </c>
      <c r="L44" s="1522"/>
      <c r="M44" s="521"/>
      <c r="N44" s="1209"/>
      <c r="O44" s="521"/>
      <c r="P44" s="1209"/>
      <c r="Q44" s="1211"/>
      <c r="R44" s="521"/>
      <c r="S44" s="521"/>
      <c r="T44" s="521"/>
      <c r="U44" s="521"/>
      <c r="V44" s="521"/>
      <c r="W44" s="521"/>
      <c r="X44" s="776"/>
      <c r="Y44" s="776"/>
      <c r="Z44" s="1213" t="s">
        <v>454</v>
      </c>
    </row>
    <row r="45" spans="1:26">
      <c r="A45" s="521">
        <v>19</v>
      </c>
      <c r="B45" s="318" t="s">
        <v>1912</v>
      </c>
      <c r="C45" s="318" t="s">
        <v>146</v>
      </c>
      <c r="D45" s="521" t="s">
        <v>1873</v>
      </c>
      <c r="E45" s="1209"/>
      <c r="F45" s="1549"/>
      <c r="G45" s="521">
        <v>19</v>
      </c>
      <c r="H45" s="318" t="s">
        <v>1912</v>
      </c>
      <c r="I45" s="318" t="s">
        <v>146</v>
      </c>
      <c r="J45" s="521">
        <v>71.95</v>
      </c>
      <c r="K45" s="1209"/>
      <c r="L45" s="1522"/>
      <c r="M45" s="1209">
        <f>M43+K44</f>
        <v>6595.7920000000004</v>
      </c>
      <c r="N45" s="1209">
        <v>251.566</v>
      </c>
      <c r="O45" s="521" t="s">
        <v>1873</v>
      </c>
      <c r="P45" s="1209">
        <v>754.58600000000001</v>
      </c>
      <c r="Q45" s="1211">
        <v>377.29300000000001</v>
      </c>
      <c r="R45" s="521">
        <v>186</v>
      </c>
      <c r="S45" s="521">
        <v>188</v>
      </c>
      <c r="T45" s="521">
        <v>374</v>
      </c>
      <c r="U45" s="521">
        <v>187</v>
      </c>
      <c r="V45" s="521">
        <v>189</v>
      </c>
      <c r="W45" s="521">
        <v>376</v>
      </c>
      <c r="X45" s="776">
        <v>724536.62800000003</v>
      </c>
      <c r="Y45" s="776">
        <v>2905715.0359999998</v>
      </c>
      <c r="Z45" s="1213"/>
    </row>
    <row r="46" spans="1:26">
      <c r="A46" s="521"/>
      <c r="B46" s="318"/>
      <c r="C46" s="318"/>
      <c r="D46" s="521"/>
      <c r="E46" s="1209">
        <v>390</v>
      </c>
      <c r="F46" s="1549"/>
      <c r="G46" s="521"/>
      <c r="H46" s="318"/>
      <c r="I46" s="318"/>
      <c r="J46" s="521"/>
      <c r="K46" s="1209">
        <v>381.00599999999997</v>
      </c>
      <c r="L46" s="1522"/>
      <c r="M46" s="521"/>
      <c r="N46" s="1209"/>
      <c r="O46" s="521"/>
      <c r="P46" s="1209"/>
      <c r="Q46" s="1211"/>
      <c r="R46" s="521"/>
      <c r="S46" s="521"/>
      <c r="T46" s="521"/>
      <c r="U46" s="521"/>
      <c r="V46" s="521"/>
      <c r="W46" s="521"/>
      <c r="X46" s="776"/>
      <c r="Y46" s="776"/>
      <c r="Z46" s="1213" t="s">
        <v>454</v>
      </c>
    </row>
    <row r="47" spans="1:26">
      <c r="A47" s="521">
        <v>20</v>
      </c>
      <c r="B47" s="318" t="s">
        <v>1913</v>
      </c>
      <c r="C47" s="318" t="s">
        <v>146</v>
      </c>
      <c r="D47" s="521" t="s">
        <v>1873</v>
      </c>
      <c r="E47" s="1209"/>
      <c r="F47" s="1549"/>
      <c r="G47" s="521">
        <v>20</v>
      </c>
      <c r="H47" s="318" t="s">
        <v>1913</v>
      </c>
      <c r="I47" s="318" t="s">
        <v>146</v>
      </c>
      <c r="J47" s="521">
        <v>71.95</v>
      </c>
      <c r="K47" s="1209"/>
      <c r="L47" s="1522"/>
      <c r="M47" s="1209">
        <f>M45+K46</f>
        <v>6976.7980000000007</v>
      </c>
      <c r="N47" s="1209">
        <v>252.108</v>
      </c>
      <c r="O47" s="521" t="s">
        <v>1873</v>
      </c>
      <c r="P47" s="1209">
        <f>K46+K48</f>
        <v>746.85599999999999</v>
      </c>
      <c r="Q47" s="1211">
        <f>P47/2</f>
        <v>373.428</v>
      </c>
      <c r="R47" s="521">
        <v>194</v>
      </c>
      <c r="S47" s="521">
        <v>125</v>
      </c>
      <c r="T47" s="521">
        <v>318</v>
      </c>
      <c r="U47" s="521">
        <v>193</v>
      </c>
      <c r="V47" s="521">
        <v>145</v>
      </c>
      <c r="W47" s="521">
        <v>338</v>
      </c>
      <c r="X47" s="776">
        <v>724218.12600000005</v>
      </c>
      <c r="Y47" s="776">
        <v>2905505.9380000001</v>
      </c>
      <c r="Z47" s="1213"/>
    </row>
    <row r="48" spans="1:26">
      <c r="A48" s="521"/>
      <c r="B48" s="318"/>
      <c r="C48" s="318"/>
      <c r="D48" s="521"/>
      <c r="E48" s="1209">
        <v>391.25700000000001</v>
      </c>
      <c r="F48" s="1550"/>
      <c r="G48" s="521"/>
      <c r="H48" s="318"/>
      <c r="I48" s="318"/>
      <c r="J48" s="521"/>
      <c r="K48" s="1209">
        <v>365.85</v>
      </c>
      <c r="L48" s="1522"/>
      <c r="M48" s="521"/>
      <c r="N48" s="1209"/>
      <c r="O48" s="521"/>
      <c r="P48" s="1209"/>
      <c r="Q48" s="1211"/>
      <c r="R48" s="521"/>
      <c r="S48" s="521"/>
      <c r="T48" s="521"/>
      <c r="U48" s="521"/>
      <c r="V48" s="521"/>
      <c r="W48" s="521"/>
      <c r="X48" s="776"/>
      <c r="Y48" s="776"/>
      <c r="Z48" s="1213" t="s">
        <v>454</v>
      </c>
    </row>
    <row r="49" spans="1:26" ht="52">
      <c r="A49" s="521">
        <v>21</v>
      </c>
      <c r="B49" s="318" t="s">
        <v>1914</v>
      </c>
      <c r="C49" s="318" t="s">
        <v>1808</v>
      </c>
      <c r="D49" s="521" t="s">
        <v>1915</v>
      </c>
      <c r="E49" s="1209"/>
      <c r="F49" s="1548">
        <f>E50</f>
        <v>201.71</v>
      </c>
      <c r="G49" s="521">
        <v>21</v>
      </c>
      <c r="H49" s="318" t="s">
        <v>1914</v>
      </c>
      <c r="I49" s="318" t="s">
        <v>1916</v>
      </c>
      <c r="J49" s="521">
        <v>79.75</v>
      </c>
      <c r="K49" s="1209"/>
      <c r="L49" s="1522">
        <f>K50</f>
        <v>214</v>
      </c>
      <c r="M49" s="1209">
        <f>M47+K48</f>
        <v>7342.648000000001</v>
      </c>
      <c r="N49" s="1209">
        <v>252.39</v>
      </c>
      <c r="O49" s="521" t="s">
        <v>1917</v>
      </c>
      <c r="P49" s="1209">
        <f>K50+K48</f>
        <v>579.85</v>
      </c>
      <c r="Q49" s="1211">
        <v>291</v>
      </c>
      <c r="R49" s="521">
        <v>242</v>
      </c>
      <c r="S49" s="521">
        <v>151</v>
      </c>
      <c r="T49" s="521">
        <v>393</v>
      </c>
      <c r="U49" s="521">
        <v>222</v>
      </c>
      <c r="V49" s="521">
        <v>150</v>
      </c>
      <c r="W49" s="521">
        <v>373</v>
      </c>
      <c r="X49" s="776">
        <v>723912.29</v>
      </c>
      <c r="Y49" s="776">
        <v>2905305.1609999998</v>
      </c>
      <c r="Z49" s="1214" t="s">
        <v>1918</v>
      </c>
    </row>
    <row r="50" spans="1:26">
      <c r="A50" s="521"/>
      <c r="B50" s="318"/>
      <c r="C50" s="318"/>
      <c r="D50" s="521"/>
      <c r="E50" s="1209">
        <v>201.71</v>
      </c>
      <c r="F50" s="1550"/>
      <c r="G50" s="521"/>
      <c r="H50" s="318"/>
      <c r="I50" s="318"/>
      <c r="J50" s="521"/>
      <c r="K50" s="1209">
        <v>214</v>
      </c>
      <c r="L50" s="1522"/>
      <c r="M50" s="1215" t="s">
        <v>1919</v>
      </c>
      <c r="N50" s="521"/>
      <c r="O50" s="521"/>
      <c r="P50" s="1209"/>
      <c r="Q50" s="1209"/>
      <c r="R50" s="1216"/>
      <c r="S50" s="1216"/>
      <c r="T50" s="1216"/>
      <c r="U50" s="1216"/>
      <c r="V50" s="1216"/>
      <c r="W50" s="1216"/>
      <c r="X50" s="1216"/>
      <c r="Y50" s="1216"/>
      <c r="Z50" s="1216"/>
    </row>
    <row r="51" spans="1:26">
      <c r="A51" s="521">
        <v>22</v>
      </c>
      <c r="B51" s="318" t="s">
        <v>1810</v>
      </c>
      <c r="C51" s="318" t="s">
        <v>1810</v>
      </c>
      <c r="D51" s="521" t="s">
        <v>1873</v>
      </c>
      <c r="E51" s="1209"/>
      <c r="F51" s="1210"/>
      <c r="G51" s="521">
        <v>22</v>
      </c>
      <c r="H51" s="318" t="s">
        <v>1810</v>
      </c>
      <c r="I51" s="318" t="s">
        <v>1810</v>
      </c>
      <c r="J51" s="521">
        <v>46.3</v>
      </c>
      <c r="K51" s="1209"/>
      <c r="L51" s="1210"/>
      <c r="M51" s="1209">
        <f>M49+K50</f>
        <v>7556.648000000001</v>
      </c>
      <c r="N51" s="1209">
        <v>254.05</v>
      </c>
      <c r="O51" s="521" t="s">
        <v>1873</v>
      </c>
      <c r="P51" s="1209">
        <v>214</v>
      </c>
      <c r="Q51" s="1209">
        <v>108</v>
      </c>
      <c r="R51" s="521">
        <v>0</v>
      </c>
      <c r="S51" s="521">
        <v>109</v>
      </c>
      <c r="T51" s="521">
        <v>109</v>
      </c>
      <c r="U51" s="521">
        <v>0</v>
      </c>
      <c r="V51" s="521">
        <v>109</v>
      </c>
      <c r="W51" s="521">
        <v>109</v>
      </c>
      <c r="X51" s="776">
        <v>723745</v>
      </c>
      <c r="Y51" s="776">
        <v>2905438</v>
      </c>
      <c r="Z51" s="1213" t="s">
        <v>1920</v>
      </c>
    </row>
    <row r="52" spans="1:26">
      <c r="A52" s="521"/>
      <c r="B52" s="318"/>
      <c r="C52" s="318"/>
      <c r="D52" s="521"/>
      <c r="E52" s="1209"/>
      <c r="F52" s="1210"/>
      <c r="G52" s="521"/>
      <c r="H52" s="318"/>
      <c r="I52" s="318"/>
      <c r="J52" s="540" t="s">
        <v>1921</v>
      </c>
      <c r="K52" s="1217">
        <f>SUM(K9:K51)</f>
        <v>7556.648000000001</v>
      </c>
      <c r="L52" s="1210"/>
      <c r="M52" s="1209"/>
      <c r="N52" s="1209"/>
      <c r="O52" s="521"/>
      <c r="P52" s="1209"/>
      <c r="Q52" s="1209"/>
      <c r="R52" s="521"/>
      <c r="S52" s="521"/>
      <c r="T52" s="521"/>
      <c r="U52" s="521"/>
      <c r="V52" s="521"/>
      <c r="W52" s="521"/>
      <c r="X52" s="776"/>
      <c r="Y52" s="776"/>
      <c r="Z52" s="1213"/>
    </row>
    <row r="53" spans="1:26">
      <c r="A53" s="1507" t="s">
        <v>1922</v>
      </c>
      <c r="B53" s="1507"/>
      <c r="C53" s="1507"/>
      <c r="D53" s="1507"/>
      <c r="E53" s="1507"/>
      <c r="F53" s="1507"/>
      <c r="G53" s="1507"/>
      <c r="H53" s="1507"/>
      <c r="I53" s="1507"/>
      <c r="J53" s="1507"/>
      <c r="K53" s="1507"/>
      <c r="L53" s="1507"/>
      <c r="M53" s="1507"/>
      <c r="N53" s="1507"/>
      <c r="O53" s="1507"/>
      <c r="P53" s="1507"/>
      <c r="Q53" s="1507"/>
      <c r="R53" s="1507"/>
      <c r="S53" s="1507"/>
      <c r="T53" s="1507"/>
      <c r="U53" s="1507"/>
      <c r="V53" s="1507"/>
      <c r="W53" s="1507"/>
      <c r="X53" s="1507"/>
      <c r="Y53" s="1507"/>
      <c r="Z53" s="1507"/>
    </row>
    <row r="54" spans="1:26" ht="21">
      <c r="A54" s="1508" t="s">
        <v>966</v>
      </c>
      <c r="B54" s="1508"/>
      <c r="C54" s="1508"/>
      <c r="D54" s="1508"/>
      <c r="E54" s="1508"/>
      <c r="F54" s="1508"/>
      <c r="G54" s="1508"/>
      <c r="H54" s="1508"/>
      <c r="I54" s="1508"/>
      <c r="J54" s="1508"/>
      <c r="K54" s="1508"/>
      <c r="L54" s="1508"/>
      <c r="M54" s="1508"/>
      <c r="N54" s="1508"/>
      <c r="O54" s="1508"/>
      <c r="P54" s="1508"/>
      <c r="Q54" s="1508"/>
      <c r="R54" s="1508"/>
      <c r="S54" s="1536" t="s">
        <v>967</v>
      </c>
      <c r="T54" s="1536"/>
      <c r="U54" s="1536"/>
      <c r="V54" s="1536"/>
      <c r="W54" s="1536"/>
      <c r="X54" s="1536"/>
      <c r="Y54" s="1536"/>
      <c r="Z54" s="1536"/>
    </row>
    <row r="55" spans="1:26" ht="15.5">
      <c r="A55" s="1537" t="s">
        <v>968</v>
      </c>
      <c r="B55" s="1538"/>
      <c r="C55" s="1538"/>
      <c r="D55" s="1539"/>
      <c r="E55" s="1221" t="s">
        <v>969</v>
      </c>
      <c r="F55" s="1221"/>
      <c r="G55" s="1540" t="s">
        <v>1923</v>
      </c>
      <c r="H55" s="1541"/>
      <c r="I55" s="1542"/>
      <c r="J55" s="1540" t="s">
        <v>970</v>
      </c>
      <c r="K55" s="1541"/>
      <c r="L55" s="1541"/>
      <c r="M55" s="1542"/>
      <c r="N55" s="1543" t="s">
        <v>969</v>
      </c>
      <c r="O55" s="1544"/>
      <c r="P55" s="1544"/>
      <c r="Q55" s="1544"/>
      <c r="R55" s="1545"/>
      <c r="S55" s="1546" t="s">
        <v>969</v>
      </c>
      <c r="T55" s="1546"/>
      <c r="U55" s="1546"/>
      <c r="V55" s="1546"/>
      <c r="W55" s="1546"/>
      <c r="X55" s="1546"/>
      <c r="Y55" s="1547" t="s">
        <v>972</v>
      </c>
      <c r="Z55" s="1547"/>
    </row>
    <row r="56" spans="1:26">
      <c r="A56" s="1498"/>
      <c r="B56" s="1504"/>
      <c r="C56" s="1504"/>
      <c r="D56" s="1499"/>
      <c r="E56" s="1498"/>
      <c r="F56" s="1499"/>
      <c r="G56" s="1498"/>
      <c r="H56" s="1504"/>
      <c r="I56" s="1499"/>
      <c r="J56" s="1498"/>
      <c r="K56" s="1504"/>
      <c r="L56" s="1504"/>
      <c r="M56" s="1499"/>
      <c r="N56" s="1498"/>
      <c r="O56" s="1504"/>
      <c r="P56" s="1504"/>
      <c r="Q56" s="1504"/>
      <c r="R56" s="1499"/>
      <c r="S56" s="1498"/>
      <c r="T56" s="1504"/>
      <c r="U56" s="1504"/>
      <c r="V56" s="1504"/>
      <c r="W56" s="1504"/>
      <c r="X56" s="1499"/>
      <c r="Y56" s="1498"/>
      <c r="Z56" s="1499"/>
    </row>
    <row r="57" spans="1:26">
      <c r="A57" s="1500"/>
      <c r="B57" s="1505"/>
      <c r="C57" s="1505"/>
      <c r="D57" s="1501"/>
      <c r="E57" s="1500"/>
      <c r="F57" s="1501"/>
      <c r="G57" s="1500"/>
      <c r="H57" s="1505"/>
      <c r="I57" s="1501"/>
      <c r="J57" s="1500"/>
      <c r="K57" s="1505"/>
      <c r="L57" s="1505"/>
      <c r="M57" s="1501"/>
      <c r="N57" s="1500"/>
      <c r="O57" s="1505"/>
      <c r="P57" s="1505"/>
      <c r="Q57" s="1505"/>
      <c r="R57" s="1501"/>
      <c r="S57" s="1500"/>
      <c r="T57" s="1505"/>
      <c r="U57" s="1505"/>
      <c r="V57" s="1505"/>
      <c r="W57" s="1505"/>
      <c r="X57" s="1501"/>
      <c r="Y57" s="1500"/>
      <c r="Z57" s="1501"/>
    </row>
    <row r="58" spans="1:26">
      <c r="A58" s="1500"/>
      <c r="B58" s="1505"/>
      <c r="C58" s="1505"/>
      <c r="D58" s="1501"/>
      <c r="E58" s="1500"/>
      <c r="F58" s="1501"/>
      <c r="G58" s="1500"/>
      <c r="H58" s="1505"/>
      <c r="I58" s="1501"/>
      <c r="J58" s="1500"/>
      <c r="K58" s="1505"/>
      <c r="L58" s="1505"/>
      <c r="M58" s="1501"/>
      <c r="N58" s="1500"/>
      <c r="O58" s="1505"/>
      <c r="P58" s="1505"/>
      <c r="Q58" s="1505"/>
      <c r="R58" s="1501"/>
      <c r="S58" s="1500"/>
      <c r="T58" s="1505"/>
      <c r="U58" s="1505"/>
      <c r="V58" s="1505"/>
      <c r="W58" s="1505"/>
      <c r="X58" s="1501"/>
      <c r="Y58" s="1500"/>
      <c r="Z58" s="1501"/>
    </row>
    <row r="59" spans="1:26">
      <c r="A59" s="1500"/>
      <c r="B59" s="1505"/>
      <c r="C59" s="1505"/>
      <c r="D59" s="1501"/>
      <c r="E59" s="1500"/>
      <c r="F59" s="1501"/>
      <c r="G59" s="1500"/>
      <c r="H59" s="1505"/>
      <c r="I59" s="1501"/>
      <c r="J59" s="1500"/>
      <c r="K59" s="1505"/>
      <c r="L59" s="1505"/>
      <c r="M59" s="1501"/>
      <c r="N59" s="1500"/>
      <c r="O59" s="1505"/>
      <c r="P59" s="1505"/>
      <c r="Q59" s="1505"/>
      <c r="R59" s="1501"/>
      <c r="S59" s="1500"/>
      <c r="T59" s="1505"/>
      <c r="U59" s="1505"/>
      <c r="V59" s="1505"/>
      <c r="W59" s="1505"/>
      <c r="X59" s="1501"/>
      <c r="Y59" s="1500"/>
      <c r="Z59" s="1501"/>
    </row>
    <row r="60" spans="1:26">
      <c r="A60" s="1500"/>
      <c r="B60" s="1505"/>
      <c r="C60" s="1505"/>
      <c r="D60" s="1501"/>
      <c r="E60" s="1500"/>
      <c r="F60" s="1501"/>
      <c r="G60" s="1500"/>
      <c r="H60" s="1505"/>
      <c r="I60" s="1501"/>
      <c r="J60" s="1500"/>
      <c r="K60" s="1505"/>
      <c r="L60" s="1505"/>
      <c r="M60" s="1501"/>
      <c r="N60" s="1500"/>
      <c r="O60" s="1505"/>
      <c r="P60" s="1505"/>
      <c r="Q60" s="1505"/>
      <c r="R60" s="1501"/>
      <c r="S60" s="1500"/>
      <c r="T60" s="1505"/>
      <c r="U60" s="1505"/>
      <c r="V60" s="1505"/>
      <c r="W60" s="1505"/>
      <c r="X60" s="1501"/>
      <c r="Y60" s="1500"/>
      <c r="Z60" s="1501"/>
    </row>
    <row r="61" spans="1:26">
      <c r="A61" s="1502"/>
      <c r="B61" s="1506"/>
      <c r="C61" s="1506"/>
      <c r="D61" s="1503"/>
      <c r="E61" s="1502"/>
      <c r="F61" s="1503"/>
      <c r="G61" s="1502"/>
      <c r="H61" s="1506"/>
      <c r="I61" s="1503"/>
      <c r="J61" s="1502"/>
      <c r="K61" s="1506"/>
      <c r="L61" s="1506"/>
      <c r="M61" s="1503"/>
      <c r="N61" s="1502"/>
      <c r="O61" s="1506"/>
      <c r="P61" s="1506"/>
      <c r="Q61" s="1506"/>
      <c r="R61" s="1503"/>
      <c r="S61" s="1502"/>
      <c r="T61" s="1506"/>
      <c r="U61" s="1506"/>
      <c r="V61" s="1506"/>
      <c r="W61" s="1506"/>
      <c r="X61" s="1503"/>
      <c r="Y61" s="1502"/>
      <c r="Z61" s="1503"/>
    </row>
    <row r="64" spans="1:26" ht="17">
      <c r="K64" s="1219" t="s">
        <v>1924</v>
      </c>
      <c r="L64" s="310"/>
      <c r="M64" s="310"/>
    </row>
    <row r="65" spans="11:13" ht="34">
      <c r="K65" s="1220" t="s">
        <v>75</v>
      </c>
      <c r="L65" s="310"/>
      <c r="M65" s="1220" t="s">
        <v>1925</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1892</v>
      </c>
      <c r="L69" s="310" t="s">
        <v>965</v>
      </c>
      <c r="M69" s="310">
        <f t="shared" si="0"/>
        <v>0</v>
      </c>
    </row>
    <row r="70" spans="11:13">
      <c r="K70" s="310" t="s">
        <v>1818</v>
      </c>
      <c r="L70" s="310" t="s">
        <v>965</v>
      </c>
      <c r="M70" s="310">
        <f t="shared" si="0"/>
        <v>0</v>
      </c>
    </row>
    <row r="71" spans="11:13">
      <c r="K71" s="310" t="s">
        <v>1886</v>
      </c>
      <c r="L71" s="310" t="s">
        <v>965</v>
      </c>
      <c r="M71" s="310">
        <f t="shared" si="0"/>
        <v>0</v>
      </c>
    </row>
    <row r="72" spans="11:13">
      <c r="K72" s="310" t="s">
        <v>1805</v>
      </c>
      <c r="L72" s="310" t="s">
        <v>965</v>
      </c>
      <c r="M72" s="310">
        <f t="shared" si="0"/>
        <v>1</v>
      </c>
    </row>
    <row r="73" spans="11:13">
      <c r="K73" s="310" t="s">
        <v>1926</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1916</v>
      </c>
      <c r="L80" s="310" t="s">
        <v>965</v>
      </c>
      <c r="M80" s="310">
        <f t="shared" si="0"/>
        <v>1</v>
      </c>
    </row>
    <row r="81" spans="11:13" ht="17">
      <c r="K81" s="1219" t="s">
        <v>1927</v>
      </c>
      <c r="L81" s="310"/>
      <c r="M81" s="1219">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3"/>
  <sheetViews>
    <sheetView topLeftCell="A25" zoomScale="90" zoomScaleNormal="90" zoomScaleSheetLayoutView="90" workbookViewId="0">
      <selection activeCell="Q40" sqref="Q40:Q42"/>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15.1796875" style="1028" customWidth="1"/>
    <col min="18" max="18" width="34.54296875" style="1028" customWidth="1"/>
    <col min="19" max="247" width="30.54296875" style="1028" customWidth="1"/>
    <col min="248" max="248" width="6.54296875" style="1028" customWidth="1"/>
    <col min="249" max="249" width="7.54296875" style="1028" customWidth="1"/>
    <col min="250" max="250" width="4.81640625" style="1028" customWidth="1"/>
    <col min="251" max="251" width="11.81640625" style="1028" customWidth="1"/>
    <col min="252" max="252" width="9.81640625" style="1028" customWidth="1"/>
    <col min="253" max="253" width="3" style="1028" customWidth="1"/>
    <col min="254" max="254" width="7.1796875" style="1028" customWidth="1"/>
    <col min="255" max="255" width="22.81640625" style="1028" customWidth="1"/>
    <col min="256" max="256" width="7.1796875" style="1028" customWidth="1"/>
    <col min="257" max="257" width="9" style="1028" hidden="1" customWidth="1"/>
    <col min="258" max="258" width="8.81640625" style="1028" customWidth="1"/>
    <col min="259" max="259" width="9.81640625" style="1028" customWidth="1"/>
    <col min="260" max="260" width="10.54296875" style="1028" customWidth="1"/>
    <col min="261" max="261" width="12.1796875" style="1028" customWidth="1"/>
    <col min="262" max="262" width="11.1796875" style="1028" customWidth="1"/>
    <col min="263" max="263" width="6.81640625" style="1028" customWidth="1"/>
    <col min="264" max="503" width="30.54296875" style="1028" customWidth="1"/>
    <col min="504" max="504" width="6.54296875" style="1028" customWidth="1"/>
    <col min="505" max="505" width="7.54296875" style="1028" customWidth="1"/>
    <col min="506" max="506" width="4.81640625" style="1028" customWidth="1"/>
    <col min="507" max="507" width="11.81640625" style="1028" customWidth="1"/>
    <col min="508" max="508" width="9.81640625" style="1028" customWidth="1"/>
    <col min="509" max="509" width="3" style="1028" customWidth="1"/>
    <col min="510" max="510" width="7.1796875" style="1028" customWidth="1"/>
    <col min="511" max="511" width="22.81640625" style="1028" customWidth="1"/>
    <col min="512" max="512" width="7.1796875" style="1028" customWidth="1"/>
    <col min="513" max="513" width="9" style="1028" hidden="1" customWidth="1"/>
    <col min="514" max="514" width="8.81640625" style="1028" customWidth="1"/>
    <col min="515" max="515" width="9.81640625" style="1028" customWidth="1"/>
    <col min="516" max="516" width="10.54296875" style="1028" customWidth="1"/>
    <col min="517" max="517" width="12.1796875" style="1028" customWidth="1"/>
    <col min="518" max="518" width="11.1796875" style="1028" customWidth="1"/>
    <col min="519" max="519" width="6.81640625" style="1028" customWidth="1"/>
    <col min="520" max="759" width="30.54296875" style="1028" customWidth="1"/>
    <col min="760" max="760" width="6.54296875" style="1028" customWidth="1"/>
    <col min="761" max="761" width="7.54296875" style="1028" customWidth="1"/>
    <col min="762" max="762" width="4.81640625" style="1028" customWidth="1"/>
    <col min="763" max="763" width="11.81640625" style="1028" customWidth="1"/>
    <col min="764" max="764" width="9.81640625" style="1028" customWidth="1"/>
    <col min="765" max="765" width="3" style="1028" customWidth="1"/>
    <col min="766" max="766" width="7.1796875" style="1028" customWidth="1"/>
    <col min="767" max="767" width="22.81640625" style="1028" customWidth="1"/>
    <col min="768" max="768" width="7.1796875" style="1028" customWidth="1"/>
    <col min="769" max="769" width="9" style="1028" hidden="1" customWidth="1"/>
    <col min="770" max="770" width="8.81640625" style="1028" customWidth="1"/>
    <col min="771" max="771" width="9.81640625" style="1028" customWidth="1"/>
    <col min="772" max="772" width="10.54296875" style="1028" customWidth="1"/>
    <col min="773" max="773" width="12.1796875" style="1028" customWidth="1"/>
    <col min="774" max="774" width="11.1796875" style="1028" customWidth="1"/>
    <col min="775" max="775" width="6.81640625" style="1028" customWidth="1"/>
    <col min="776" max="1015" width="30.54296875" style="1028" customWidth="1"/>
    <col min="1016" max="1016" width="6.54296875" style="1028" customWidth="1"/>
    <col min="1017" max="1017" width="7.54296875" style="1028" customWidth="1"/>
    <col min="1018" max="1018" width="4.81640625" style="1028" customWidth="1"/>
    <col min="1019" max="1019" width="11.81640625" style="1028" customWidth="1"/>
    <col min="1020" max="1020" width="9.81640625" style="1028" customWidth="1"/>
    <col min="1021" max="1021" width="3" style="1028" customWidth="1"/>
    <col min="1022" max="1022" width="7.1796875" style="1028" customWidth="1"/>
    <col min="1023" max="1023" width="22.81640625" style="1028" customWidth="1"/>
    <col min="1024" max="1024" width="7.1796875" style="1028" customWidth="1"/>
    <col min="1025" max="1025" width="9" style="1028" hidden="1" customWidth="1"/>
    <col min="1026" max="1026" width="8.81640625" style="1028" customWidth="1"/>
    <col min="1027" max="1027" width="9.81640625" style="1028" customWidth="1"/>
    <col min="1028" max="1028" width="10.54296875" style="1028" customWidth="1"/>
    <col min="1029" max="1029" width="12.1796875" style="1028" customWidth="1"/>
    <col min="1030" max="1030" width="11.1796875" style="1028" customWidth="1"/>
    <col min="1031" max="1031" width="6.81640625" style="1028" customWidth="1"/>
    <col min="1032" max="1271" width="30.54296875" style="1028" customWidth="1"/>
    <col min="1272" max="1272" width="6.54296875" style="1028" customWidth="1"/>
    <col min="1273" max="1273" width="7.54296875" style="1028" customWidth="1"/>
    <col min="1274" max="1274" width="4.81640625" style="1028" customWidth="1"/>
    <col min="1275" max="1275" width="11.81640625" style="1028" customWidth="1"/>
    <col min="1276" max="1276" width="9.81640625" style="1028" customWidth="1"/>
    <col min="1277" max="1277" width="3" style="1028" customWidth="1"/>
    <col min="1278" max="1278" width="7.1796875" style="1028" customWidth="1"/>
    <col min="1279" max="1279" width="22.81640625" style="1028" customWidth="1"/>
    <col min="1280" max="1280" width="7.1796875" style="1028" customWidth="1"/>
    <col min="1281" max="1281" width="9" style="1028" hidden="1" customWidth="1"/>
    <col min="1282" max="1282" width="8.81640625" style="1028" customWidth="1"/>
    <col min="1283" max="1283" width="9.81640625" style="1028" customWidth="1"/>
    <col min="1284" max="1284" width="10.54296875" style="1028" customWidth="1"/>
    <col min="1285" max="1285" width="12.1796875" style="1028" customWidth="1"/>
    <col min="1286" max="1286" width="11.1796875" style="1028" customWidth="1"/>
    <col min="1287" max="1287" width="6.81640625" style="1028" customWidth="1"/>
    <col min="1288" max="1527" width="30.54296875" style="1028" customWidth="1"/>
    <col min="1528" max="1528" width="6.54296875" style="1028" customWidth="1"/>
    <col min="1529" max="1529" width="7.54296875" style="1028" customWidth="1"/>
    <col min="1530" max="1530" width="4.81640625" style="1028" customWidth="1"/>
    <col min="1531" max="1531" width="11.81640625" style="1028" customWidth="1"/>
    <col min="1532" max="1532" width="9.81640625" style="1028" customWidth="1"/>
    <col min="1533" max="1533" width="3" style="1028" customWidth="1"/>
    <col min="1534" max="1534" width="7.1796875" style="1028" customWidth="1"/>
    <col min="1535" max="1535" width="22.81640625" style="1028" customWidth="1"/>
    <col min="1536" max="1536" width="7.1796875" style="1028" customWidth="1"/>
    <col min="1537" max="1537" width="9" style="1028" hidden="1" customWidth="1"/>
    <col min="1538" max="1538" width="8.81640625" style="1028" customWidth="1"/>
    <col min="1539" max="1539" width="9.81640625" style="1028" customWidth="1"/>
    <col min="1540" max="1540" width="10.54296875" style="1028" customWidth="1"/>
    <col min="1541" max="1541" width="12.1796875" style="1028" customWidth="1"/>
    <col min="1542" max="1542" width="11.1796875" style="1028" customWidth="1"/>
    <col min="1543" max="1543" width="6.81640625" style="1028" customWidth="1"/>
    <col min="1544" max="1783" width="30.54296875" style="1028" customWidth="1"/>
    <col min="1784" max="1784" width="6.54296875" style="1028" customWidth="1"/>
    <col min="1785" max="1785" width="7.54296875" style="1028" customWidth="1"/>
    <col min="1786" max="1786" width="4.81640625" style="1028" customWidth="1"/>
    <col min="1787" max="1787" width="11.81640625" style="1028" customWidth="1"/>
    <col min="1788" max="1788" width="9.81640625" style="1028" customWidth="1"/>
    <col min="1789" max="1789" width="3" style="1028" customWidth="1"/>
    <col min="1790" max="1790" width="7.1796875" style="1028" customWidth="1"/>
    <col min="1791" max="1791" width="22.81640625" style="1028" customWidth="1"/>
    <col min="1792" max="1792" width="7.1796875" style="1028" customWidth="1"/>
    <col min="1793" max="1793" width="9" style="1028" hidden="1" customWidth="1"/>
    <col min="1794" max="1794" width="8.81640625" style="1028" customWidth="1"/>
    <col min="1795" max="1795" width="9.81640625" style="1028" customWidth="1"/>
    <col min="1796" max="1796" width="10.54296875" style="1028" customWidth="1"/>
    <col min="1797" max="1797" width="12.1796875" style="1028" customWidth="1"/>
    <col min="1798" max="1798" width="11.1796875" style="1028" customWidth="1"/>
    <col min="1799" max="1799" width="6.81640625" style="1028" customWidth="1"/>
    <col min="1800" max="2039" width="30.54296875" style="1028" customWidth="1"/>
    <col min="2040" max="2040" width="6.54296875" style="1028" customWidth="1"/>
    <col min="2041" max="2041" width="7.54296875" style="1028" customWidth="1"/>
    <col min="2042" max="2042" width="4.81640625" style="1028" customWidth="1"/>
    <col min="2043" max="2043" width="11.81640625" style="1028" customWidth="1"/>
    <col min="2044" max="2044" width="9.81640625" style="1028" customWidth="1"/>
    <col min="2045" max="2045" width="3" style="1028" customWidth="1"/>
    <col min="2046" max="2046" width="7.1796875" style="1028" customWidth="1"/>
    <col min="2047" max="2047" width="22.81640625" style="1028" customWidth="1"/>
    <col min="2048" max="2048" width="7.1796875" style="1028" customWidth="1"/>
    <col min="2049" max="2049" width="9" style="1028" hidden="1" customWidth="1"/>
    <col min="2050" max="2050" width="8.81640625" style="1028" customWidth="1"/>
    <col min="2051" max="2051" width="9.81640625" style="1028" customWidth="1"/>
    <col min="2052" max="2052" width="10.54296875" style="1028" customWidth="1"/>
    <col min="2053" max="2053" width="12.1796875" style="1028" customWidth="1"/>
    <col min="2054" max="2054" width="11.1796875" style="1028" customWidth="1"/>
    <col min="2055" max="2055" width="6.81640625" style="1028" customWidth="1"/>
    <col min="2056" max="2295" width="30.54296875" style="1028" customWidth="1"/>
    <col min="2296" max="2296" width="6.54296875" style="1028" customWidth="1"/>
    <col min="2297" max="2297" width="7.54296875" style="1028" customWidth="1"/>
    <col min="2298" max="2298" width="4.81640625" style="1028" customWidth="1"/>
    <col min="2299" max="2299" width="11.81640625" style="1028" customWidth="1"/>
    <col min="2300" max="2300" width="9.81640625" style="1028" customWidth="1"/>
    <col min="2301" max="2301" width="3" style="1028" customWidth="1"/>
    <col min="2302" max="2302" width="7.1796875" style="1028" customWidth="1"/>
    <col min="2303" max="2303" width="22.81640625" style="1028" customWidth="1"/>
    <col min="2304" max="2304" width="7.1796875" style="1028" customWidth="1"/>
    <col min="2305" max="2305" width="9" style="1028" hidden="1" customWidth="1"/>
    <col min="2306" max="2306" width="8.81640625" style="1028" customWidth="1"/>
    <col min="2307" max="2307" width="9.81640625" style="1028" customWidth="1"/>
    <col min="2308" max="2308" width="10.54296875" style="1028" customWidth="1"/>
    <col min="2309" max="2309" width="12.1796875" style="1028" customWidth="1"/>
    <col min="2310" max="2310" width="11.1796875" style="1028" customWidth="1"/>
    <col min="2311" max="2311" width="6.81640625" style="1028" customWidth="1"/>
    <col min="2312" max="2551" width="30.54296875" style="1028" customWidth="1"/>
    <col min="2552" max="2552" width="6.54296875" style="1028" customWidth="1"/>
    <col min="2553" max="2553" width="7.54296875" style="1028" customWidth="1"/>
    <col min="2554" max="2554" width="4.81640625" style="1028" customWidth="1"/>
    <col min="2555" max="2555" width="11.81640625" style="1028" customWidth="1"/>
    <col min="2556" max="2556" width="9.81640625" style="1028" customWidth="1"/>
    <col min="2557" max="2557" width="3" style="1028" customWidth="1"/>
    <col min="2558" max="2558" width="7.1796875" style="1028" customWidth="1"/>
    <col min="2559" max="2559" width="22.81640625" style="1028" customWidth="1"/>
    <col min="2560" max="2560" width="7.1796875" style="1028" customWidth="1"/>
    <col min="2561" max="2561" width="9" style="1028" hidden="1" customWidth="1"/>
    <col min="2562" max="2562" width="8.81640625" style="1028" customWidth="1"/>
    <col min="2563" max="2563" width="9.81640625" style="1028" customWidth="1"/>
    <col min="2564" max="2564" width="10.54296875" style="1028" customWidth="1"/>
    <col min="2565" max="2565" width="12.1796875" style="1028" customWidth="1"/>
    <col min="2566" max="2566" width="11.1796875" style="1028" customWidth="1"/>
    <col min="2567" max="2567" width="6.81640625" style="1028" customWidth="1"/>
    <col min="2568" max="2807" width="30.54296875" style="1028" customWidth="1"/>
    <col min="2808" max="2808" width="6.54296875" style="1028" customWidth="1"/>
    <col min="2809" max="2809" width="7.54296875" style="1028" customWidth="1"/>
    <col min="2810" max="2810" width="4.81640625" style="1028" customWidth="1"/>
    <col min="2811" max="2811" width="11.81640625" style="1028" customWidth="1"/>
    <col min="2812" max="2812" width="9.81640625" style="1028" customWidth="1"/>
    <col min="2813" max="2813" width="3" style="1028" customWidth="1"/>
    <col min="2814" max="2814" width="7.1796875" style="1028" customWidth="1"/>
    <col min="2815" max="2815" width="22.81640625" style="1028" customWidth="1"/>
    <col min="2816" max="2816" width="7.1796875" style="1028" customWidth="1"/>
    <col min="2817" max="2817" width="9" style="1028" hidden="1" customWidth="1"/>
    <col min="2818" max="2818" width="8.81640625" style="1028" customWidth="1"/>
    <col min="2819" max="2819" width="9.81640625" style="1028" customWidth="1"/>
    <col min="2820" max="2820" width="10.54296875" style="1028" customWidth="1"/>
    <col min="2821" max="2821" width="12.1796875" style="1028" customWidth="1"/>
    <col min="2822" max="2822" width="11.1796875" style="1028" customWidth="1"/>
    <col min="2823" max="2823" width="6.81640625" style="1028" customWidth="1"/>
    <col min="2824" max="3063" width="30.54296875" style="1028" customWidth="1"/>
    <col min="3064" max="3064" width="6.54296875" style="1028" customWidth="1"/>
    <col min="3065" max="3065" width="7.54296875" style="1028" customWidth="1"/>
    <col min="3066" max="3066" width="4.81640625" style="1028" customWidth="1"/>
    <col min="3067" max="3067" width="11.81640625" style="1028" customWidth="1"/>
    <col min="3068" max="3068" width="9.81640625" style="1028" customWidth="1"/>
    <col min="3069" max="3069" width="3" style="1028" customWidth="1"/>
    <col min="3070" max="3070" width="7.1796875" style="1028" customWidth="1"/>
    <col min="3071" max="3071" width="22.81640625" style="1028" customWidth="1"/>
    <col min="3072" max="3072" width="7.1796875" style="1028" customWidth="1"/>
    <col min="3073" max="3073" width="9" style="1028" hidden="1" customWidth="1"/>
    <col min="3074" max="3074" width="8.81640625" style="1028" customWidth="1"/>
    <col min="3075" max="3075" width="9.81640625" style="1028" customWidth="1"/>
    <col min="3076" max="3076" width="10.54296875" style="1028" customWidth="1"/>
    <col min="3077" max="3077" width="12.1796875" style="1028" customWidth="1"/>
    <col min="3078" max="3078" width="11.1796875" style="1028" customWidth="1"/>
    <col min="3079" max="3079" width="6.81640625" style="1028" customWidth="1"/>
    <col min="3080" max="3319" width="30.54296875" style="1028" customWidth="1"/>
    <col min="3320" max="3320" width="6.54296875" style="1028" customWidth="1"/>
    <col min="3321" max="3321" width="7.54296875" style="1028" customWidth="1"/>
    <col min="3322" max="3322" width="4.81640625" style="1028" customWidth="1"/>
    <col min="3323" max="3323" width="11.81640625" style="1028" customWidth="1"/>
    <col min="3324" max="3324" width="9.81640625" style="1028" customWidth="1"/>
    <col min="3325" max="3325" width="3" style="1028" customWidth="1"/>
    <col min="3326" max="3326" width="7.1796875" style="1028" customWidth="1"/>
    <col min="3327" max="3327" width="22.81640625" style="1028" customWidth="1"/>
    <col min="3328" max="3328" width="7.1796875" style="1028" customWidth="1"/>
    <col min="3329" max="3329" width="9" style="1028" hidden="1" customWidth="1"/>
    <col min="3330" max="3330" width="8.81640625" style="1028" customWidth="1"/>
    <col min="3331" max="3331" width="9.81640625" style="1028" customWidth="1"/>
    <col min="3332" max="3332" width="10.54296875" style="1028" customWidth="1"/>
    <col min="3333" max="3333" width="12.1796875" style="1028" customWidth="1"/>
    <col min="3334" max="3334" width="11.1796875" style="1028" customWidth="1"/>
    <col min="3335" max="3335" width="6.81640625" style="1028" customWidth="1"/>
    <col min="3336" max="3575" width="30.54296875" style="1028" customWidth="1"/>
    <col min="3576" max="3576" width="6.54296875" style="1028" customWidth="1"/>
    <col min="3577" max="3577" width="7.54296875" style="1028" customWidth="1"/>
    <col min="3578" max="3578" width="4.81640625" style="1028" customWidth="1"/>
    <col min="3579" max="3579" width="11.81640625" style="1028" customWidth="1"/>
    <col min="3580" max="3580" width="9.81640625" style="1028" customWidth="1"/>
    <col min="3581" max="3581" width="3" style="1028" customWidth="1"/>
    <col min="3582" max="3582" width="7.1796875" style="1028" customWidth="1"/>
    <col min="3583" max="3583" width="22.81640625" style="1028" customWidth="1"/>
    <col min="3584" max="3584" width="7.1796875" style="1028" customWidth="1"/>
    <col min="3585" max="3585" width="9" style="1028" hidden="1" customWidth="1"/>
    <col min="3586" max="3586" width="8.81640625" style="1028" customWidth="1"/>
    <col min="3587" max="3587" width="9.81640625" style="1028" customWidth="1"/>
    <col min="3588" max="3588" width="10.54296875" style="1028" customWidth="1"/>
    <col min="3589" max="3589" width="12.1796875" style="1028" customWidth="1"/>
    <col min="3590" max="3590" width="11.1796875" style="1028" customWidth="1"/>
    <col min="3591" max="3591" width="6.81640625" style="1028" customWidth="1"/>
    <col min="3592" max="3831" width="30.54296875" style="1028" customWidth="1"/>
    <col min="3832" max="3832" width="6.54296875" style="1028" customWidth="1"/>
    <col min="3833" max="3833" width="7.54296875" style="1028" customWidth="1"/>
    <col min="3834" max="3834" width="4.81640625" style="1028" customWidth="1"/>
    <col min="3835" max="3835" width="11.81640625" style="1028" customWidth="1"/>
    <col min="3836" max="3836" width="9.81640625" style="1028" customWidth="1"/>
    <col min="3837" max="3837" width="3" style="1028" customWidth="1"/>
    <col min="3838" max="3838" width="7.1796875" style="1028" customWidth="1"/>
    <col min="3839" max="3839" width="22.81640625" style="1028" customWidth="1"/>
    <col min="3840" max="3840" width="7.1796875" style="1028" customWidth="1"/>
    <col min="3841" max="3841" width="9" style="1028" hidden="1" customWidth="1"/>
    <col min="3842" max="3842" width="8.81640625" style="1028" customWidth="1"/>
    <col min="3843" max="3843" width="9.81640625" style="1028" customWidth="1"/>
    <col min="3844" max="3844" width="10.54296875" style="1028" customWidth="1"/>
    <col min="3845" max="3845" width="12.1796875" style="1028" customWidth="1"/>
    <col min="3846" max="3846" width="11.1796875" style="1028" customWidth="1"/>
    <col min="3847" max="3847" width="6.81640625" style="1028" customWidth="1"/>
    <col min="3848" max="4087" width="30.54296875" style="1028" customWidth="1"/>
    <col min="4088" max="4088" width="6.54296875" style="1028" customWidth="1"/>
    <col min="4089" max="4089" width="7.54296875" style="1028" customWidth="1"/>
    <col min="4090" max="4090" width="4.81640625" style="1028" customWidth="1"/>
    <col min="4091" max="4091" width="11.81640625" style="1028" customWidth="1"/>
    <col min="4092" max="4092" width="9.81640625" style="1028" customWidth="1"/>
    <col min="4093" max="4093" width="3" style="1028" customWidth="1"/>
    <col min="4094" max="4094" width="7.1796875" style="1028" customWidth="1"/>
    <col min="4095" max="4095" width="22.81640625" style="1028" customWidth="1"/>
    <col min="4096" max="4096" width="7.1796875" style="1028" customWidth="1"/>
    <col min="4097" max="4097" width="9" style="1028" hidden="1" customWidth="1"/>
    <col min="4098" max="4098" width="8.81640625" style="1028" customWidth="1"/>
    <col min="4099" max="4099" width="9.81640625" style="1028" customWidth="1"/>
    <col min="4100" max="4100" width="10.54296875" style="1028" customWidth="1"/>
    <col min="4101" max="4101" width="12.1796875" style="1028" customWidth="1"/>
    <col min="4102" max="4102" width="11.1796875" style="1028" customWidth="1"/>
    <col min="4103" max="4103" width="6.81640625" style="1028" customWidth="1"/>
    <col min="4104" max="4343" width="30.54296875" style="1028" customWidth="1"/>
    <col min="4344" max="4344" width="6.54296875" style="1028" customWidth="1"/>
    <col min="4345" max="4345" width="7.54296875" style="1028" customWidth="1"/>
    <col min="4346" max="4346" width="4.81640625" style="1028" customWidth="1"/>
    <col min="4347" max="4347" width="11.81640625" style="1028" customWidth="1"/>
    <col min="4348" max="4348" width="9.81640625" style="1028" customWidth="1"/>
    <col min="4349" max="4349" width="3" style="1028" customWidth="1"/>
    <col min="4350" max="4350" width="7.1796875" style="1028" customWidth="1"/>
    <col min="4351" max="4351" width="22.81640625" style="1028" customWidth="1"/>
    <col min="4352" max="4352" width="7.1796875" style="1028" customWidth="1"/>
    <col min="4353" max="4353" width="9" style="1028" hidden="1" customWidth="1"/>
    <col min="4354" max="4354" width="8.81640625" style="1028" customWidth="1"/>
    <col min="4355" max="4355" width="9.81640625" style="1028" customWidth="1"/>
    <col min="4356" max="4356" width="10.54296875" style="1028" customWidth="1"/>
    <col min="4357" max="4357" width="12.1796875" style="1028" customWidth="1"/>
    <col min="4358" max="4358" width="11.1796875" style="1028" customWidth="1"/>
    <col min="4359" max="4359" width="6.81640625" style="1028" customWidth="1"/>
    <col min="4360" max="4599" width="30.54296875" style="1028" customWidth="1"/>
    <col min="4600" max="4600" width="6.54296875" style="1028" customWidth="1"/>
    <col min="4601" max="4601" width="7.54296875" style="1028" customWidth="1"/>
    <col min="4602" max="4602" width="4.81640625" style="1028" customWidth="1"/>
    <col min="4603" max="4603" width="11.81640625" style="1028" customWidth="1"/>
    <col min="4604" max="4604" width="9.81640625" style="1028" customWidth="1"/>
    <col min="4605" max="4605" width="3" style="1028" customWidth="1"/>
    <col min="4606" max="4606" width="7.1796875" style="1028" customWidth="1"/>
    <col min="4607" max="4607" width="22.81640625" style="1028" customWidth="1"/>
    <col min="4608" max="4608" width="7.1796875" style="1028" customWidth="1"/>
    <col min="4609" max="4609" width="9" style="1028" hidden="1" customWidth="1"/>
    <col min="4610" max="4610" width="8.81640625" style="1028" customWidth="1"/>
    <col min="4611" max="4611" width="9.81640625" style="1028" customWidth="1"/>
    <col min="4612" max="4612" width="10.54296875" style="1028" customWidth="1"/>
    <col min="4613" max="4613" width="12.1796875" style="1028" customWidth="1"/>
    <col min="4614" max="4614" width="11.1796875" style="1028" customWidth="1"/>
    <col min="4615" max="4615" width="6.81640625" style="1028" customWidth="1"/>
    <col min="4616" max="4855" width="30.54296875" style="1028" customWidth="1"/>
    <col min="4856" max="4856" width="6.54296875" style="1028" customWidth="1"/>
    <col min="4857" max="4857" width="7.54296875" style="1028" customWidth="1"/>
    <col min="4858" max="4858" width="4.81640625" style="1028" customWidth="1"/>
    <col min="4859" max="4859" width="11.81640625" style="1028" customWidth="1"/>
    <col min="4860" max="4860" width="9.81640625" style="1028" customWidth="1"/>
    <col min="4861" max="4861" width="3" style="1028" customWidth="1"/>
    <col min="4862" max="4862" width="7.1796875" style="1028" customWidth="1"/>
    <col min="4863" max="4863" width="22.81640625" style="1028" customWidth="1"/>
    <col min="4864" max="4864" width="7.1796875" style="1028" customWidth="1"/>
    <col min="4865" max="4865" width="9" style="1028" hidden="1" customWidth="1"/>
    <col min="4866" max="4866" width="8.81640625" style="1028" customWidth="1"/>
    <col min="4867" max="4867" width="9.81640625" style="1028" customWidth="1"/>
    <col min="4868" max="4868" width="10.54296875" style="1028" customWidth="1"/>
    <col min="4869" max="4869" width="12.1796875" style="1028" customWidth="1"/>
    <col min="4870" max="4870" width="11.1796875" style="1028" customWidth="1"/>
    <col min="4871" max="4871" width="6.81640625" style="1028" customWidth="1"/>
    <col min="4872" max="5111" width="30.54296875" style="1028" customWidth="1"/>
    <col min="5112" max="5112" width="6.54296875" style="1028" customWidth="1"/>
    <col min="5113" max="5113" width="7.54296875" style="1028" customWidth="1"/>
    <col min="5114" max="5114" width="4.81640625" style="1028" customWidth="1"/>
    <col min="5115" max="5115" width="11.81640625" style="1028" customWidth="1"/>
    <col min="5116" max="5116" width="9.81640625" style="1028" customWidth="1"/>
    <col min="5117" max="5117" width="3" style="1028" customWidth="1"/>
    <col min="5118" max="5118" width="7.1796875" style="1028" customWidth="1"/>
    <col min="5119" max="5119" width="22.81640625" style="1028" customWidth="1"/>
    <col min="5120" max="5120" width="7.1796875" style="1028" customWidth="1"/>
    <col min="5121" max="5121" width="9" style="1028" hidden="1" customWidth="1"/>
    <col min="5122" max="5122" width="8.81640625" style="1028" customWidth="1"/>
    <col min="5123" max="5123" width="9.81640625" style="1028" customWidth="1"/>
    <col min="5124" max="5124" width="10.54296875" style="1028" customWidth="1"/>
    <col min="5125" max="5125" width="12.1796875" style="1028" customWidth="1"/>
    <col min="5126" max="5126" width="11.1796875" style="1028" customWidth="1"/>
    <col min="5127" max="5127" width="6.81640625" style="1028" customWidth="1"/>
    <col min="5128" max="5367" width="30.54296875" style="1028" customWidth="1"/>
    <col min="5368" max="5368" width="6.54296875" style="1028" customWidth="1"/>
    <col min="5369" max="5369" width="7.54296875" style="1028" customWidth="1"/>
    <col min="5370" max="5370" width="4.81640625" style="1028" customWidth="1"/>
    <col min="5371" max="5371" width="11.81640625" style="1028" customWidth="1"/>
    <col min="5372" max="5372" width="9.81640625" style="1028" customWidth="1"/>
    <col min="5373" max="5373" width="3" style="1028" customWidth="1"/>
    <col min="5374" max="5374" width="7.1796875" style="1028" customWidth="1"/>
    <col min="5375" max="5375" width="22.81640625" style="1028" customWidth="1"/>
    <col min="5376" max="5376" width="7.1796875" style="1028" customWidth="1"/>
    <col min="5377" max="5377" width="9" style="1028" hidden="1" customWidth="1"/>
    <col min="5378" max="5378" width="8.81640625" style="1028" customWidth="1"/>
    <col min="5379" max="5379" width="9.81640625" style="1028" customWidth="1"/>
    <col min="5380" max="5380" width="10.54296875" style="1028" customWidth="1"/>
    <col min="5381" max="5381" width="12.1796875" style="1028" customWidth="1"/>
    <col min="5382" max="5382" width="11.1796875" style="1028" customWidth="1"/>
    <col min="5383" max="5383" width="6.81640625" style="1028" customWidth="1"/>
    <col min="5384" max="5623" width="30.54296875" style="1028" customWidth="1"/>
    <col min="5624" max="5624" width="6.54296875" style="1028" customWidth="1"/>
    <col min="5625" max="5625" width="7.54296875" style="1028" customWidth="1"/>
    <col min="5626" max="5626" width="4.81640625" style="1028" customWidth="1"/>
    <col min="5627" max="5627" width="11.81640625" style="1028" customWidth="1"/>
    <col min="5628" max="5628" width="9.81640625" style="1028" customWidth="1"/>
    <col min="5629" max="5629" width="3" style="1028" customWidth="1"/>
    <col min="5630" max="5630" width="7.1796875" style="1028" customWidth="1"/>
    <col min="5631" max="5631" width="22.81640625" style="1028" customWidth="1"/>
    <col min="5632" max="5632" width="7.1796875" style="1028" customWidth="1"/>
    <col min="5633" max="5633" width="9" style="1028" hidden="1" customWidth="1"/>
    <col min="5634" max="5634" width="8.81640625" style="1028" customWidth="1"/>
    <col min="5635" max="5635" width="9.81640625" style="1028" customWidth="1"/>
    <col min="5636" max="5636" width="10.54296875" style="1028" customWidth="1"/>
    <col min="5637" max="5637" width="12.1796875" style="1028" customWidth="1"/>
    <col min="5638" max="5638" width="11.1796875" style="1028" customWidth="1"/>
    <col min="5639" max="5639" width="6.81640625" style="1028" customWidth="1"/>
    <col min="5640" max="5879" width="30.54296875" style="1028" customWidth="1"/>
    <col min="5880" max="5880" width="6.54296875" style="1028" customWidth="1"/>
    <col min="5881" max="5881" width="7.54296875" style="1028" customWidth="1"/>
    <col min="5882" max="5882" width="4.81640625" style="1028" customWidth="1"/>
    <col min="5883" max="5883" width="11.81640625" style="1028" customWidth="1"/>
    <col min="5884" max="5884" width="9.81640625" style="1028" customWidth="1"/>
    <col min="5885" max="5885" width="3" style="1028" customWidth="1"/>
    <col min="5886" max="5886" width="7.1796875" style="1028" customWidth="1"/>
    <col min="5887" max="5887" width="22.81640625" style="1028" customWidth="1"/>
    <col min="5888" max="5888" width="7.1796875" style="1028" customWidth="1"/>
    <col min="5889" max="5889" width="9" style="1028" hidden="1" customWidth="1"/>
    <col min="5890" max="5890" width="8.81640625" style="1028" customWidth="1"/>
    <col min="5891" max="5891" width="9.81640625" style="1028" customWidth="1"/>
    <col min="5892" max="5892" width="10.54296875" style="1028" customWidth="1"/>
    <col min="5893" max="5893" width="12.1796875" style="1028" customWidth="1"/>
    <col min="5894" max="5894" width="11.1796875" style="1028" customWidth="1"/>
    <col min="5895" max="5895" width="6.81640625" style="1028" customWidth="1"/>
    <col min="5896" max="6135" width="30.54296875" style="1028" customWidth="1"/>
    <col min="6136" max="6136" width="6.54296875" style="1028" customWidth="1"/>
    <col min="6137" max="6137" width="7.54296875" style="1028" customWidth="1"/>
    <col min="6138" max="6138" width="4.81640625" style="1028" customWidth="1"/>
    <col min="6139" max="6139" width="11.81640625" style="1028" customWidth="1"/>
    <col min="6140" max="6140" width="9.81640625" style="1028" customWidth="1"/>
    <col min="6141" max="6141" width="3" style="1028" customWidth="1"/>
    <col min="6142" max="6142" width="7.1796875" style="1028" customWidth="1"/>
    <col min="6143" max="6143" width="22.81640625" style="1028" customWidth="1"/>
    <col min="6144" max="6144" width="7.1796875" style="1028" customWidth="1"/>
    <col min="6145" max="6145" width="9" style="1028" hidden="1" customWidth="1"/>
    <col min="6146" max="6146" width="8.81640625" style="1028" customWidth="1"/>
    <col min="6147" max="6147" width="9.81640625" style="1028" customWidth="1"/>
    <col min="6148" max="6148" width="10.54296875" style="1028" customWidth="1"/>
    <col min="6149" max="6149" width="12.1796875" style="1028" customWidth="1"/>
    <col min="6150" max="6150" width="11.1796875" style="1028" customWidth="1"/>
    <col min="6151" max="6151" width="6.81640625" style="1028" customWidth="1"/>
    <col min="6152" max="6391" width="30.54296875" style="1028" customWidth="1"/>
    <col min="6392" max="6392" width="6.54296875" style="1028" customWidth="1"/>
    <col min="6393" max="6393" width="7.54296875" style="1028" customWidth="1"/>
    <col min="6394" max="6394" width="4.81640625" style="1028" customWidth="1"/>
    <col min="6395" max="6395" width="11.81640625" style="1028" customWidth="1"/>
    <col min="6396" max="6396" width="9.81640625" style="1028" customWidth="1"/>
    <col min="6397" max="6397" width="3" style="1028" customWidth="1"/>
    <col min="6398" max="6398" width="7.1796875" style="1028" customWidth="1"/>
    <col min="6399" max="6399" width="22.81640625" style="1028" customWidth="1"/>
    <col min="6400" max="6400" width="7.1796875" style="1028" customWidth="1"/>
    <col min="6401" max="6401" width="9" style="1028" hidden="1" customWidth="1"/>
    <col min="6402" max="6402" width="8.81640625" style="1028" customWidth="1"/>
    <col min="6403" max="6403" width="9.81640625" style="1028" customWidth="1"/>
    <col min="6404" max="6404" width="10.54296875" style="1028" customWidth="1"/>
    <col min="6405" max="6405" width="12.1796875" style="1028" customWidth="1"/>
    <col min="6406" max="6406" width="11.1796875" style="1028" customWidth="1"/>
    <col min="6407" max="6407" width="6.81640625" style="1028" customWidth="1"/>
    <col min="6408" max="6647" width="30.54296875" style="1028" customWidth="1"/>
    <col min="6648" max="6648" width="6.54296875" style="1028" customWidth="1"/>
    <col min="6649" max="6649" width="7.54296875" style="1028" customWidth="1"/>
    <col min="6650" max="6650" width="4.81640625" style="1028" customWidth="1"/>
    <col min="6651" max="6651" width="11.81640625" style="1028" customWidth="1"/>
    <col min="6652" max="6652" width="9.81640625" style="1028" customWidth="1"/>
    <col min="6653" max="6653" width="3" style="1028" customWidth="1"/>
    <col min="6654" max="6654" width="7.1796875" style="1028" customWidth="1"/>
    <col min="6655" max="6655" width="22.81640625" style="1028" customWidth="1"/>
    <col min="6656" max="6656" width="7.1796875" style="1028" customWidth="1"/>
    <col min="6657" max="6657" width="9" style="1028" hidden="1" customWidth="1"/>
    <col min="6658" max="6658" width="8.81640625" style="1028" customWidth="1"/>
    <col min="6659" max="6659" width="9.81640625" style="1028" customWidth="1"/>
    <col min="6660" max="6660" width="10.54296875" style="1028" customWidth="1"/>
    <col min="6661" max="6661" width="12.1796875" style="1028" customWidth="1"/>
    <col min="6662" max="6662" width="11.1796875" style="1028" customWidth="1"/>
    <col min="6663" max="6663" width="6.81640625" style="1028" customWidth="1"/>
    <col min="6664" max="6903" width="30.54296875" style="1028" customWidth="1"/>
    <col min="6904" max="6904" width="6.54296875" style="1028" customWidth="1"/>
    <col min="6905" max="6905" width="7.54296875" style="1028" customWidth="1"/>
    <col min="6906" max="6906" width="4.81640625" style="1028" customWidth="1"/>
    <col min="6907" max="6907" width="11.81640625" style="1028" customWidth="1"/>
    <col min="6908" max="6908" width="9.81640625" style="1028" customWidth="1"/>
    <col min="6909" max="6909" width="3" style="1028" customWidth="1"/>
    <col min="6910" max="6910" width="7.1796875" style="1028" customWidth="1"/>
    <col min="6911" max="6911" width="22.81640625" style="1028" customWidth="1"/>
    <col min="6912" max="6912" width="7.1796875" style="1028" customWidth="1"/>
    <col min="6913" max="6913" width="9" style="1028" hidden="1" customWidth="1"/>
    <col min="6914" max="6914" width="8.81640625" style="1028" customWidth="1"/>
    <col min="6915" max="6915" width="9.81640625" style="1028" customWidth="1"/>
    <col min="6916" max="6916" width="10.54296875" style="1028" customWidth="1"/>
    <col min="6917" max="6917" width="12.1796875" style="1028" customWidth="1"/>
    <col min="6918" max="6918" width="11.1796875" style="1028" customWidth="1"/>
    <col min="6919" max="6919" width="6.81640625" style="1028" customWidth="1"/>
    <col min="6920" max="7159" width="30.54296875" style="1028" customWidth="1"/>
    <col min="7160" max="7160" width="6.54296875" style="1028" customWidth="1"/>
    <col min="7161" max="7161" width="7.54296875" style="1028" customWidth="1"/>
    <col min="7162" max="7162" width="4.81640625" style="1028" customWidth="1"/>
    <col min="7163" max="7163" width="11.81640625" style="1028" customWidth="1"/>
    <col min="7164" max="7164" width="9.81640625" style="1028" customWidth="1"/>
    <col min="7165" max="7165" width="3" style="1028" customWidth="1"/>
    <col min="7166" max="7166" width="7.1796875" style="1028" customWidth="1"/>
    <col min="7167" max="7167" width="22.81640625" style="1028" customWidth="1"/>
    <col min="7168" max="7168" width="7.1796875" style="1028" customWidth="1"/>
    <col min="7169" max="7169" width="9" style="1028" hidden="1" customWidth="1"/>
    <col min="7170" max="7170" width="8.81640625" style="1028" customWidth="1"/>
    <col min="7171" max="7171" width="9.81640625" style="1028" customWidth="1"/>
    <col min="7172" max="7172" width="10.54296875" style="1028" customWidth="1"/>
    <col min="7173" max="7173" width="12.1796875" style="1028" customWidth="1"/>
    <col min="7174" max="7174" width="11.1796875" style="1028" customWidth="1"/>
    <col min="7175" max="7175" width="6.81640625" style="1028" customWidth="1"/>
    <col min="7176" max="7415" width="30.54296875" style="1028" customWidth="1"/>
    <col min="7416" max="7416" width="6.54296875" style="1028" customWidth="1"/>
    <col min="7417" max="7417" width="7.54296875" style="1028" customWidth="1"/>
    <col min="7418" max="7418" width="4.81640625" style="1028" customWidth="1"/>
    <col min="7419" max="7419" width="11.81640625" style="1028" customWidth="1"/>
    <col min="7420" max="7420" width="9.81640625" style="1028" customWidth="1"/>
    <col min="7421" max="7421" width="3" style="1028" customWidth="1"/>
    <col min="7422" max="7422" width="7.1796875" style="1028" customWidth="1"/>
    <col min="7423" max="7423" width="22.81640625" style="1028" customWidth="1"/>
    <col min="7424" max="7424" width="7.1796875" style="1028" customWidth="1"/>
    <col min="7425" max="7425" width="9" style="1028" hidden="1" customWidth="1"/>
    <col min="7426" max="7426" width="8.81640625" style="1028" customWidth="1"/>
    <col min="7427" max="7427" width="9.81640625" style="1028" customWidth="1"/>
    <col min="7428" max="7428" width="10.54296875" style="1028" customWidth="1"/>
    <col min="7429" max="7429" width="12.1796875" style="1028" customWidth="1"/>
    <col min="7430" max="7430" width="11.1796875" style="1028" customWidth="1"/>
    <col min="7431" max="7431" width="6.81640625" style="1028" customWidth="1"/>
    <col min="7432" max="7671" width="30.54296875" style="1028" customWidth="1"/>
    <col min="7672" max="7672" width="6.54296875" style="1028" customWidth="1"/>
    <col min="7673" max="7673" width="7.54296875" style="1028" customWidth="1"/>
    <col min="7674" max="7674" width="4.81640625" style="1028" customWidth="1"/>
    <col min="7675" max="7675" width="11.81640625" style="1028" customWidth="1"/>
    <col min="7676" max="7676" width="9.81640625" style="1028" customWidth="1"/>
    <col min="7677" max="7677" width="3" style="1028" customWidth="1"/>
    <col min="7678" max="7678" width="7.1796875" style="1028" customWidth="1"/>
    <col min="7679" max="7679" width="22.81640625" style="1028" customWidth="1"/>
    <col min="7680" max="7680" width="7.1796875" style="1028" customWidth="1"/>
    <col min="7681" max="7681" width="9" style="1028" hidden="1" customWidth="1"/>
    <col min="7682" max="7682" width="8.81640625" style="1028" customWidth="1"/>
    <col min="7683" max="7683" width="9.81640625" style="1028" customWidth="1"/>
    <col min="7684" max="7684" width="10.54296875" style="1028" customWidth="1"/>
    <col min="7685" max="7685" width="12.1796875" style="1028" customWidth="1"/>
    <col min="7686" max="7686" width="11.1796875" style="1028" customWidth="1"/>
    <col min="7687" max="7687" width="6.81640625" style="1028" customWidth="1"/>
    <col min="7688" max="7927" width="30.54296875" style="1028" customWidth="1"/>
    <col min="7928" max="7928" width="6.54296875" style="1028" customWidth="1"/>
    <col min="7929" max="7929" width="7.54296875" style="1028" customWidth="1"/>
    <col min="7930" max="7930" width="4.81640625" style="1028" customWidth="1"/>
    <col min="7931" max="7931" width="11.81640625" style="1028" customWidth="1"/>
    <col min="7932" max="7932" width="9.81640625" style="1028" customWidth="1"/>
    <col min="7933" max="7933" width="3" style="1028" customWidth="1"/>
    <col min="7934" max="7934" width="7.1796875" style="1028" customWidth="1"/>
    <col min="7935" max="7935" width="22.81640625" style="1028" customWidth="1"/>
    <col min="7936" max="7936" width="7.1796875" style="1028" customWidth="1"/>
    <col min="7937" max="7937" width="9" style="1028" hidden="1" customWidth="1"/>
    <col min="7938" max="7938" width="8.81640625" style="1028" customWidth="1"/>
    <col min="7939" max="7939" width="9.81640625" style="1028" customWidth="1"/>
    <col min="7940" max="7940" width="10.54296875" style="1028" customWidth="1"/>
    <col min="7941" max="7941" width="12.1796875" style="1028" customWidth="1"/>
    <col min="7942" max="7942" width="11.1796875" style="1028" customWidth="1"/>
    <col min="7943" max="7943" width="6.81640625" style="1028" customWidth="1"/>
    <col min="7944" max="8183" width="30.54296875" style="1028" customWidth="1"/>
    <col min="8184" max="8184" width="6.54296875" style="1028" customWidth="1"/>
    <col min="8185" max="8185" width="7.54296875" style="1028" customWidth="1"/>
    <col min="8186" max="8186" width="4.81640625" style="1028" customWidth="1"/>
    <col min="8187" max="8187" width="11.81640625" style="1028" customWidth="1"/>
    <col min="8188" max="8188" width="9.81640625" style="1028" customWidth="1"/>
    <col min="8189" max="8189" width="3" style="1028" customWidth="1"/>
    <col min="8190" max="8190" width="7.1796875" style="1028" customWidth="1"/>
    <col min="8191" max="8191" width="22.81640625" style="1028" customWidth="1"/>
    <col min="8192" max="8192" width="7.1796875" style="1028" customWidth="1"/>
    <col min="8193" max="8193" width="9" style="1028" hidden="1" customWidth="1"/>
    <col min="8194" max="8194" width="8.81640625" style="1028" customWidth="1"/>
    <col min="8195" max="8195" width="9.81640625" style="1028" customWidth="1"/>
    <col min="8196" max="8196" width="10.54296875" style="1028" customWidth="1"/>
    <col min="8197" max="8197" width="12.1796875" style="1028" customWidth="1"/>
    <col min="8198" max="8198" width="11.1796875" style="1028" customWidth="1"/>
    <col min="8199" max="8199" width="6.81640625" style="1028" customWidth="1"/>
    <col min="8200" max="8439" width="30.54296875" style="1028" customWidth="1"/>
    <col min="8440" max="8440" width="6.54296875" style="1028" customWidth="1"/>
    <col min="8441" max="8441" width="7.54296875" style="1028" customWidth="1"/>
    <col min="8442" max="8442" width="4.81640625" style="1028" customWidth="1"/>
    <col min="8443" max="8443" width="11.81640625" style="1028" customWidth="1"/>
    <col min="8444" max="8444" width="9.81640625" style="1028" customWidth="1"/>
    <col min="8445" max="8445" width="3" style="1028" customWidth="1"/>
    <col min="8446" max="8446" width="7.1796875" style="1028" customWidth="1"/>
    <col min="8447" max="8447" width="22.81640625" style="1028" customWidth="1"/>
    <col min="8448" max="8448" width="7.1796875" style="1028" customWidth="1"/>
    <col min="8449" max="8449" width="9" style="1028" hidden="1" customWidth="1"/>
    <col min="8450" max="8450" width="8.81640625" style="1028" customWidth="1"/>
    <col min="8451" max="8451" width="9.81640625" style="1028" customWidth="1"/>
    <col min="8452" max="8452" width="10.54296875" style="1028" customWidth="1"/>
    <col min="8453" max="8453" width="12.1796875" style="1028" customWidth="1"/>
    <col min="8454" max="8454" width="11.1796875" style="1028" customWidth="1"/>
    <col min="8455" max="8455" width="6.81640625" style="1028" customWidth="1"/>
    <col min="8456" max="8695" width="30.54296875" style="1028" customWidth="1"/>
    <col min="8696" max="8696" width="6.54296875" style="1028" customWidth="1"/>
    <col min="8697" max="8697" width="7.54296875" style="1028" customWidth="1"/>
    <col min="8698" max="8698" width="4.81640625" style="1028" customWidth="1"/>
    <col min="8699" max="8699" width="11.81640625" style="1028" customWidth="1"/>
    <col min="8700" max="8700" width="9.81640625" style="1028" customWidth="1"/>
    <col min="8701" max="8701" width="3" style="1028" customWidth="1"/>
    <col min="8702" max="8702" width="7.1796875" style="1028" customWidth="1"/>
    <col min="8703" max="8703" width="22.81640625" style="1028" customWidth="1"/>
    <col min="8704" max="8704" width="7.1796875" style="1028" customWidth="1"/>
    <col min="8705" max="8705" width="9" style="1028" hidden="1" customWidth="1"/>
    <col min="8706" max="8706" width="8.81640625" style="1028" customWidth="1"/>
    <col min="8707" max="8707" width="9.81640625" style="1028" customWidth="1"/>
    <col min="8708" max="8708" width="10.54296875" style="1028" customWidth="1"/>
    <col min="8709" max="8709" width="12.1796875" style="1028" customWidth="1"/>
    <col min="8710" max="8710" width="11.1796875" style="1028" customWidth="1"/>
    <col min="8711" max="8711" width="6.81640625" style="1028" customWidth="1"/>
    <col min="8712" max="8951" width="30.54296875" style="1028" customWidth="1"/>
    <col min="8952" max="8952" width="6.54296875" style="1028" customWidth="1"/>
    <col min="8953" max="8953" width="7.54296875" style="1028" customWidth="1"/>
    <col min="8954" max="8954" width="4.81640625" style="1028" customWidth="1"/>
    <col min="8955" max="8955" width="11.81640625" style="1028" customWidth="1"/>
    <col min="8956" max="8956" width="9.81640625" style="1028" customWidth="1"/>
    <col min="8957" max="8957" width="3" style="1028" customWidth="1"/>
    <col min="8958" max="8958" width="7.1796875" style="1028" customWidth="1"/>
    <col min="8959" max="8959" width="22.81640625" style="1028" customWidth="1"/>
    <col min="8960" max="8960" width="7.1796875" style="1028" customWidth="1"/>
    <col min="8961" max="8961" width="9" style="1028" hidden="1" customWidth="1"/>
    <col min="8962" max="8962" width="8.81640625" style="1028" customWidth="1"/>
    <col min="8963" max="8963" width="9.81640625" style="1028" customWidth="1"/>
    <col min="8964" max="8964" width="10.54296875" style="1028" customWidth="1"/>
    <col min="8965" max="8965" width="12.1796875" style="1028" customWidth="1"/>
    <col min="8966" max="8966" width="11.1796875" style="1028" customWidth="1"/>
    <col min="8967" max="8967" width="6.81640625" style="1028" customWidth="1"/>
    <col min="8968" max="9207" width="30.54296875" style="1028" customWidth="1"/>
    <col min="9208" max="9208" width="6.54296875" style="1028" customWidth="1"/>
    <col min="9209" max="9209" width="7.54296875" style="1028" customWidth="1"/>
    <col min="9210" max="9210" width="4.81640625" style="1028" customWidth="1"/>
    <col min="9211" max="9211" width="11.81640625" style="1028" customWidth="1"/>
    <col min="9212" max="9212" width="9.81640625" style="1028" customWidth="1"/>
    <col min="9213" max="9213" width="3" style="1028" customWidth="1"/>
    <col min="9214" max="9214" width="7.1796875" style="1028" customWidth="1"/>
    <col min="9215" max="9215" width="22.81640625" style="1028" customWidth="1"/>
    <col min="9216" max="9216" width="7.1796875" style="1028" customWidth="1"/>
    <col min="9217" max="9217" width="9" style="1028" hidden="1" customWidth="1"/>
    <col min="9218" max="9218" width="8.81640625" style="1028" customWidth="1"/>
    <col min="9219" max="9219" width="9.81640625" style="1028" customWidth="1"/>
    <col min="9220" max="9220" width="10.54296875" style="1028" customWidth="1"/>
    <col min="9221" max="9221" width="12.1796875" style="1028" customWidth="1"/>
    <col min="9222" max="9222" width="11.1796875" style="1028" customWidth="1"/>
    <col min="9223" max="9223" width="6.81640625" style="1028" customWidth="1"/>
    <col min="9224" max="9463" width="30.54296875" style="1028" customWidth="1"/>
    <col min="9464" max="9464" width="6.54296875" style="1028" customWidth="1"/>
    <col min="9465" max="9465" width="7.54296875" style="1028" customWidth="1"/>
    <col min="9466" max="9466" width="4.81640625" style="1028" customWidth="1"/>
    <col min="9467" max="9467" width="11.81640625" style="1028" customWidth="1"/>
    <col min="9468" max="9468" width="9.81640625" style="1028" customWidth="1"/>
    <col min="9469" max="9469" width="3" style="1028" customWidth="1"/>
    <col min="9470" max="9470" width="7.1796875" style="1028" customWidth="1"/>
    <col min="9471" max="9471" width="22.81640625" style="1028" customWidth="1"/>
    <col min="9472" max="9472" width="7.1796875" style="1028" customWidth="1"/>
    <col min="9473" max="9473" width="9" style="1028" hidden="1" customWidth="1"/>
    <col min="9474" max="9474" width="8.81640625" style="1028" customWidth="1"/>
    <col min="9475" max="9475" width="9.81640625" style="1028" customWidth="1"/>
    <col min="9476" max="9476" width="10.54296875" style="1028" customWidth="1"/>
    <col min="9477" max="9477" width="12.1796875" style="1028" customWidth="1"/>
    <col min="9478" max="9478" width="11.1796875" style="1028" customWidth="1"/>
    <col min="9479" max="9479" width="6.81640625" style="1028" customWidth="1"/>
    <col min="9480" max="9719" width="30.54296875" style="1028" customWidth="1"/>
    <col min="9720" max="9720" width="6.54296875" style="1028" customWidth="1"/>
    <col min="9721" max="9721" width="7.54296875" style="1028" customWidth="1"/>
    <col min="9722" max="9722" width="4.81640625" style="1028" customWidth="1"/>
    <col min="9723" max="9723" width="11.81640625" style="1028" customWidth="1"/>
    <col min="9724" max="9724" width="9.81640625" style="1028" customWidth="1"/>
    <col min="9725" max="9725" width="3" style="1028" customWidth="1"/>
    <col min="9726" max="9726" width="7.1796875" style="1028" customWidth="1"/>
    <col min="9727" max="9727" width="22.81640625" style="1028" customWidth="1"/>
    <col min="9728" max="9728" width="7.1796875" style="1028" customWidth="1"/>
    <col min="9729" max="9729" width="9" style="1028" hidden="1" customWidth="1"/>
    <col min="9730" max="9730" width="8.81640625" style="1028" customWidth="1"/>
    <col min="9731" max="9731" width="9.81640625" style="1028" customWidth="1"/>
    <col min="9732" max="9732" width="10.54296875" style="1028" customWidth="1"/>
    <col min="9733" max="9733" width="12.1796875" style="1028" customWidth="1"/>
    <col min="9734" max="9734" width="11.1796875" style="1028" customWidth="1"/>
    <col min="9735" max="9735" width="6.81640625" style="1028" customWidth="1"/>
    <col min="9736" max="9975" width="30.54296875" style="1028" customWidth="1"/>
    <col min="9976" max="9976" width="6.54296875" style="1028" customWidth="1"/>
    <col min="9977" max="9977" width="7.54296875" style="1028" customWidth="1"/>
    <col min="9978" max="9978" width="4.81640625" style="1028" customWidth="1"/>
    <col min="9979" max="9979" width="11.81640625" style="1028" customWidth="1"/>
    <col min="9980" max="9980" width="9.81640625" style="1028" customWidth="1"/>
    <col min="9981" max="9981" width="3" style="1028" customWidth="1"/>
    <col min="9982" max="9982" width="7.1796875" style="1028" customWidth="1"/>
    <col min="9983" max="9983" width="22.81640625" style="1028" customWidth="1"/>
    <col min="9984" max="9984" width="7.1796875" style="1028" customWidth="1"/>
    <col min="9985" max="9985" width="9" style="1028" hidden="1" customWidth="1"/>
    <col min="9986" max="9986" width="8.81640625" style="1028" customWidth="1"/>
    <col min="9987" max="9987" width="9.81640625" style="1028" customWidth="1"/>
    <col min="9988" max="9988" width="10.54296875" style="1028" customWidth="1"/>
    <col min="9989" max="9989" width="12.1796875" style="1028" customWidth="1"/>
    <col min="9990" max="9990" width="11.1796875" style="1028" customWidth="1"/>
    <col min="9991" max="9991" width="6.81640625" style="1028" customWidth="1"/>
    <col min="9992" max="10231" width="30.54296875" style="1028" customWidth="1"/>
    <col min="10232" max="10232" width="6.54296875" style="1028" customWidth="1"/>
    <col min="10233" max="10233" width="7.54296875" style="1028" customWidth="1"/>
    <col min="10234" max="10234" width="4.81640625" style="1028" customWidth="1"/>
    <col min="10235" max="10235" width="11.81640625" style="1028" customWidth="1"/>
    <col min="10236" max="10236" width="9.81640625" style="1028" customWidth="1"/>
    <col min="10237" max="10237" width="3" style="1028" customWidth="1"/>
    <col min="10238" max="10238" width="7.1796875" style="1028" customWidth="1"/>
    <col min="10239" max="10239" width="22.81640625" style="1028" customWidth="1"/>
    <col min="10240" max="10240" width="7.1796875" style="1028" customWidth="1"/>
    <col min="10241" max="10241" width="9" style="1028" hidden="1" customWidth="1"/>
    <col min="10242" max="10242" width="8.81640625" style="1028" customWidth="1"/>
    <col min="10243" max="10243" width="9.81640625" style="1028" customWidth="1"/>
    <col min="10244" max="10244" width="10.54296875" style="1028" customWidth="1"/>
    <col min="10245" max="10245" width="12.1796875" style="1028" customWidth="1"/>
    <col min="10246" max="10246" width="11.1796875" style="1028" customWidth="1"/>
    <col min="10247" max="10247" width="6.81640625" style="1028" customWidth="1"/>
    <col min="10248" max="10487" width="30.54296875" style="1028" customWidth="1"/>
    <col min="10488" max="10488" width="6.54296875" style="1028" customWidth="1"/>
    <col min="10489" max="10489" width="7.54296875" style="1028" customWidth="1"/>
    <col min="10490" max="10490" width="4.81640625" style="1028" customWidth="1"/>
    <col min="10491" max="10491" width="11.81640625" style="1028" customWidth="1"/>
    <col min="10492" max="10492" width="9.81640625" style="1028" customWidth="1"/>
    <col min="10493" max="10493" width="3" style="1028" customWidth="1"/>
    <col min="10494" max="10494" width="7.1796875" style="1028" customWidth="1"/>
    <col min="10495" max="10495" width="22.81640625" style="1028" customWidth="1"/>
    <col min="10496" max="10496" width="7.1796875" style="1028" customWidth="1"/>
    <col min="10497" max="10497" width="9" style="1028" hidden="1" customWidth="1"/>
    <col min="10498" max="10498" width="8.81640625" style="1028" customWidth="1"/>
    <col min="10499" max="10499" width="9.81640625" style="1028" customWidth="1"/>
    <col min="10500" max="10500" width="10.54296875" style="1028" customWidth="1"/>
    <col min="10501" max="10501" width="12.1796875" style="1028" customWidth="1"/>
    <col min="10502" max="10502" width="11.1796875" style="1028" customWidth="1"/>
    <col min="10503" max="10503" width="6.81640625" style="1028" customWidth="1"/>
    <col min="10504" max="10743" width="30.54296875" style="1028" customWidth="1"/>
    <col min="10744" max="10744" width="6.54296875" style="1028" customWidth="1"/>
    <col min="10745" max="10745" width="7.54296875" style="1028" customWidth="1"/>
    <col min="10746" max="10746" width="4.81640625" style="1028" customWidth="1"/>
    <col min="10747" max="10747" width="11.81640625" style="1028" customWidth="1"/>
    <col min="10748" max="10748" width="9.81640625" style="1028" customWidth="1"/>
    <col min="10749" max="10749" width="3" style="1028" customWidth="1"/>
    <col min="10750" max="10750" width="7.1796875" style="1028" customWidth="1"/>
    <col min="10751" max="10751" width="22.81640625" style="1028" customWidth="1"/>
    <col min="10752" max="10752" width="7.1796875" style="1028" customWidth="1"/>
    <col min="10753" max="10753" width="9" style="1028" hidden="1" customWidth="1"/>
    <col min="10754" max="10754" width="8.81640625" style="1028" customWidth="1"/>
    <col min="10755" max="10755" width="9.81640625" style="1028" customWidth="1"/>
    <col min="10756" max="10756" width="10.54296875" style="1028" customWidth="1"/>
    <col min="10757" max="10757" width="12.1796875" style="1028" customWidth="1"/>
    <col min="10758" max="10758" width="11.1796875" style="1028" customWidth="1"/>
    <col min="10759" max="10759" width="6.81640625" style="1028" customWidth="1"/>
    <col min="10760" max="10999" width="30.54296875" style="1028" customWidth="1"/>
    <col min="11000" max="11000" width="6.54296875" style="1028" customWidth="1"/>
    <col min="11001" max="11001" width="7.54296875" style="1028" customWidth="1"/>
    <col min="11002" max="11002" width="4.81640625" style="1028" customWidth="1"/>
    <col min="11003" max="11003" width="11.81640625" style="1028" customWidth="1"/>
    <col min="11004" max="11004" width="9.81640625" style="1028" customWidth="1"/>
    <col min="11005" max="11005" width="3" style="1028" customWidth="1"/>
    <col min="11006" max="11006" width="7.1796875" style="1028" customWidth="1"/>
    <col min="11007" max="11007" width="22.81640625" style="1028" customWidth="1"/>
    <col min="11008" max="11008" width="7.1796875" style="1028" customWidth="1"/>
    <col min="11009" max="11009" width="9" style="1028" hidden="1" customWidth="1"/>
    <col min="11010" max="11010" width="8.81640625" style="1028" customWidth="1"/>
    <col min="11011" max="11011" width="9.81640625" style="1028" customWidth="1"/>
    <col min="11012" max="11012" width="10.54296875" style="1028" customWidth="1"/>
    <col min="11013" max="11013" width="12.1796875" style="1028" customWidth="1"/>
    <col min="11014" max="11014" width="11.1796875" style="1028" customWidth="1"/>
    <col min="11015" max="11015" width="6.81640625" style="1028" customWidth="1"/>
    <col min="11016" max="11255" width="30.54296875" style="1028" customWidth="1"/>
    <col min="11256" max="11256" width="6.54296875" style="1028" customWidth="1"/>
    <col min="11257" max="11257" width="7.54296875" style="1028" customWidth="1"/>
    <col min="11258" max="11258" width="4.81640625" style="1028" customWidth="1"/>
    <col min="11259" max="11259" width="11.81640625" style="1028" customWidth="1"/>
    <col min="11260" max="11260" width="9.81640625" style="1028" customWidth="1"/>
    <col min="11261" max="11261" width="3" style="1028" customWidth="1"/>
    <col min="11262" max="11262" width="7.1796875" style="1028" customWidth="1"/>
    <col min="11263" max="11263" width="22.81640625" style="1028" customWidth="1"/>
    <col min="11264" max="11264" width="7.1796875" style="1028" customWidth="1"/>
    <col min="11265" max="11265" width="9" style="1028" hidden="1" customWidth="1"/>
    <col min="11266" max="11266" width="8.81640625" style="1028" customWidth="1"/>
    <col min="11267" max="11267" width="9.81640625" style="1028" customWidth="1"/>
    <col min="11268" max="11268" width="10.54296875" style="1028" customWidth="1"/>
    <col min="11269" max="11269" width="12.1796875" style="1028" customWidth="1"/>
    <col min="11270" max="11270" width="11.1796875" style="1028" customWidth="1"/>
    <col min="11271" max="11271" width="6.81640625" style="1028" customWidth="1"/>
    <col min="11272" max="11511" width="30.54296875" style="1028" customWidth="1"/>
    <col min="11512" max="11512" width="6.54296875" style="1028" customWidth="1"/>
    <col min="11513" max="11513" width="7.54296875" style="1028" customWidth="1"/>
    <col min="11514" max="11514" width="4.81640625" style="1028" customWidth="1"/>
    <col min="11515" max="11515" width="11.81640625" style="1028" customWidth="1"/>
    <col min="11516" max="11516" width="9.81640625" style="1028" customWidth="1"/>
    <col min="11517" max="11517" width="3" style="1028" customWidth="1"/>
    <col min="11518" max="11518" width="7.1796875" style="1028" customWidth="1"/>
    <col min="11519" max="11519" width="22.81640625" style="1028" customWidth="1"/>
    <col min="11520" max="11520" width="7.1796875" style="1028" customWidth="1"/>
    <col min="11521" max="11521" width="9" style="1028" hidden="1" customWidth="1"/>
    <col min="11522" max="11522" width="8.81640625" style="1028" customWidth="1"/>
    <col min="11523" max="11523" width="9.81640625" style="1028" customWidth="1"/>
    <col min="11524" max="11524" width="10.54296875" style="1028" customWidth="1"/>
    <col min="11525" max="11525" width="12.1796875" style="1028" customWidth="1"/>
    <col min="11526" max="11526" width="11.1796875" style="1028" customWidth="1"/>
    <col min="11527" max="11527" width="6.81640625" style="1028" customWidth="1"/>
    <col min="11528" max="11767" width="30.54296875" style="1028" customWidth="1"/>
    <col min="11768" max="11768" width="6.54296875" style="1028" customWidth="1"/>
    <col min="11769" max="11769" width="7.54296875" style="1028" customWidth="1"/>
    <col min="11770" max="11770" width="4.81640625" style="1028" customWidth="1"/>
    <col min="11771" max="11771" width="11.81640625" style="1028" customWidth="1"/>
    <col min="11772" max="11772" width="9.81640625" style="1028" customWidth="1"/>
    <col min="11773" max="11773" width="3" style="1028" customWidth="1"/>
    <col min="11774" max="11774" width="7.1796875" style="1028" customWidth="1"/>
    <col min="11775" max="11775" width="22.81640625" style="1028" customWidth="1"/>
    <col min="11776" max="11776" width="7.1796875" style="1028" customWidth="1"/>
    <col min="11777" max="11777" width="9" style="1028" hidden="1" customWidth="1"/>
    <col min="11778" max="11778" width="8.81640625" style="1028" customWidth="1"/>
    <col min="11779" max="11779" width="9.81640625" style="1028" customWidth="1"/>
    <col min="11780" max="11780" width="10.54296875" style="1028" customWidth="1"/>
    <col min="11781" max="11781" width="12.1796875" style="1028" customWidth="1"/>
    <col min="11782" max="11782" width="11.1796875" style="1028" customWidth="1"/>
    <col min="11783" max="11783" width="6.81640625" style="1028" customWidth="1"/>
    <col min="11784" max="12023" width="30.54296875" style="1028" customWidth="1"/>
    <col min="12024" max="12024" width="6.54296875" style="1028" customWidth="1"/>
    <col min="12025" max="12025" width="7.54296875" style="1028" customWidth="1"/>
    <col min="12026" max="12026" width="4.81640625" style="1028" customWidth="1"/>
    <col min="12027" max="12027" width="11.81640625" style="1028" customWidth="1"/>
    <col min="12028" max="12028" width="9.81640625" style="1028" customWidth="1"/>
    <col min="12029" max="12029" width="3" style="1028" customWidth="1"/>
    <col min="12030" max="12030" width="7.1796875" style="1028" customWidth="1"/>
    <col min="12031" max="12031" width="22.81640625" style="1028" customWidth="1"/>
    <col min="12032" max="12032" width="7.1796875" style="1028" customWidth="1"/>
    <col min="12033" max="12033" width="9" style="1028" hidden="1" customWidth="1"/>
    <col min="12034" max="12034" width="8.81640625" style="1028" customWidth="1"/>
    <col min="12035" max="12035" width="9.81640625" style="1028" customWidth="1"/>
    <col min="12036" max="12036" width="10.54296875" style="1028" customWidth="1"/>
    <col min="12037" max="12037" width="12.1796875" style="1028" customWidth="1"/>
    <col min="12038" max="12038" width="11.1796875" style="1028" customWidth="1"/>
    <col min="12039" max="12039" width="6.81640625" style="1028" customWidth="1"/>
    <col min="12040" max="12279" width="30.54296875" style="1028" customWidth="1"/>
    <col min="12280" max="12280" width="6.54296875" style="1028" customWidth="1"/>
    <col min="12281" max="12281" width="7.54296875" style="1028" customWidth="1"/>
    <col min="12282" max="12282" width="4.81640625" style="1028" customWidth="1"/>
    <col min="12283" max="12283" width="11.81640625" style="1028" customWidth="1"/>
    <col min="12284" max="12284" width="9.81640625" style="1028" customWidth="1"/>
    <col min="12285" max="12285" width="3" style="1028" customWidth="1"/>
    <col min="12286" max="12286" width="7.1796875" style="1028" customWidth="1"/>
    <col min="12287" max="12287" width="22.81640625" style="1028" customWidth="1"/>
    <col min="12288" max="12288" width="7.1796875" style="1028" customWidth="1"/>
    <col min="12289" max="12289" width="9" style="1028" hidden="1" customWidth="1"/>
    <col min="12290" max="12290" width="8.81640625" style="1028" customWidth="1"/>
    <col min="12291" max="12291" width="9.81640625" style="1028" customWidth="1"/>
    <col min="12292" max="12292" width="10.54296875" style="1028" customWidth="1"/>
    <col min="12293" max="12293" width="12.1796875" style="1028" customWidth="1"/>
    <col min="12294" max="12294" width="11.1796875" style="1028" customWidth="1"/>
    <col min="12295" max="12295" width="6.81640625" style="1028" customWidth="1"/>
    <col min="12296" max="12535" width="30.54296875" style="1028" customWidth="1"/>
    <col min="12536" max="12536" width="6.54296875" style="1028" customWidth="1"/>
    <col min="12537" max="12537" width="7.54296875" style="1028" customWidth="1"/>
    <col min="12538" max="12538" width="4.81640625" style="1028" customWidth="1"/>
    <col min="12539" max="12539" width="11.81640625" style="1028" customWidth="1"/>
    <col min="12540" max="12540" width="9.81640625" style="1028" customWidth="1"/>
    <col min="12541" max="12541" width="3" style="1028" customWidth="1"/>
    <col min="12542" max="12542" width="7.1796875" style="1028" customWidth="1"/>
    <col min="12543" max="12543" width="22.81640625" style="1028" customWidth="1"/>
    <col min="12544" max="12544" width="7.1796875" style="1028" customWidth="1"/>
    <col min="12545" max="12545" width="9" style="1028" hidden="1" customWidth="1"/>
    <col min="12546" max="12546" width="8.81640625" style="1028" customWidth="1"/>
    <col min="12547" max="12547" width="9.81640625" style="1028" customWidth="1"/>
    <col min="12548" max="12548" width="10.54296875" style="1028" customWidth="1"/>
    <col min="12549" max="12549" width="12.1796875" style="1028" customWidth="1"/>
    <col min="12550" max="12550" width="11.1796875" style="1028" customWidth="1"/>
    <col min="12551" max="12551" width="6.81640625" style="1028" customWidth="1"/>
    <col min="12552" max="12791" width="30.54296875" style="1028" customWidth="1"/>
    <col min="12792" max="12792" width="6.54296875" style="1028" customWidth="1"/>
    <col min="12793" max="12793" width="7.54296875" style="1028" customWidth="1"/>
    <col min="12794" max="12794" width="4.81640625" style="1028" customWidth="1"/>
    <col min="12795" max="12795" width="11.81640625" style="1028" customWidth="1"/>
    <col min="12796" max="12796" width="9.81640625" style="1028" customWidth="1"/>
    <col min="12797" max="12797" width="3" style="1028" customWidth="1"/>
    <col min="12798" max="12798" width="7.1796875" style="1028" customWidth="1"/>
    <col min="12799" max="12799" width="22.81640625" style="1028" customWidth="1"/>
    <col min="12800" max="12800" width="7.1796875" style="1028" customWidth="1"/>
    <col min="12801" max="12801" width="9" style="1028" hidden="1" customWidth="1"/>
    <col min="12802" max="12802" width="8.81640625" style="1028" customWidth="1"/>
    <col min="12803" max="12803" width="9.81640625" style="1028" customWidth="1"/>
    <col min="12804" max="12804" width="10.54296875" style="1028" customWidth="1"/>
    <col min="12805" max="12805" width="12.1796875" style="1028" customWidth="1"/>
    <col min="12806" max="12806" width="11.1796875" style="1028" customWidth="1"/>
    <col min="12807" max="12807" width="6.81640625" style="1028" customWidth="1"/>
    <col min="12808" max="13047" width="30.54296875" style="1028" customWidth="1"/>
    <col min="13048" max="13048" width="6.54296875" style="1028" customWidth="1"/>
    <col min="13049" max="13049" width="7.54296875" style="1028" customWidth="1"/>
    <col min="13050" max="13050" width="4.81640625" style="1028" customWidth="1"/>
    <col min="13051" max="13051" width="11.81640625" style="1028" customWidth="1"/>
    <col min="13052" max="13052" width="9.81640625" style="1028" customWidth="1"/>
    <col min="13053" max="13053" width="3" style="1028" customWidth="1"/>
    <col min="13054" max="13054" width="7.1796875" style="1028" customWidth="1"/>
    <col min="13055" max="13055" width="22.81640625" style="1028" customWidth="1"/>
    <col min="13056" max="13056" width="7.1796875" style="1028" customWidth="1"/>
    <col min="13057" max="13057" width="9" style="1028" hidden="1" customWidth="1"/>
    <col min="13058" max="13058" width="8.81640625" style="1028" customWidth="1"/>
    <col min="13059" max="13059" width="9.81640625" style="1028" customWidth="1"/>
    <col min="13060" max="13060" width="10.54296875" style="1028" customWidth="1"/>
    <col min="13061" max="13061" width="12.1796875" style="1028" customWidth="1"/>
    <col min="13062" max="13062" width="11.1796875" style="1028" customWidth="1"/>
    <col min="13063" max="13063" width="6.81640625" style="1028" customWidth="1"/>
    <col min="13064" max="13303" width="30.54296875" style="1028" customWidth="1"/>
    <col min="13304" max="13304" width="6.54296875" style="1028" customWidth="1"/>
    <col min="13305" max="13305" width="7.54296875" style="1028" customWidth="1"/>
    <col min="13306" max="13306" width="4.81640625" style="1028" customWidth="1"/>
    <col min="13307" max="13307" width="11.81640625" style="1028" customWidth="1"/>
    <col min="13308" max="13308" width="9.81640625" style="1028" customWidth="1"/>
    <col min="13309" max="13309" width="3" style="1028" customWidth="1"/>
    <col min="13310" max="13310" width="7.1796875" style="1028" customWidth="1"/>
    <col min="13311" max="13311" width="22.81640625" style="1028" customWidth="1"/>
    <col min="13312" max="13312" width="7.1796875" style="1028" customWidth="1"/>
    <col min="13313" max="13313" width="9" style="1028" hidden="1" customWidth="1"/>
    <col min="13314" max="13314" width="8.81640625" style="1028" customWidth="1"/>
    <col min="13315" max="13315" width="9.81640625" style="1028" customWidth="1"/>
    <col min="13316" max="13316" width="10.54296875" style="1028" customWidth="1"/>
    <col min="13317" max="13317" width="12.1796875" style="1028" customWidth="1"/>
    <col min="13318" max="13318" width="11.1796875" style="1028" customWidth="1"/>
    <col min="13319" max="13319" width="6.81640625" style="1028" customWidth="1"/>
    <col min="13320" max="13559" width="30.54296875" style="1028" customWidth="1"/>
    <col min="13560" max="13560" width="6.54296875" style="1028" customWidth="1"/>
    <col min="13561" max="13561" width="7.54296875" style="1028" customWidth="1"/>
    <col min="13562" max="13562" width="4.81640625" style="1028" customWidth="1"/>
    <col min="13563" max="13563" width="11.81640625" style="1028" customWidth="1"/>
    <col min="13564" max="13564" width="9.81640625" style="1028" customWidth="1"/>
    <col min="13565" max="13565" width="3" style="1028" customWidth="1"/>
    <col min="13566" max="13566" width="7.1796875" style="1028" customWidth="1"/>
    <col min="13567" max="13567" width="22.81640625" style="1028" customWidth="1"/>
    <col min="13568" max="13568" width="7.1796875" style="1028" customWidth="1"/>
    <col min="13569" max="13569" width="9" style="1028" hidden="1" customWidth="1"/>
    <col min="13570" max="13570" width="8.81640625" style="1028" customWidth="1"/>
    <col min="13571" max="13571" width="9.81640625" style="1028" customWidth="1"/>
    <col min="13572" max="13572" width="10.54296875" style="1028" customWidth="1"/>
    <col min="13573" max="13573" width="12.1796875" style="1028" customWidth="1"/>
    <col min="13574" max="13574" width="11.1796875" style="1028" customWidth="1"/>
    <col min="13575" max="13575" width="6.81640625" style="1028" customWidth="1"/>
    <col min="13576" max="13815" width="30.54296875" style="1028" customWidth="1"/>
    <col min="13816" max="13816" width="6.54296875" style="1028" customWidth="1"/>
    <col min="13817" max="13817" width="7.54296875" style="1028" customWidth="1"/>
    <col min="13818" max="13818" width="4.81640625" style="1028" customWidth="1"/>
    <col min="13819" max="13819" width="11.81640625" style="1028" customWidth="1"/>
    <col min="13820" max="13820" width="9.81640625" style="1028" customWidth="1"/>
    <col min="13821" max="13821" width="3" style="1028" customWidth="1"/>
    <col min="13822" max="13822" width="7.1796875" style="1028" customWidth="1"/>
    <col min="13823" max="13823" width="22.81640625" style="1028" customWidth="1"/>
    <col min="13824" max="13824" width="7.1796875" style="1028" customWidth="1"/>
    <col min="13825" max="13825" width="9" style="1028" hidden="1" customWidth="1"/>
    <col min="13826" max="13826" width="8.81640625" style="1028" customWidth="1"/>
    <col min="13827" max="13827" width="9.81640625" style="1028" customWidth="1"/>
    <col min="13828" max="13828" width="10.54296875" style="1028" customWidth="1"/>
    <col min="13829" max="13829" width="12.1796875" style="1028" customWidth="1"/>
    <col min="13830" max="13830" width="11.1796875" style="1028" customWidth="1"/>
    <col min="13831" max="13831" width="6.81640625" style="1028" customWidth="1"/>
    <col min="13832" max="14071" width="30.54296875" style="1028" customWidth="1"/>
    <col min="14072" max="14072" width="6.54296875" style="1028" customWidth="1"/>
    <col min="14073" max="14073" width="7.54296875" style="1028" customWidth="1"/>
    <col min="14074" max="14074" width="4.81640625" style="1028" customWidth="1"/>
    <col min="14075" max="14075" width="11.81640625" style="1028" customWidth="1"/>
    <col min="14076" max="14076" width="9.81640625" style="1028" customWidth="1"/>
    <col min="14077" max="14077" width="3" style="1028" customWidth="1"/>
    <col min="14078" max="14078" width="7.1796875" style="1028" customWidth="1"/>
    <col min="14079" max="14079" width="22.81640625" style="1028" customWidth="1"/>
    <col min="14080" max="14080" width="7.1796875" style="1028" customWidth="1"/>
    <col min="14081" max="14081" width="9" style="1028" hidden="1" customWidth="1"/>
    <col min="14082" max="14082" width="8.81640625" style="1028" customWidth="1"/>
    <col min="14083" max="14083" width="9.81640625" style="1028" customWidth="1"/>
    <col min="14084" max="14084" width="10.54296875" style="1028" customWidth="1"/>
    <col min="14085" max="14085" width="12.1796875" style="1028" customWidth="1"/>
    <col min="14086" max="14086" width="11.1796875" style="1028" customWidth="1"/>
    <col min="14087" max="14087" width="6.81640625" style="1028" customWidth="1"/>
    <col min="14088" max="14327" width="30.54296875" style="1028" customWidth="1"/>
    <col min="14328" max="14328" width="6.54296875" style="1028" customWidth="1"/>
    <col min="14329" max="14329" width="7.54296875" style="1028" customWidth="1"/>
    <col min="14330" max="14330" width="4.81640625" style="1028" customWidth="1"/>
    <col min="14331" max="14331" width="11.81640625" style="1028" customWidth="1"/>
    <col min="14332" max="14332" width="9.81640625" style="1028" customWidth="1"/>
    <col min="14333" max="14333" width="3" style="1028" customWidth="1"/>
    <col min="14334" max="14334" width="7.1796875" style="1028" customWidth="1"/>
    <col min="14335" max="14335" width="22.81640625" style="1028" customWidth="1"/>
    <col min="14336" max="14336" width="7.1796875" style="1028" customWidth="1"/>
    <col min="14337" max="14337" width="9" style="1028" hidden="1" customWidth="1"/>
    <col min="14338" max="14338" width="8.81640625" style="1028" customWidth="1"/>
    <col min="14339" max="14339" width="9.81640625" style="1028" customWidth="1"/>
    <col min="14340" max="14340" width="10.54296875" style="1028" customWidth="1"/>
    <col min="14341" max="14341" width="12.1796875" style="1028" customWidth="1"/>
    <col min="14342" max="14342" width="11.1796875" style="1028" customWidth="1"/>
    <col min="14343" max="14343" width="6.81640625" style="1028" customWidth="1"/>
    <col min="14344" max="14583" width="30.54296875" style="1028" customWidth="1"/>
    <col min="14584" max="14584" width="6.54296875" style="1028" customWidth="1"/>
    <col min="14585" max="14585" width="7.54296875" style="1028" customWidth="1"/>
    <col min="14586" max="14586" width="4.81640625" style="1028" customWidth="1"/>
    <col min="14587" max="14587" width="11.81640625" style="1028" customWidth="1"/>
    <col min="14588" max="14588" width="9.81640625" style="1028" customWidth="1"/>
    <col min="14589" max="14589" width="3" style="1028" customWidth="1"/>
    <col min="14590" max="14590" width="7.1796875" style="1028" customWidth="1"/>
    <col min="14591" max="14591" width="22.81640625" style="1028" customWidth="1"/>
    <col min="14592" max="14592" width="7.1796875" style="1028" customWidth="1"/>
    <col min="14593" max="14593" width="9" style="1028" hidden="1" customWidth="1"/>
    <col min="14594" max="14594" width="8.81640625" style="1028" customWidth="1"/>
    <col min="14595" max="14595" width="9.81640625" style="1028" customWidth="1"/>
    <col min="14596" max="14596" width="10.54296875" style="1028" customWidth="1"/>
    <col min="14597" max="14597" width="12.1796875" style="1028" customWidth="1"/>
    <col min="14598" max="14598" width="11.1796875" style="1028" customWidth="1"/>
    <col min="14599" max="14599" width="6.81640625" style="1028" customWidth="1"/>
    <col min="14600" max="14839" width="30.54296875" style="1028" customWidth="1"/>
    <col min="14840" max="14840" width="6.54296875" style="1028" customWidth="1"/>
    <col min="14841" max="14841" width="7.54296875" style="1028" customWidth="1"/>
    <col min="14842" max="14842" width="4.81640625" style="1028" customWidth="1"/>
    <col min="14843" max="14843" width="11.81640625" style="1028" customWidth="1"/>
    <col min="14844" max="14844" width="9.81640625" style="1028" customWidth="1"/>
    <col min="14845" max="14845" width="3" style="1028" customWidth="1"/>
    <col min="14846" max="14846" width="7.1796875" style="1028" customWidth="1"/>
    <col min="14847" max="14847" width="22.81640625" style="1028" customWidth="1"/>
    <col min="14848" max="14848" width="7.1796875" style="1028" customWidth="1"/>
    <col min="14849" max="14849" width="9" style="1028" hidden="1" customWidth="1"/>
    <col min="14850" max="14850" width="8.81640625" style="1028" customWidth="1"/>
    <col min="14851" max="14851" width="9.81640625" style="1028" customWidth="1"/>
    <col min="14852" max="14852" width="10.54296875" style="1028" customWidth="1"/>
    <col min="14853" max="14853" width="12.1796875" style="1028" customWidth="1"/>
    <col min="14854" max="14854" width="11.1796875" style="1028" customWidth="1"/>
    <col min="14855" max="14855" width="6.81640625" style="1028" customWidth="1"/>
    <col min="14856" max="15095" width="30.54296875" style="1028" customWidth="1"/>
    <col min="15096" max="15096" width="6.54296875" style="1028" customWidth="1"/>
    <col min="15097" max="15097" width="7.54296875" style="1028" customWidth="1"/>
    <col min="15098" max="15098" width="4.81640625" style="1028" customWidth="1"/>
    <col min="15099" max="15099" width="11.81640625" style="1028" customWidth="1"/>
    <col min="15100" max="15100" width="9.81640625" style="1028" customWidth="1"/>
    <col min="15101" max="15101" width="3" style="1028" customWidth="1"/>
    <col min="15102" max="15102" width="7.1796875" style="1028" customWidth="1"/>
    <col min="15103" max="15103" width="22.81640625" style="1028" customWidth="1"/>
    <col min="15104" max="15104" width="7.1796875" style="1028" customWidth="1"/>
    <col min="15105" max="15105" width="9" style="1028" hidden="1" customWidth="1"/>
    <col min="15106" max="15106" width="8.81640625" style="1028" customWidth="1"/>
    <col min="15107" max="15107" width="9.81640625" style="1028" customWidth="1"/>
    <col min="15108" max="15108" width="10.54296875" style="1028" customWidth="1"/>
    <col min="15109" max="15109" width="12.1796875" style="1028" customWidth="1"/>
    <col min="15110" max="15110" width="11.1796875" style="1028" customWidth="1"/>
    <col min="15111" max="15111" width="6.81640625" style="1028" customWidth="1"/>
    <col min="15112" max="15351" width="30.54296875" style="1028" customWidth="1"/>
    <col min="15352" max="15352" width="6.54296875" style="1028" customWidth="1"/>
    <col min="15353" max="15353" width="7.54296875" style="1028" customWidth="1"/>
    <col min="15354" max="15354" width="4.81640625" style="1028" customWidth="1"/>
    <col min="15355" max="15355" width="11.81640625" style="1028" customWidth="1"/>
    <col min="15356" max="15356" width="9.81640625" style="1028" customWidth="1"/>
    <col min="15357" max="15357" width="3" style="1028" customWidth="1"/>
    <col min="15358" max="15358" width="7.1796875" style="1028" customWidth="1"/>
    <col min="15359" max="15359" width="22.81640625" style="1028" customWidth="1"/>
    <col min="15360" max="15360" width="7.1796875" style="1028" customWidth="1"/>
    <col min="15361" max="15361" width="9" style="1028" hidden="1" customWidth="1"/>
    <col min="15362" max="15362" width="8.81640625" style="1028" customWidth="1"/>
    <col min="15363" max="15363" width="9.81640625" style="1028" customWidth="1"/>
    <col min="15364" max="15364" width="10.54296875" style="1028" customWidth="1"/>
    <col min="15365" max="15365" width="12.1796875" style="1028" customWidth="1"/>
    <col min="15366" max="15366" width="11.1796875" style="1028" customWidth="1"/>
    <col min="15367" max="15367" width="6.81640625" style="1028" customWidth="1"/>
    <col min="15368" max="15607" width="30.54296875" style="1028" customWidth="1"/>
    <col min="15608" max="15608" width="6.54296875" style="1028" customWidth="1"/>
    <col min="15609" max="15609" width="7.54296875" style="1028" customWidth="1"/>
    <col min="15610" max="15610" width="4.81640625" style="1028" customWidth="1"/>
    <col min="15611" max="15611" width="11.81640625" style="1028" customWidth="1"/>
    <col min="15612" max="15612" width="9.81640625" style="1028" customWidth="1"/>
    <col min="15613" max="15613" width="3" style="1028" customWidth="1"/>
    <col min="15614" max="15614" width="7.1796875" style="1028" customWidth="1"/>
    <col min="15615" max="15615" width="22.81640625" style="1028" customWidth="1"/>
    <col min="15616" max="15616" width="7.1796875" style="1028" customWidth="1"/>
    <col min="15617" max="15617" width="9" style="1028" hidden="1" customWidth="1"/>
    <col min="15618" max="15618" width="8.81640625" style="1028" customWidth="1"/>
    <col min="15619" max="15619" width="9.81640625" style="1028" customWidth="1"/>
    <col min="15620" max="15620" width="10.54296875" style="1028" customWidth="1"/>
    <col min="15621" max="15621" width="12.1796875" style="1028" customWidth="1"/>
    <col min="15622" max="15622" width="11.1796875" style="1028" customWidth="1"/>
    <col min="15623" max="15623" width="6.81640625" style="1028" customWidth="1"/>
    <col min="15624" max="15863" width="30.54296875" style="1028" customWidth="1"/>
    <col min="15864" max="15864" width="6.54296875" style="1028" customWidth="1"/>
    <col min="15865" max="15865" width="7.54296875" style="1028" customWidth="1"/>
    <col min="15866" max="15866" width="4.81640625" style="1028" customWidth="1"/>
    <col min="15867" max="15867" width="11.81640625" style="1028" customWidth="1"/>
    <col min="15868" max="15868" width="9.81640625" style="1028" customWidth="1"/>
    <col min="15869" max="15869" width="3" style="1028" customWidth="1"/>
    <col min="15870" max="15870" width="7.1796875" style="1028" customWidth="1"/>
    <col min="15871" max="15871" width="22.81640625" style="1028" customWidth="1"/>
    <col min="15872" max="15872" width="7.1796875" style="1028" customWidth="1"/>
    <col min="15873" max="15873" width="9" style="1028" hidden="1" customWidth="1"/>
    <col min="15874" max="15874" width="8.81640625" style="1028" customWidth="1"/>
    <col min="15875" max="15875" width="9.81640625" style="1028" customWidth="1"/>
    <col min="15876" max="15876" width="10.54296875" style="1028" customWidth="1"/>
    <col min="15877" max="15877" width="12.1796875" style="1028" customWidth="1"/>
    <col min="15878" max="15878" width="11.1796875" style="1028" customWidth="1"/>
    <col min="15879" max="15879" width="6.81640625" style="1028" customWidth="1"/>
    <col min="15880" max="16119" width="30.54296875" style="1028" customWidth="1"/>
    <col min="16120" max="16120" width="6.54296875" style="1028" customWidth="1"/>
    <col min="16121" max="16121" width="7.54296875" style="1028" customWidth="1"/>
    <col min="16122" max="16122" width="4.81640625" style="1028" customWidth="1"/>
    <col min="16123" max="16123" width="11.81640625" style="1028" customWidth="1"/>
    <col min="16124" max="16124" width="9.81640625" style="1028" customWidth="1"/>
    <col min="16125" max="16125" width="3" style="1028" customWidth="1"/>
    <col min="16126" max="16126" width="7.1796875" style="1028" customWidth="1"/>
    <col min="16127" max="16127" width="22.81640625" style="1028" customWidth="1"/>
    <col min="16128" max="16128" width="7.1796875" style="1028" customWidth="1"/>
    <col min="16129" max="16129" width="9" style="1028" hidden="1" customWidth="1"/>
    <col min="16130" max="16130" width="8.81640625" style="1028" customWidth="1"/>
    <col min="16131" max="16131" width="9.81640625" style="1028" customWidth="1"/>
    <col min="16132" max="16132" width="10.54296875" style="1028" customWidth="1"/>
    <col min="16133" max="16133" width="12.1796875" style="1028" customWidth="1"/>
    <col min="16134" max="16134" width="11.1796875" style="1028" customWidth="1"/>
    <col min="16135" max="16135" width="6.81640625" style="1028" customWidth="1"/>
    <col min="16136" max="16384" width="30.54296875" style="1028" customWidth="1"/>
  </cols>
  <sheetData>
    <row r="1" spans="1:36" ht="15.5">
      <c r="A1" s="1570" t="s">
        <v>47</v>
      </c>
      <c r="B1" s="1571"/>
      <c r="C1" s="1571"/>
      <c r="D1" s="1571"/>
      <c r="E1" s="1571"/>
      <c r="F1" s="1571"/>
      <c r="G1" s="1571"/>
      <c r="H1" s="1571"/>
      <c r="I1" s="1571"/>
      <c r="J1" s="1571"/>
      <c r="K1" s="1571"/>
      <c r="L1" s="1571"/>
      <c r="M1" s="1571"/>
      <c r="N1" s="1571"/>
      <c r="O1" s="1571"/>
      <c r="P1" s="1571"/>
      <c r="Q1" s="1571"/>
      <c r="R1" s="1571"/>
      <c r="S1" s="1571"/>
      <c r="T1" s="1571"/>
      <c r="U1" s="1571"/>
      <c r="V1" s="1571"/>
      <c r="W1" s="1571"/>
      <c r="X1" s="1571"/>
      <c r="Y1" s="1571"/>
      <c r="Z1" s="1571"/>
      <c r="AA1" s="1571"/>
      <c r="AB1" s="1571"/>
      <c r="AC1" s="1571"/>
      <c r="AD1" s="1571"/>
      <c r="AE1" s="1571"/>
      <c r="AF1" s="1571"/>
      <c r="AG1" s="1571"/>
      <c r="AH1" s="1571"/>
      <c r="AI1" s="1571"/>
      <c r="AJ1" s="1572"/>
    </row>
    <row r="2" spans="1:36" ht="15.5">
      <c r="A2" s="1573" t="s">
        <v>48</v>
      </c>
      <c r="B2" s="1574"/>
      <c r="C2" s="1574"/>
      <c r="D2" s="1574"/>
      <c r="E2" s="1574"/>
      <c r="F2" s="1574"/>
      <c r="G2" s="1574"/>
      <c r="H2" s="1574"/>
      <c r="I2" s="1574"/>
      <c r="J2" s="1574"/>
      <c r="K2" s="1574"/>
      <c r="L2" s="1574"/>
      <c r="M2" s="1574"/>
      <c r="N2" s="1574"/>
      <c r="O2" s="1574"/>
      <c r="P2" s="1574"/>
      <c r="Q2" s="1574"/>
      <c r="R2" s="1574"/>
      <c r="S2" s="1574"/>
      <c r="T2" s="1574"/>
      <c r="U2" s="1574"/>
      <c r="V2" s="1574"/>
      <c r="W2" s="1574"/>
      <c r="X2" s="1574"/>
      <c r="Y2" s="1574"/>
      <c r="Z2" s="1574"/>
      <c r="AA2" s="1574"/>
      <c r="AB2" s="1574"/>
      <c r="AC2" s="1574"/>
      <c r="AD2" s="1574"/>
      <c r="AE2" s="1574"/>
      <c r="AF2" s="1574"/>
      <c r="AG2" s="1574"/>
      <c r="AH2" s="1574"/>
      <c r="AI2" s="1574"/>
      <c r="AJ2" s="1575"/>
    </row>
    <row r="3" spans="1:36" ht="15.5">
      <c r="A3" s="1573" t="s">
        <v>49</v>
      </c>
      <c r="B3" s="1574"/>
      <c r="C3" s="1574"/>
      <c r="D3" s="1574"/>
      <c r="E3" s="1574"/>
      <c r="F3" s="1574"/>
      <c r="G3" s="1574"/>
      <c r="H3" s="1574"/>
      <c r="I3" s="1574"/>
      <c r="J3" s="1574"/>
      <c r="K3" s="1574"/>
      <c r="L3" s="1574"/>
      <c r="M3" s="1574"/>
      <c r="N3" s="1574"/>
      <c r="O3" s="1574"/>
      <c r="P3" s="1574"/>
      <c r="Q3" s="1574"/>
      <c r="R3" s="1574"/>
      <c r="S3" s="1574"/>
      <c r="T3" s="1574"/>
      <c r="U3" s="1574"/>
      <c r="V3" s="1574"/>
      <c r="W3" s="1574"/>
      <c r="X3" s="1574"/>
      <c r="Y3" s="1574"/>
      <c r="Z3" s="1574"/>
      <c r="AA3" s="1574"/>
      <c r="AB3" s="1574"/>
      <c r="AC3" s="1574"/>
      <c r="AD3" s="1574"/>
      <c r="AE3" s="1574"/>
      <c r="AF3" s="1574"/>
      <c r="AG3" s="1574"/>
      <c r="AH3" s="1574"/>
      <c r="AI3" s="1574"/>
      <c r="AJ3" s="1575"/>
    </row>
    <row r="5" spans="1:36">
      <c r="A5" s="1028" t="s">
        <v>181</v>
      </c>
      <c r="O5" s="57"/>
    </row>
    <row r="6" spans="1:36" ht="13">
      <c r="A6" s="1454" t="s">
        <v>166</v>
      </c>
      <c r="B6" s="1576" t="s">
        <v>167</v>
      </c>
      <c r="C6" s="1456" t="s">
        <v>182</v>
      </c>
      <c r="D6" s="1156"/>
      <c r="E6" s="1454" t="s">
        <v>168</v>
      </c>
      <c r="F6" s="1455" t="s">
        <v>1012</v>
      </c>
      <c r="G6" s="1455" t="s">
        <v>1495</v>
      </c>
      <c r="H6" s="1455" t="s">
        <v>1142</v>
      </c>
      <c r="I6" s="1455" t="s">
        <v>1496</v>
      </c>
      <c r="J6" s="1455" t="s">
        <v>1497</v>
      </c>
      <c r="K6" s="1455" t="s">
        <v>183</v>
      </c>
      <c r="L6" s="1454" t="s">
        <v>184</v>
      </c>
      <c r="M6" s="1454"/>
      <c r="N6" s="1454"/>
      <c r="O6" s="1454"/>
      <c r="P6" s="1454"/>
      <c r="Q6" s="1240"/>
    </row>
    <row r="7" spans="1:36" ht="26">
      <c r="A7" s="1455"/>
      <c r="B7" s="1577"/>
      <c r="C7" s="1456"/>
      <c r="D7" s="1157" t="s">
        <v>1838</v>
      </c>
      <c r="E7" s="1455"/>
      <c r="F7" s="1578"/>
      <c r="G7" s="1457"/>
      <c r="H7" s="1457"/>
      <c r="I7" s="1457"/>
      <c r="J7" s="1457"/>
      <c r="K7" s="1457"/>
      <c r="L7" s="1455"/>
      <c r="M7" s="312" t="s">
        <v>185</v>
      </c>
      <c r="N7" s="312" t="s">
        <v>171</v>
      </c>
      <c r="O7" s="311" t="s">
        <v>186</v>
      </c>
      <c r="P7" s="311" t="s">
        <v>187</v>
      </c>
      <c r="Q7" s="311"/>
      <c r="R7" s="311" t="s">
        <v>20</v>
      </c>
    </row>
    <row r="8" spans="1:36" ht="15.5">
      <c r="A8" s="318">
        <v>1</v>
      </c>
      <c r="B8" s="772" t="s">
        <v>82</v>
      </c>
      <c r="C8" s="313"/>
      <c r="D8" s="1158" t="s">
        <v>1603</v>
      </c>
      <c r="E8" s="1167" t="s">
        <v>1808</v>
      </c>
      <c r="F8" s="1153"/>
      <c r="G8" s="886"/>
      <c r="H8" s="886"/>
      <c r="I8" s="795"/>
      <c r="J8" s="886"/>
      <c r="K8" s="794"/>
      <c r="L8" s="1154" t="s">
        <v>255</v>
      </c>
      <c r="M8" s="938">
        <v>46059</v>
      </c>
      <c r="N8" s="1196">
        <v>46064</v>
      </c>
      <c r="O8" s="1155" t="s">
        <v>1835</v>
      </c>
      <c r="P8" s="320"/>
      <c r="Q8" s="320"/>
      <c r="R8" s="885" t="s">
        <v>174</v>
      </c>
    </row>
    <row r="9" spans="1:36">
      <c r="A9" s="318">
        <f>A8+1</f>
        <v>2</v>
      </c>
      <c r="B9" s="1159" t="s">
        <v>1811</v>
      </c>
      <c r="C9" s="320"/>
      <c r="D9" s="320" t="s">
        <v>1604</v>
      </c>
      <c r="E9" s="1167" t="s">
        <v>1818</v>
      </c>
      <c r="F9" s="1153"/>
      <c r="G9" s="320"/>
      <c r="H9" s="320"/>
      <c r="I9" s="320"/>
      <c r="J9" s="320"/>
      <c r="K9" s="320"/>
      <c r="L9" s="1154" t="s">
        <v>255</v>
      </c>
      <c r="M9" s="1160">
        <v>46064</v>
      </c>
      <c r="N9" s="1160">
        <v>46067</v>
      </c>
      <c r="O9" s="1155" t="s">
        <v>1835</v>
      </c>
      <c r="P9" s="320"/>
      <c r="Q9" s="320"/>
      <c r="R9" s="885" t="s">
        <v>174</v>
      </c>
    </row>
    <row r="10" spans="1:36">
      <c r="A10" s="318">
        <f t="shared" ref="A10:A43" si="0">A9+1</f>
        <v>3</v>
      </c>
      <c r="B10" s="1159" t="s">
        <v>1162</v>
      </c>
      <c r="C10" s="320"/>
      <c r="D10" s="320" t="s">
        <v>1603</v>
      </c>
      <c r="E10" s="1167" t="s">
        <v>146</v>
      </c>
      <c r="F10" s="1153"/>
      <c r="G10" s="320"/>
      <c r="H10" s="320"/>
      <c r="I10" s="320"/>
      <c r="J10" s="320"/>
      <c r="K10" s="320"/>
      <c r="L10" s="1154" t="s">
        <v>255</v>
      </c>
      <c r="M10" s="1160">
        <v>46065</v>
      </c>
      <c r="N10" s="1160">
        <v>46069</v>
      </c>
      <c r="O10" s="1155" t="s">
        <v>1835</v>
      </c>
      <c r="P10" s="320"/>
      <c r="Q10" s="320"/>
      <c r="R10" s="885" t="s">
        <v>174</v>
      </c>
    </row>
    <row r="11" spans="1:36">
      <c r="A11" s="318">
        <f t="shared" si="0"/>
        <v>4</v>
      </c>
      <c r="B11" s="1159" t="s">
        <v>1812</v>
      </c>
      <c r="C11" s="320"/>
      <c r="D11" s="320" t="s">
        <v>1604</v>
      </c>
      <c r="E11" s="1167" t="s">
        <v>1818</v>
      </c>
      <c r="F11" s="320"/>
      <c r="G11" s="320"/>
      <c r="H11" s="320"/>
      <c r="I11" s="320"/>
      <c r="J11" s="320"/>
      <c r="K11" s="320"/>
      <c r="L11" s="1154" t="s">
        <v>255</v>
      </c>
      <c r="M11" s="1160">
        <v>46068</v>
      </c>
      <c r="N11" s="1160">
        <v>46071</v>
      </c>
      <c r="O11" s="1155" t="s">
        <v>1835</v>
      </c>
      <c r="P11" s="320"/>
      <c r="Q11" s="320"/>
      <c r="R11" s="885" t="s">
        <v>174</v>
      </c>
    </row>
    <row r="12" spans="1:36">
      <c r="A12" s="318">
        <f t="shared" si="0"/>
        <v>5</v>
      </c>
      <c r="B12" s="1159" t="s">
        <v>1161</v>
      </c>
      <c r="C12" s="320"/>
      <c r="D12" s="320" t="s">
        <v>1603</v>
      </c>
      <c r="E12" s="320" t="s">
        <v>146</v>
      </c>
      <c r="F12" s="320"/>
      <c r="G12" s="320"/>
      <c r="H12" s="320"/>
      <c r="I12" s="320"/>
      <c r="J12" s="320"/>
      <c r="K12" s="320"/>
      <c r="L12" s="1154" t="s">
        <v>255</v>
      </c>
      <c r="M12" s="1160">
        <v>46070</v>
      </c>
      <c r="N12" s="1160">
        <v>46073</v>
      </c>
      <c r="O12" s="1155" t="s">
        <v>1835</v>
      </c>
      <c r="P12" s="320"/>
      <c r="Q12" s="320"/>
      <c r="R12" s="885" t="s">
        <v>174</v>
      </c>
    </row>
    <row r="13" spans="1:36">
      <c r="A13" s="318">
        <f t="shared" si="0"/>
        <v>6</v>
      </c>
      <c r="B13" s="1159" t="s">
        <v>465</v>
      </c>
      <c r="C13" s="320"/>
      <c r="D13" s="320" t="s">
        <v>1604</v>
      </c>
      <c r="E13" s="1167" t="s">
        <v>1817</v>
      </c>
      <c r="F13" s="1153"/>
      <c r="G13" s="320"/>
      <c r="H13" s="320"/>
      <c r="I13" s="320"/>
      <c r="J13" s="320"/>
      <c r="K13" s="320"/>
      <c r="L13" s="1154" t="s">
        <v>255</v>
      </c>
      <c r="M13" s="1160">
        <v>46064</v>
      </c>
      <c r="N13" s="1160">
        <v>46081</v>
      </c>
      <c r="O13" s="1155" t="s">
        <v>1835</v>
      </c>
      <c r="P13" s="320"/>
      <c r="Q13" s="320"/>
      <c r="R13" s="885" t="s">
        <v>174</v>
      </c>
      <c r="S13" s="1179"/>
    </row>
    <row r="14" spans="1:36">
      <c r="A14" s="318">
        <f t="shared" si="0"/>
        <v>7</v>
      </c>
      <c r="B14" s="595" t="s">
        <v>80</v>
      </c>
      <c r="C14" s="320"/>
      <c r="D14" s="320" t="s">
        <v>1840</v>
      </c>
      <c r="E14" s="320" t="s">
        <v>1803</v>
      </c>
      <c r="F14" s="320"/>
      <c r="G14" s="320"/>
      <c r="H14" s="320"/>
      <c r="I14" s="320"/>
      <c r="J14" s="320"/>
      <c r="K14" s="320"/>
      <c r="L14" s="1154" t="s">
        <v>255</v>
      </c>
      <c r="M14" s="1160">
        <v>46072</v>
      </c>
      <c r="N14" s="1160">
        <v>46081</v>
      </c>
      <c r="O14" s="1155" t="s">
        <v>1835</v>
      </c>
      <c r="P14" s="320"/>
      <c r="Q14" s="320"/>
      <c r="R14" s="885" t="s">
        <v>174</v>
      </c>
      <c r="AE14" s="1028">
        <v>185</v>
      </c>
    </row>
    <row r="15" spans="1:36">
      <c r="A15" s="318">
        <f t="shared" si="0"/>
        <v>8</v>
      </c>
      <c r="B15" s="1159" t="s">
        <v>1700</v>
      </c>
      <c r="C15" s="320"/>
      <c r="D15" s="320" t="s">
        <v>1604</v>
      </c>
      <c r="E15" s="320" t="s">
        <v>146</v>
      </c>
      <c r="F15" s="320"/>
      <c r="G15" s="320"/>
      <c r="H15" s="320"/>
      <c r="I15" s="320"/>
      <c r="J15" s="320"/>
      <c r="K15" s="320"/>
      <c r="L15" s="320" t="s">
        <v>255</v>
      </c>
      <c r="M15" s="321" t="s">
        <v>1842</v>
      </c>
      <c r="N15" s="1195">
        <v>46092</v>
      </c>
      <c r="O15" s="1155" t="s">
        <v>1835</v>
      </c>
      <c r="P15" s="1176"/>
      <c r="Q15" s="1176"/>
      <c r="R15" s="885" t="s">
        <v>174</v>
      </c>
    </row>
    <row r="16" spans="1:36">
      <c r="A16" s="318">
        <f t="shared" si="0"/>
        <v>9</v>
      </c>
      <c r="B16" s="1172" t="s">
        <v>1251</v>
      </c>
      <c r="C16" s="797"/>
      <c r="D16" s="797" t="s">
        <v>1604</v>
      </c>
      <c r="E16" s="797" t="s">
        <v>1819</v>
      </c>
      <c r="F16" s="797"/>
      <c r="G16" s="797"/>
      <c r="H16" s="797"/>
      <c r="I16" s="797"/>
      <c r="J16" s="797"/>
      <c r="K16" s="797"/>
      <c r="L16" s="1173" t="s">
        <v>255</v>
      </c>
      <c r="M16" s="1174">
        <v>46081</v>
      </c>
      <c r="N16" s="1178">
        <v>46094</v>
      </c>
      <c r="O16" s="1175" t="s">
        <v>1835</v>
      </c>
      <c r="R16" s="885" t="s">
        <v>174</v>
      </c>
      <c r="AE16" s="1028">
        <v>5</v>
      </c>
    </row>
    <row r="17" spans="1:19">
      <c r="A17" s="318">
        <f t="shared" si="0"/>
        <v>10</v>
      </c>
      <c r="B17" s="1159" t="s">
        <v>1813</v>
      </c>
      <c r="C17" s="320"/>
      <c r="D17" s="320" t="s">
        <v>1604</v>
      </c>
      <c r="E17" s="320" t="s">
        <v>1818</v>
      </c>
      <c r="F17" s="320"/>
      <c r="G17" s="320"/>
      <c r="H17" s="320"/>
      <c r="I17" s="320"/>
      <c r="J17" s="320"/>
      <c r="K17" s="320"/>
      <c r="L17" s="320" t="s">
        <v>255</v>
      </c>
      <c r="M17" s="1160">
        <v>46093</v>
      </c>
      <c r="N17" s="1160">
        <v>46096</v>
      </c>
      <c r="O17" s="1155" t="s">
        <v>1835</v>
      </c>
      <c r="P17" s="320"/>
      <c r="Q17" s="320"/>
      <c r="R17" s="885" t="s">
        <v>174</v>
      </c>
    </row>
    <row r="18" spans="1:19">
      <c r="A18" s="318">
        <f t="shared" si="0"/>
        <v>11</v>
      </c>
      <c r="B18" s="1180" t="s">
        <v>1814</v>
      </c>
      <c r="C18" s="797"/>
      <c r="D18" s="797" t="s">
        <v>1604</v>
      </c>
      <c r="E18" s="797" t="s">
        <v>146</v>
      </c>
      <c r="F18" s="797"/>
      <c r="G18" s="797"/>
      <c r="H18" s="797"/>
      <c r="I18" s="797"/>
      <c r="J18" s="797"/>
      <c r="K18" s="797"/>
      <c r="L18" s="797" t="s">
        <v>255</v>
      </c>
      <c r="M18" s="1174">
        <v>46094</v>
      </c>
      <c r="N18" s="1174">
        <v>46097</v>
      </c>
      <c r="O18" s="1175" t="s">
        <v>1835</v>
      </c>
      <c r="R18" s="885" t="s">
        <v>174</v>
      </c>
    </row>
    <row r="19" spans="1:19">
      <c r="A19" s="318">
        <f t="shared" si="0"/>
        <v>12</v>
      </c>
      <c r="B19" s="1177" t="s">
        <v>1815</v>
      </c>
      <c r="C19" s="320"/>
      <c r="D19" s="320" t="s">
        <v>1604</v>
      </c>
      <c r="E19" s="320" t="s">
        <v>149</v>
      </c>
      <c r="F19" s="320"/>
      <c r="G19" s="320"/>
      <c r="H19" s="320"/>
      <c r="I19" s="320"/>
      <c r="J19" s="320"/>
      <c r="K19" s="320"/>
      <c r="L19" s="320" t="s">
        <v>255</v>
      </c>
      <c r="M19" s="1160">
        <v>46096</v>
      </c>
      <c r="N19" s="1160">
        <v>46098</v>
      </c>
      <c r="O19" s="1155" t="s">
        <v>1835</v>
      </c>
      <c r="P19" s="320"/>
      <c r="Q19" s="320"/>
      <c r="R19" s="885" t="s">
        <v>174</v>
      </c>
    </row>
    <row r="20" spans="1:19">
      <c r="A20" s="318">
        <f t="shared" si="0"/>
        <v>13</v>
      </c>
      <c r="B20" s="1177" t="s">
        <v>465</v>
      </c>
      <c r="C20" s="320"/>
      <c r="D20" s="320" t="s">
        <v>1603</v>
      </c>
      <c r="E20" s="320" t="s">
        <v>1802</v>
      </c>
      <c r="F20" s="320"/>
      <c r="G20" s="320"/>
      <c r="H20" s="320"/>
      <c r="I20" s="320"/>
      <c r="J20" s="320"/>
      <c r="K20" s="320"/>
      <c r="L20" s="320" t="s">
        <v>255</v>
      </c>
      <c r="M20" s="1160">
        <v>46091</v>
      </c>
      <c r="N20" s="1160">
        <v>46103</v>
      </c>
      <c r="O20" s="1155" t="s">
        <v>1835</v>
      </c>
      <c r="P20" s="1176"/>
      <c r="Q20" s="1176"/>
      <c r="R20" s="885" t="s">
        <v>174</v>
      </c>
    </row>
    <row r="21" spans="1:19">
      <c r="A21" s="318">
        <f t="shared" si="0"/>
        <v>14</v>
      </c>
      <c r="B21" s="1159" t="s">
        <v>1816</v>
      </c>
      <c r="C21" s="320"/>
      <c r="D21" s="320" t="s">
        <v>1604</v>
      </c>
      <c r="E21" s="320" t="s">
        <v>1818</v>
      </c>
      <c r="F21" s="320"/>
      <c r="G21" s="320"/>
      <c r="H21" s="320"/>
      <c r="I21" s="320"/>
      <c r="J21" s="320"/>
      <c r="K21" s="320"/>
      <c r="L21" s="320" t="s">
        <v>255</v>
      </c>
      <c r="M21" s="1160">
        <v>46105</v>
      </c>
      <c r="N21" s="1160">
        <v>46108</v>
      </c>
      <c r="O21" s="1155" t="s">
        <v>1835</v>
      </c>
      <c r="R21" s="885" t="s">
        <v>174</v>
      </c>
    </row>
    <row r="22" spans="1:19">
      <c r="A22" s="318">
        <f t="shared" si="0"/>
        <v>15</v>
      </c>
      <c r="B22" s="1159" t="s">
        <v>499</v>
      </c>
      <c r="C22" s="320"/>
      <c r="D22" s="320" t="s">
        <v>1603</v>
      </c>
      <c r="E22" s="320" t="s">
        <v>146</v>
      </c>
      <c r="F22" s="320"/>
      <c r="G22" s="320"/>
      <c r="H22" s="320"/>
      <c r="I22" s="320"/>
      <c r="J22" s="320"/>
      <c r="K22" s="320"/>
      <c r="L22" s="320" t="s">
        <v>255</v>
      </c>
      <c r="M22" s="1160">
        <v>46101</v>
      </c>
      <c r="N22" s="1160">
        <v>46112</v>
      </c>
      <c r="O22" s="1155" t="s">
        <v>1835</v>
      </c>
      <c r="P22" s="320"/>
      <c r="Q22" s="320"/>
      <c r="R22" s="885" t="s">
        <v>174</v>
      </c>
    </row>
    <row r="23" spans="1:19">
      <c r="A23" s="318">
        <f t="shared" si="0"/>
        <v>16</v>
      </c>
      <c r="B23" s="1159" t="s">
        <v>498</v>
      </c>
      <c r="C23" s="320"/>
      <c r="D23" s="320" t="s">
        <v>1603</v>
      </c>
      <c r="E23" s="320" t="s">
        <v>146</v>
      </c>
      <c r="F23" s="320"/>
      <c r="G23" s="320"/>
      <c r="H23" s="320"/>
      <c r="I23" s="320"/>
      <c r="J23" s="320"/>
      <c r="K23" s="320"/>
      <c r="L23" s="320" t="s">
        <v>255</v>
      </c>
      <c r="M23" s="1160">
        <v>46112</v>
      </c>
      <c r="N23" s="1195">
        <v>46114</v>
      </c>
      <c r="O23" s="1155" t="s">
        <v>1835</v>
      </c>
      <c r="P23" s="320"/>
      <c r="Q23" s="320"/>
      <c r="R23" s="885" t="s">
        <v>174</v>
      </c>
    </row>
    <row r="24" spans="1:19">
      <c r="A24" s="318">
        <f t="shared" si="0"/>
        <v>17</v>
      </c>
      <c r="B24" s="1180" t="s">
        <v>1148</v>
      </c>
      <c r="C24" s="797"/>
      <c r="D24" s="797" t="s">
        <v>1604</v>
      </c>
      <c r="E24" s="797" t="s">
        <v>149</v>
      </c>
      <c r="F24" s="797"/>
      <c r="G24" s="797"/>
      <c r="H24" s="797"/>
      <c r="I24" s="797"/>
      <c r="J24" s="797"/>
      <c r="K24" s="797"/>
      <c r="L24" s="797" t="s">
        <v>255</v>
      </c>
      <c r="M24" s="1174">
        <v>46108</v>
      </c>
      <c r="N24" s="1174">
        <v>46116</v>
      </c>
      <c r="O24" s="1175" t="s">
        <v>1835</v>
      </c>
      <c r="P24" s="797"/>
      <c r="Q24" s="797"/>
      <c r="R24" s="885" t="s">
        <v>174</v>
      </c>
    </row>
    <row r="25" spans="1:19">
      <c r="A25" s="318">
        <f t="shared" si="0"/>
        <v>18</v>
      </c>
      <c r="B25" s="1177" t="s">
        <v>1659</v>
      </c>
      <c r="C25" s="320"/>
      <c r="D25" s="320" t="s">
        <v>1603</v>
      </c>
      <c r="E25" s="320" t="s">
        <v>1807</v>
      </c>
      <c r="F25" s="320"/>
      <c r="G25" s="320"/>
      <c r="H25" s="320"/>
      <c r="I25" s="320"/>
      <c r="J25" s="320"/>
      <c r="K25" s="320"/>
      <c r="L25" s="320" t="s">
        <v>255</v>
      </c>
      <c r="M25" s="1160">
        <v>46115</v>
      </c>
      <c r="N25" s="1160">
        <v>46124</v>
      </c>
      <c r="O25" s="1155" t="s">
        <v>1835</v>
      </c>
      <c r="P25" s="320"/>
      <c r="Q25" s="320"/>
      <c r="R25" s="885" t="s">
        <v>174</v>
      </c>
    </row>
    <row r="26" spans="1:19">
      <c r="A26" s="318">
        <f t="shared" si="0"/>
        <v>19</v>
      </c>
      <c r="B26" s="1177" t="s">
        <v>1152</v>
      </c>
      <c r="C26" s="320"/>
      <c r="D26" s="320" t="s">
        <v>1603</v>
      </c>
      <c r="E26" s="320" t="s">
        <v>146</v>
      </c>
      <c r="F26" s="320"/>
      <c r="G26" s="320"/>
      <c r="H26" s="320"/>
      <c r="I26" s="320"/>
      <c r="J26" s="320"/>
      <c r="K26" s="320"/>
      <c r="L26" s="320" t="s">
        <v>255</v>
      </c>
      <c r="M26" s="1160">
        <v>46118</v>
      </c>
      <c r="N26" s="1160">
        <v>46128</v>
      </c>
      <c r="O26" s="1155" t="s">
        <v>1835</v>
      </c>
      <c r="P26" s="320"/>
      <c r="Q26" s="320"/>
      <c r="R26" s="885" t="s">
        <v>174</v>
      </c>
    </row>
    <row r="27" spans="1:19">
      <c r="A27" s="318">
        <f t="shared" si="0"/>
        <v>20</v>
      </c>
      <c r="B27" s="1177" t="s">
        <v>488</v>
      </c>
      <c r="C27" s="320"/>
      <c r="D27" s="320" t="s">
        <v>1604</v>
      </c>
      <c r="E27" s="320" t="s">
        <v>149</v>
      </c>
      <c r="F27" s="320"/>
      <c r="G27" s="320"/>
      <c r="H27" s="320"/>
      <c r="I27" s="320"/>
      <c r="J27" s="320"/>
      <c r="K27" s="320"/>
      <c r="L27" s="320" t="s">
        <v>255</v>
      </c>
      <c r="M27" s="1160">
        <v>46122</v>
      </c>
      <c r="N27" s="1160">
        <v>46130</v>
      </c>
      <c r="O27" s="1155" t="s">
        <v>1835</v>
      </c>
      <c r="P27" s="320"/>
      <c r="Q27" s="320"/>
      <c r="R27" s="885" t="s">
        <v>174</v>
      </c>
    </row>
    <row r="28" spans="1:19">
      <c r="A28" s="318">
        <f t="shared" si="0"/>
        <v>21</v>
      </c>
      <c r="B28" s="1159" t="s">
        <v>487</v>
      </c>
      <c r="C28" s="320"/>
      <c r="D28" s="320" t="s">
        <v>1604</v>
      </c>
      <c r="E28" s="320" t="s">
        <v>146</v>
      </c>
      <c r="F28" s="320"/>
      <c r="G28" s="320"/>
      <c r="H28" s="320"/>
      <c r="I28" s="320"/>
      <c r="J28" s="320"/>
      <c r="K28" s="320"/>
      <c r="L28" s="320" t="s">
        <v>255</v>
      </c>
      <c r="M28" s="1160">
        <v>46117</v>
      </c>
      <c r="N28" s="1160">
        <v>46133</v>
      </c>
      <c r="O28" s="1155" t="s">
        <v>1835</v>
      </c>
      <c r="P28" s="320"/>
      <c r="Q28" s="320"/>
      <c r="R28" s="885" t="s">
        <v>174</v>
      </c>
    </row>
    <row r="29" spans="1:19">
      <c r="A29" s="318">
        <f t="shared" si="0"/>
        <v>22</v>
      </c>
      <c r="B29" s="1177" t="s">
        <v>489</v>
      </c>
      <c r="C29" s="320"/>
      <c r="D29" s="320" t="s">
        <v>1604</v>
      </c>
      <c r="E29" s="320" t="s">
        <v>146</v>
      </c>
      <c r="F29" s="320"/>
      <c r="G29" s="320"/>
      <c r="H29" s="320"/>
      <c r="I29" s="320"/>
      <c r="J29" s="320"/>
      <c r="K29" s="320"/>
      <c r="L29" s="320" t="s">
        <v>255</v>
      </c>
      <c r="M29" s="1160">
        <v>46125</v>
      </c>
      <c r="N29" s="1160">
        <v>46141</v>
      </c>
      <c r="O29" s="1155" t="s">
        <v>1835</v>
      </c>
      <c r="P29" s="320"/>
      <c r="Q29" s="320"/>
      <c r="R29" s="885" t="s">
        <v>174</v>
      </c>
      <c r="S29" s="1236"/>
    </row>
    <row r="30" spans="1:19">
      <c r="A30" s="1245">
        <f t="shared" si="0"/>
        <v>23</v>
      </c>
      <c r="B30" s="1246" t="s">
        <v>490</v>
      </c>
      <c r="C30" s="1247"/>
      <c r="D30" s="1247" t="s">
        <v>1604</v>
      </c>
      <c r="E30" s="1247" t="s">
        <v>1818</v>
      </c>
      <c r="F30" s="1247"/>
      <c r="G30" s="1247"/>
      <c r="H30" s="1247"/>
      <c r="I30" s="1247"/>
      <c r="J30" s="1247"/>
      <c r="K30" s="1247"/>
      <c r="L30" s="1247" t="s">
        <v>255</v>
      </c>
      <c r="M30" s="1195">
        <v>46129</v>
      </c>
      <c r="N30" s="1195">
        <v>46147</v>
      </c>
      <c r="O30" s="1248" t="s">
        <v>1835</v>
      </c>
      <c r="P30" s="1247"/>
      <c r="Q30" s="1247"/>
      <c r="R30" s="885" t="s">
        <v>174</v>
      </c>
      <c r="S30" s="1236"/>
    </row>
    <row r="31" spans="1:19">
      <c r="A31" s="318">
        <f t="shared" si="0"/>
        <v>24</v>
      </c>
      <c r="B31" s="595" t="s">
        <v>82</v>
      </c>
      <c r="C31" s="320"/>
      <c r="D31" s="320" t="s">
        <v>1604</v>
      </c>
      <c r="E31" s="320" t="s">
        <v>1802</v>
      </c>
      <c r="F31" s="320"/>
      <c r="G31" s="320"/>
      <c r="H31" s="320"/>
      <c r="I31" s="320"/>
      <c r="J31" s="320"/>
      <c r="K31" s="320"/>
      <c r="L31" s="320" t="s">
        <v>255</v>
      </c>
      <c r="M31" s="1160">
        <v>46101</v>
      </c>
      <c r="N31" s="1160">
        <v>46148</v>
      </c>
      <c r="O31" s="1155" t="s">
        <v>1835</v>
      </c>
      <c r="P31" s="320"/>
      <c r="Q31" s="320"/>
      <c r="R31" s="885" t="s">
        <v>174</v>
      </c>
    </row>
    <row r="32" spans="1:19">
      <c r="A32" s="318">
        <f t="shared" si="0"/>
        <v>25</v>
      </c>
      <c r="B32" s="1177" t="s">
        <v>1149</v>
      </c>
      <c r="C32" s="320"/>
      <c r="D32" s="320" t="s">
        <v>1603</v>
      </c>
      <c r="E32" s="320" t="s">
        <v>149</v>
      </c>
      <c r="F32" s="320"/>
      <c r="G32" s="320"/>
      <c r="H32" s="320"/>
      <c r="I32" s="320"/>
      <c r="J32" s="320"/>
      <c r="K32" s="320"/>
      <c r="L32" s="320" t="s">
        <v>255</v>
      </c>
      <c r="M32" s="1160">
        <v>46147</v>
      </c>
      <c r="N32" s="1160">
        <v>46150</v>
      </c>
      <c r="O32" s="1155" t="s">
        <v>1835</v>
      </c>
      <c r="P32" s="320"/>
      <c r="Q32" s="320"/>
      <c r="R32" s="885" t="s">
        <v>174</v>
      </c>
    </row>
    <row r="33" spans="1:18">
      <c r="A33" s="318">
        <f t="shared" si="0"/>
        <v>26</v>
      </c>
      <c r="B33" s="1177" t="s">
        <v>1151</v>
      </c>
      <c r="C33" s="320"/>
      <c r="D33" s="320" t="s">
        <v>1603</v>
      </c>
      <c r="E33" s="320" t="s">
        <v>146</v>
      </c>
      <c r="F33" s="320"/>
      <c r="G33" s="320"/>
      <c r="H33" s="320"/>
      <c r="I33" s="320"/>
      <c r="J33" s="320"/>
      <c r="K33" s="320"/>
      <c r="L33" s="320" t="s">
        <v>255</v>
      </c>
      <c r="M33" s="1160">
        <v>46122</v>
      </c>
      <c r="N33" s="1160">
        <v>46152</v>
      </c>
      <c r="O33" s="1155" t="s">
        <v>1835</v>
      </c>
      <c r="P33" s="320"/>
      <c r="Q33" s="320"/>
      <c r="R33" s="885" t="s">
        <v>174</v>
      </c>
    </row>
    <row r="34" spans="1:18">
      <c r="A34" s="318">
        <f t="shared" si="0"/>
        <v>27</v>
      </c>
      <c r="B34" s="595" t="s">
        <v>78</v>
      </c>
      <c r="C34" s="320"/>
      <c r="D34" s="320" t="s">
        <v>1603</v>
      </c>
      <c r="E34" s="320" t="s">
        <v>1803</v>
      </c>
      <c r="F34" s="320"/>
      <c r="G34" s="320"/>
      <c r="H34" s="320"/>
      <c r="I34" s="320"/>
      <c r="J34" s="320"/>
      <c r="K34" s="320"/>
      <c r="L34" s="320" t="s">
        <v>255</v>
      </c>
      <c r="M34" s="1160">
        <v>46147</v>
      </c>
      <c r="N34" s="1160">
        <v>46157</v>
      </c>
      <c r="O34" s="1155" t="s">
        <v>1835</v>
      </c>
      <c r="P34" s="320"/>
      <c r="Q34" s="320"/>
      <c r="R34" s="885" t="s">
        <v>174</v>
      </c>
    </row>
    <row r="35" spans="1:18">
      <c r="A35" s="318">
        <f t="shared" si="0"/>
        <v>28</v>
      </c>
      <c r="B35" s="1159" t="s">
        <v>496</v>
      </c>
      <c r="C35" s="320"/>
      <c r="D35" s="320" t="s">
        <v>1603</v>
      </c>
      <c r="E35" s="320" t="s">
        <v>149</v>
      </c>
      <c r="F35" s="320"/>
      <c r="G35" s="320"/>
      <c r="H35" s="320"/>
      <c r="I35" s="320"/>
      <c r="J35" s="320"/>
      <c r="K35" s="320"/>
      <c r="L35" s="320" t="s">
        <v>255</v>
      </c>
      <c r="M35" s="1160">
        <v>46147</v>
      </c>
      <c r="N35" s="1160">
        <v>46160</v>
      </c>
      <c r="O35" s="1155" t="s">
        <v>1835</v>
      </c>
      <c r="P35" s="320"/>
      <c r="Q35" s="320"/>
      <c r="R35" s="885" t="s">
        <v>174</v>
      </c>
    </row>
    <row r="36" spans="1:18">
      <c r="A36" s="318">
        <f t="shared" si="0"/>
        <v>29</v>
      </c>
      <c r="B36" s="1177" t="s">
        <v>78</v>
      </c>
      <c r="C36" s="320"/>
      <c r="D36" s="320" t="s">
        <v>1604</v>
      </c>
      <c r="E36" s="320" t="s">
        <v>1802</v>
      </c>
      <c r="F36" s="320"/>
      <c r="G36" s="320"/>
      <c r="H36" s="320"/>
      <c r="I36" s="320"/>
      <c r="J36" s="320"/>
      <c r="K36" s="320"/>
      <c r="L36" s="320" t="s">
        <v>255</v>
      </c>
      <c r="M36" s="1160">
        <v>46133</v>
      </c>
      <c r="N36" s="1160">
        <v>46161</v>
      </c>
      <c r="O36" s="1155" t="s">
        <v>1835</v>
      </c>
      <c r="P36" s="320"/>
      <c r="Q36" s="320"/>
      <c r="R36" s="885" t="s">
        <v>174</v>
      </c>
    </row>
    <row r="37" spans="1:18">
      <c r="A37" s="318">
        <f t="shared" si="0"/>
        <v>30</v>
      </c>
      <c r="B37" s="1159" t="s">
        <v>1150</v>
      </c>
      <c r="C37" s="320"/>
      <c r="D37" s="320" t="s">
        <v>1603</v>
      </c>
      <c r="E37" s="320" t="s">
        <v>149</v>
      </c>
      <c r="F37" s="320"/>
      <c r="G37" s="320"/>
      <c r="H37" s="320"/>
      <c r="I37" s="320"/>
      <c r="J37" s="320"/>
      <c r="K37" s="320"/>
      <c r="L37" s="320" t="s">
        <v>255</v>
      </c>
      <c r="M37" s="1160">
        <v>46147</v>
      </c>
      <c r="N37" s="1160">
        <v>46161</v>
      </c>
      <c r="O37" s="1155" t="s">
        <v>1835</v>
      </c>
      <c r="P37" s="320"/>
      <c r="Q37" s="320"/>
      <c r="R37" s="885" t="s">
        <v>174</v>
      </c>
    </row>
    <row r="38" spans="1:18">
      <c r="A38" s="318">
        <f t="shared" si="0"/>
        <v>31</v>
      </c>
      <c r="B38" s="1159" t="s">
        <v>496</v>
      </c>
      <c r="C38" s="320"/>
      <c r="D38" s="320" t="s">
        <v>1604</v>
      </c>
      <c r="E38" s="320" t="s">
        <v>149</v>
      </c>
      <c r="F38" s="320"/>
      <c r="G38" s="320"/>
      <c r="H38" s="320"/>
      <c r="I38" s="320"/>
      <c r="J38" s="320"/>
      <c r="K38" s="320"/>
      <c r="L38" s="320" t="s">
        <v>255</v>
      </c>
      <c r="M38" s="1160">
        <v>46159</v>
      </c>
      <c r="N38" s="1160">
        <v>46163</v>
      </c>
      <c r="O38" s="1155" t="s">
        <v>1835</v>
      </c>
      <c r="P38" s="320"/>
      <c r="Q38" s="320"/>
      <c r="R38" s="885" t="s">
        <v>174</v>
      </c>
    </row>
    <row r="39" spans="1:18">
      <c r="A39" s="318">
        <f t="shared" si="0"/>
        <v>32</v>
      </c>
      <c r="B39" s="1177" t="s">
        <v>1149</v>
      </c>
      <c r="C39" s="320"/>
      <c r="D39" s="320" t="s">
        <v>1604</v>
      </c>
      <c r="E39" s="320" t="s">
        <v>146</v>
      </c>
      <c r="F39" s="320"/>
      <c r="G39" s="320"/>
      <c r="H39" s="320"/>
      <c r="I39" s="320"/>
      <c r="J39" s="320"/>
      <c r="K39" s="320"/>
      <c r="L39" s="320" t="s">
        <v>255</v>
      </c>
      <c r="M39" s="1160">
        <v>46156</v>
      </c>
      <c r="N39" s="1160">
        <v>46166</v>
      </c>
      <c r="O39" s="1155" t="s">
        <v>1835</v>
      </c>
      <c r="P39" s="320"/>
      <c r="Q39" s="320"/>
      <c r="R39" s="885" t="s">
        <v>174</v>
      </c>
    </row>
    <row r="40" spans="1:18">
      <c r="A40" s="318">
        <f t="shared" si="0"/>
        <v>33</v>
      </c>
      <c r="B40" s="1177" t="s">
        <v>1150</v>
      </c>
      <c r="C40" s="320"/>
      <c r="D40" s="320" t="s">
        <v>1604</v>
      </c>
      <c r="E40" s="320" t="s">
        <v>146</v>
      </c>
      <c r="F40" s="320"/>
      <c r="G40" s="320"/>
      <c r="H40" s="320"/>
      <c r="I40" s="320"/>
      <c r="J40" s="320"/>
      <c r="K40" s="320"/>
      <c r="L40" s="320" t="s">
        <v>255</v>
      </c>
      <c r="M40" s="1160">
        <v>46157</v>
      </c>
      <c r="N40" s="321"/>
      <c r="O40" s="1155" t="s">
        <v>1835</v>
      </c>
      <c r="P40" s="320"/>
      <c r="Q40" s="320">
        <v>10</v>
      </c>
      <c r="R40" s="1785" t="s">
        <v>1989</v>
      </c>
    </row>
    <row r="41" spans="1:18">
      <c r="A41" s="318">
        <f t="shared" si="0"/>
        <v>34</v>
      </c>
      <c r="B41" s="1159" t="s">
        <v>1659</v>
      </c>
      <c r="C41" s="320"/>
      <c r="D41" s="320" t="s">
        <v>1604</v>
      </c>
      <c r="E41" s="320" t="s">
        <v>1803</v>
      </c>
      <c r="F41" s="320"/>
      <c r="G41" s="320"/>
      <c r="H41" s="320"/>
      <c r="I41" s="320"/>
      <c r="J41" s="320"/>
      <c r="K41" s="320"/>
      <c r="L41" s="320" t="s">
        <v>255</v>
      </c>
      <c r="M41" s="1160">
        <v>46162</v>
      </c>
      <c r="N41" s="321"/>
      <c r="O41" s="1155" t="s">
        <v>1835</v>
      </c>
      <c r="P41" s="320"/>
      <c r="Q41" s="320">
        <v>15</v>
      </c>
      <c r="R41" s="1244" t="s">
        <v>1986</v>
      </c>
    </row>
    <row r="42" spans="1:18" ht="29">
      <c r="A42" s="318">
        <f t="shared" si="0"/>
        <v>35</v>
      </c>
      <c r="B42" s="1159" t="s">
        <v>1801</v>
      </c>
      <c r="C42" s="320"/>
      <c r="D42" s="320" t="s">
        <v>1603</v>
      </c>
      <c r="E42" s="320" t="s">
        <v>1805</v>
      </c>
      <c r="F42" s="320"/>
      <c r="G42" s="320"/>
      <c r="H42" s="320"/>
      <c r="I42" s="320"/>
      <c r="J42" s="320"/>
      <c r="K42" s="320"/>
      <c r="L42" s="320" t="s">
        <v>255</v>
      </c>
      <c r="M42" s="1160">
        <v>46161</v>
      </c>
      <c r="N42" s="321"/>
      <c r="O42" s="1155" t="s">
        <v>1835</v>
      </c>
      <c r="P42" s="320"/>
      <c r="Q42" s="320">
        <v>10</v>
      </c>
      <c r="R42" s="1785" t="s">
        <v>1987</v>
      </c>
    </row>
    <row r="43" spans="1:18">
      <c r="A43" s="318">
        <f t="shared" si="0"/>
        <v>36</v>
      </c>
      <c r="B43" s="1159" t="s">
        <v>1834</v>
      </c>
      <c r="C43" s="320"/>
      <c r="D43" s="320" t="s">
        <v>1603</v>
      </c>
      <c r="E43" s="320" t="s">
        <v>1804</v>
      </c>
      <c r="F43" s="320"/>
      <c r="G43" s="320"/>
      <c r="H43" s="320"/>
      <c r="I43" s="320"/>
      <c r="J43" s="320"/>
      <c r="K43" s="320"/>
      <c r="L43" s="320" t="s">
        <v>255</v>
      </c>
      <c r="M43" s="1160">
        <v>46163</v>
      </c>
      <c r="N43" s="321"/>
      <c r="O43" s="1155" t="s">
        <v>1835</v>
      </c>
      <c r="P43" s="320"/>
      <c r="Q43" s="320"/>
      <c r="R43" s="1785" t="s">
        <v>1988</v>
      </c>
    </row>
  </sheetData>
  <autoFilter ref="A7:WVO43" xr:uid="{00000000-0001-0000-0700-000000000000}">
    <sortState xmlns:xlrd2="http://schemas.microsoft.com/office/spreadsheetml/2017/richdata2" ref="A9:WVO9">
      <sortCondition ref="N7:N8"/>
    </sortState>
  </autoFilter>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48"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0">
    <cfRule type="duplicateValues" dxfId="240" priority="17805"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7:D65015 C130543:D130551 C196079:D196087 C261615:D261623 C327151:D327159 C392687:D392695 C458223:D458231 C523759:D523767 C589295:D589303 C654831:D654839 C720367:D720375 C785903:D785911 C851439:D851447 C916975:D916983 C982511:D982519 IP64971:IP64979 IP130507:IP130515 IP196043:IP196051 IP261579:IP261587 IP327115:IP327123 IP392651:IP392659 IP458187:IP458195 IP523723:IP523731 IP589259:IP589267 IP654795:IP654803 IP720331:IP720339 IP785867:IP785875 IP851403:IP851411 IP916939:IP916947 IP982475:IP982483 SL64971:SL64979 SL130507:SL130515 SL196043:SL196051 SL261579:SL261587 SL327115:SL327123 SL392651:SL392659 SL458187:SL458195 SL523723:SL523731 SL589259:SL589267 SL654795:SL654803 SL720331:SL720339 SL785867:SL785875 SL851403:SL851411 SL916939:SL916947 SL982475:SL982483 ACH64971:ACH64979 ACH130507:ACH130515 ACH196043:ACH196051 ACH261579:ACH261587 ACH327115:ACH327123 ACH392651:ACH392659 ACH458187:ACH458195 ACH523723:ACH523731 ACH589259:ACH589267 ACH654795:ACH654803 ACH720331:ACH720339 ACH785867:ACH785875 ACH851403:ACH851411 ACH916939:ACH916947 ACH982475:ACH982483 AMD64971:AMD64979 AMD130507:AMD130515 AMD196043:AMD196051 AMD261579:AMD261587 AMD327115:AMD327123 AMD392651:AMD392659 AMD458187:AMD458195 AMD523723:AMD523731 AMD589259:AMD589267 AMD654795:AMD654803 AMD720331:AMD720339 AMD785867:AMD785875 AMD851403:AMD851411 AMD916939:AMD916947 AMD982475:AMD982483 AVZ64971:AVZ64979 AVZ130507:AVZ130515 AVZ196043:AVZ196051 AVZ261579:AVZ261587 AVZ327115:AVZ327123 AVZ392651:AVZ392659 AVZ458187:AVZ458195 AVZ523723:AVZ523731 AVZ589259:AVZ589267 AVZ654795:AVZ654803 AVZ720331:AVZ720339 AVZ785867:AVZ785875 AVZ851403:AVZ851411 AVZ916939:AVZ916947 AVZ982475:AVZ982483 BFV64971:BFV64979 BFV130507:BFV130515 BFV196043:BFV196051 BFV261579:BFV261587 BFV327115:BFV327123 BFV392651:BFV392659 BFV458187:BFV458195 BFV523723:BFV523731 BFV589259:BFV589267 BFV654795:BFV654803 BFV720331:BFV720339 BFV785867:BFV785875 BFV851403:BFV851411 BFV916939:BFV916947 BFV982475:BFV982483 BPR64971:BPR64979 BPR130507:BPR130515 BPR196043:BPR196051 BPR261579:BPR261587 BPR327115:BPR327123 BPR392651:BPR392659 BPR458187:BPR458195 BPR523723:BPR523731 BPR589259:BPR589267 BPR654795:BPR654803 BPR720331:BPR720339 BPR785867:BPR785875 BPR851403:BPR851411 BPR916939:BPR916947 BPR982475:BPR982483 BZN64971:BZN64979 BZN130507:BZN130515 BZN196043:BZN196051 BZN261579:BZN261587 BZN327115:BZN327123 BZN392651:BZN392659 BZN458187:BZN458195 BZN523723:BZN523731 BZN589259:BZN589267 BZN654795:BZN654803 BZN720331:BZN720339 BZN785867:BZN785875 BZN851403:BZN851411 BZN916939:BZN916947 BZN982475:BZN982483 CJJ64971:CJJ64979 CJJ130507:CJJ130515 CJJ196043:CJJ196051 CJJ261579:CJJ261587 CJJ327115:CJJ327123 CJJ392651:CJJ392659 CJJ458187:CJJ458195 CJJ523723:CJJ523731 CJJ589259:CJJ589267 CJJ654795:CJJ654803 CJJ720331:CJJ720339 CJJ785867:CJJ785875 CJJ851403:CJJ851411 CJJ916939:CJJ916947 CJJ982475:CJJ982483 CTF64971:CTF64979 CTF130507:CTF130515 CTF196043:CTF196051 CTF261579:CTF261587 CTF327115:CTF327123 CTF392651:CTF392659 CTF458187:CTF458195 CTF523723:CTF523731 CTF589259:CTF589267 CTF654795:CTF654803 CTF720331:CTF720339 CTF785867:CTF785875 CTF851403:CTF851411 CTF916939:CTF916947 CTF982475:CTF982483 DDB64971:DDB64979 DDB130507:DDB130515 DDB196043:DDB196051 DDB261579:DDB261587 DDB327115:DDB327123 DDB392651:DDB392659 DDB458187:DDB458195 DDB523723:DDB523731 DDB589259:DDB589267 DDB654795:DDB654803 DDB720331:DDB720339 DDB785867:DDB785875 DDB851403:DDB851411 DDB916939:DDB916947 DDB982475:DDB982483 DMX64971:DMX64979 DMX130507:DMX130515 DMX196043:DMX196051 DMX261579:DMX261587 DMX327115:DMX327123 DMX392651:DMX392659 DMX458187:DMX458195 DMX523723:DMX523731 DMX589259:DMX589267 DMX654795:DMX654803 DMX720331:DMX720339 DMX785867:DMX785875 DMX851403:DMX851411 DMX916939:DMX916947 DMX982475:DMX982483 DWT64971:DWT64979 DWT130507:DWT130515 DWT196043:DWT196051 DWT261579:DWT261587 DWT327115:DWT327123 DWT392651:DWT392659 DWT458187:DWT458195 DWT523723:DWT523731 DWT589259:DWT589267 DWT654795:DWT654803 DWT720331:DWT720339 DWT785867:DWT785875 DWT851403:DWT851411 DWT916939:DWT916947 DWT982475:DWT982483 EGP64971:EGP64979 EGP130507:EGP130515 EGP196043:EGP196051 EGP261579:EGP261587 EGP327115:EGP327123 EGP392651:EGP392659 EGP458187:EGP458195 EGP523723:EGP523731 EGP589259:EGP589267 EGP654795:EGP654803 EGP720331:EGP720339 EGP785867:EGP785875 EGP851403:EGP851411 EGP916939:EGP916947 EGP982475:EGP982483 EQL64971:EQL64979 EQL130507:EQL130515 EQL196043:EQL196051 EQL261579:EQL261587 EQL327115:EQL327123 EQL392651:EQL392659 EQL458187:EQL458195 EQL523723:EQL523731 EQL589259:EQL589267 EQL654795:EQL654803 EQL720331:EQL720339 EQL785867:EQL785875 EQL851403:EQL851411 EQL916939:EQL916947 EQL982475:EQL982483 FAH64971:FAH64979 FAH130507:FAH130515 FAH196043:FAH196051 FAH261579:FAH261587 FAH327115:FAH327123 FAH392651:FAH392659 FAH458187:FAH458195 FAH523723:FAH523731 FAH589259:FAH589267 FAH654795:FAH654803 FAH720331:FAH720339 FAH785867:FAH785875 FAH851403:FAH851411 FAH916939:FAH916947 FAH982475:FAH982483 FKD64971:FKD64979 FKD130507:FKD130515 FKD196043:FKD196051 FKD261579:FKD261587 FKD327115:FKD327123 FKD392651:FKD392659 FKD458187:FKD458195 FKD523723:FKD523731 FKD589259:FKD589267 FKD654795:FKD654803 FKD720331:FKD720339 FKD785867:FKD785875 FKD851403:FKD851411 FKD916939:FKD916947 FKD982475:FKD982483 FTZ64971:FTZ64979 FTZ130507:FTZ130515 FTZ196043:FTZ196051 FTZ261579:FTZ261587 FTZ327115:FTZ327123 FTZ392651:FTZ392659 FTZ458187:FTZ458195 FTZ523723:FTZ523731 FTZ589259:FTZ589267 FTZ654795:FTZ654803 FTZ720331:FTZ720339 FTZ785867:FTZ785875 FTZ851403:FTZ851411 FTZ916939:FTZ916947 FTZ982475:FTZ982483 GDV64971:GDV64979 GDV130507:GDV130515 GDV196043:GDV196051 GDV261579:GDV261587 GDV327115:GDV327123 GDV392651:GDV392659 GDV458187:GDV458195 GDV523723:GDV523731 GDV589259:GDV589267 GDV654795:GDV654803 GDV720331:GDV720339 GDV785867:GDV785875 GDV851403:GDV851411 GDV916939:GDV916947 GDV982475:GDV982483 GNR64971:GNR64979 GNR130507:GNR130515 GNR196043:GNR196051 GNR261579:GNR261587 GNR327115:GNR327123 GNR392651:GNR392659 GNR458187:GNR458195 GNR523723:GNR523731 GNR589259:GNR589267 GNR654795:GNR654803 GNR720331:GNR720339 GNR785867:GNR785875 GNR851403:GNR851411 GNR916939:GNR916947 GNR982475:GNR982483 GXN64971:GXN64979 GXN130507:GXN130515 GXN196043:GXN196051 GXN261579:GXN261587 GXN327115:GXN327123 GXN392651:GXN392659 GXN458187:GXN458195 GXN523723:GXN523731 GXN589259:GXN589267 GXN654795:GXN654803 GXN720331:GXN720339 GXN785867:GXN785875 GXN851403:GXN851411 GXN916939:GXN916947 GXN982475:GXN982483 HHJ64971:HHJ64979 HHJ130507:HHJ130515 HHJ196043:HHJ196051 HHJ261579:HHJ261587 HHJ327115:HHJ327123 HHJ392651:HHJ392659 HHJ458187:HHJ458195 HHJ523723:HHJ523731 HHJ589259:HHJ589267 HHJ654795:HHJ654803 HHJ720331:HHJ720339 HHJ785867:HHJ785875 HHJ851403:HHJ851411 HHJ916939:HHJ916947 HHJ982475:HHJ982483 HRF64971:HRF64979 HRF130507:HRF130515 HRF196043:HRF196051 HRF261579:HRF261587 HRF327115:HRF327123 HRF392651:HRF392659 HRF458187:HRF458195 HRF523723:HRF523731 HRF589259:HRF589267 HRF654795:HRF654803 HRF720331:HRF720339 HRF785867:HRF785875 HRF851403:HRF851411 HRF916939:HRF916947 HRF982475:HRF982483 IBB64971:IBB64979 IBB130507:IBB130515 IBB196043:IBB196051 IBB261579:IBB261587 IBB327115:IBB327123 IBB392651:IBB392659 IBB458187:IBB458195 IBB523723:IBB523731 IBB589259:IBB589267 IBB654795:IBB654803 IBB720331:IBB720339 IBB785867:IBB785875 IBB851403:IBB851411 IBB916939:IBB916947 IBB982475:IBB982483 IKX64971:IKX64979 IKX130507:IKX130515 IKX196043:IKX196051 IKX261579:IKX261587 IKX327115:IKX327123 IKX392651:IKX392659 IKX458187:IKX458195 IKX523723:IKX523731 IKX589259:IKX589267 IKX654795:IKX654803 IKX720331:IKX720339 IKX785867:IKX785875 IKX851403:IKX851411 IKX916939:IKX916947 IKX982475:IKX982483 IUT64971:IUT64979 IUT130507:IUT130515 IUT196043:IUT196051 IUT261579:IUT261587 IUT327115:IUT327123 IUT392651:IUT392659 IUT458187:IUT458195 IUT523723:IUT523731 IUT589259:IUT589267 IUT654795:IUT654803 IUT720331:IUT720339 IUT785867:IUT785875 IUT851403:IUT851411 IUT916939:IUT916947 IUT982475:IUT982483 JEP64971:JEP64979 JEP130507:JEP130515 JEP196043:JEP196051 JEP261579:JEP261587 JEP327115:JEP327123 JEP392651:JEP392659 JEP458187:JEP458195 JEP523723:JEP523731 JEP589259:JEP589267 JEP654795:JEP654803 JEP720331:JEP720339 JEP785867:JEP785875 JEP851403:JEP851411 JEP916939:JEP916947 JEP982475:JEP982483 JOL64971:JOL64979 JOL130507:JOL130515 JOL196043:JOL196051 JOL261579:JOL261587 JOL327115:JOL327123 JOL392651:JOL392659 JOL458187:JOL458195 JOL523723:JOL523731 JOL589259:JOL589267 JOL654795:JOL654803 JOL720331:JOL720339 JOL785867:JOL785875 JOL851403:JOL851411 JOL916939:JOL916947 JOL982475:JOL982483 JYH64971:JYH64979 JYH130507:JYH130515 JYH196043:JYH196051 JYH261579:JYH261587 JYH327115:JYH327123 JYH392651:JYH392659 JYH458187:JYH458195 JYH523723:JYH523731 JYH589259:JYH589267 JYH654795:JYH654803 JYH720331:JYH720339 JYH785867:JYH785875 JYH851403:JYH851411 JYH916939:JYH916947 JYH982475:JYH982483 KID64971:KID64979 KID130507:KID130515 KID196043:KID196051 KID261579:KID261587 KID327115:KID327123 KID392651:KID392659 KID458187:KID458195 KID523723:KID523731 KID589259:KID589267 KID654795:KID654803 KID720331:KID720339 KID785867:KID785875 KID851403:KID851411 KID916939:KID916947 KID982475:KID982483 KRZ64971:KRZ64979 KRZ130507:KRZ130515 KRZ196043:KRZ196051 KRZ261579:KRZ261587 KRZ327115:KRZ327123 KRZ392651:KRZ392659 KRZ458187:KRZ458195 KRZ523723:KRZ523731 KRZ589259:KRZ589267 KRZ654795:KRZ654803 KRZ720331:KRZ720339 KRZ785867:KRZ785875 KRZ851403:KRZ851411 KRZ916939:KRZ916947 KRZ982475:KRZ982483 LBV64971:LBV64979 LBV130507:LBV130515 LBV196043:LBV196051 LBV261579:LBV261587 LBV327115:LBV327123 LBV392651:LBV392659 LBV458187:LBV458195 LBV523723:LBV523731 LBV589259:LBV589267 LBV654795:LBV654803 LBV720331:LBV720339 LBV785867:LBV785875 LBV851403:LBV851411 LBV916939:LBV916947 LBV982475:LBV982483 LLR64971:LLR64979 LLR130507:LLR130515 LLR196043:LLR196051 LLR261579:LLR261587 LLR327115:LLR327123 LLR392651:LLR392659 LLR458187:LLR458195 LLR523723:LLR523731 LLR589259:LLR589267 LLR654795:LLR654803 LLR720331:LLR720339 LLR785867:LLR785875 LLR851403:LLR851411 LLR916939:LLR916947 LLR982475:LLR982483 LVN64971:LVN64979 LVN130507:LVN130515 LVN196043:LVN196051 LVN261579:LVN261587 LVN327115:LVN327123 LVN392651:LVN392659 LVN458187:LVN458195 LVN523723:LVN523731 LVN589259:LVN589267 LVN654795:LVN654803 LVN720331:LVN720339 LVN785867:LVN785875 LVN851403:LVN851411 LVN916939:LVN916947 LVN982475:LVN982483 MFJ64971:MFJ64979 MFJ130507:MFJ130515 MFJ196043:MFJ196051 MFJ261579:MFJ261587 MFJ327115:MFJ327123 MFJ392651:MFJ392659 MFJ458187:MFJ458195 MFJ523723:MFJ523731 MFJ589259:MFJ589267 MFJ654795:MFJ654803 MFJ720331:MFJ720339 MFJ785867:MFJ785875 MFJ851403:MFJ851411 MFJ916939:MFJ916947 MFJ982475:MFJ982483 MPF64971:MPF64979 MPF130507:MPF130515 MPF196043:MPF196051 MPF261579:MPF261587 MPF327115:MPF327123 MPF392651:MPF392659 MPF458187:MPF458195 MPF523723:MPF523731 MPF589259:MPF589267 MPF654795:MPF654803 MPF720331:MPF720339 MPF785867:MPF785875 MPF851403:MPF851411 MPF916939:MPF916947 MPF982475:MPF982483 MZB64971:MZB64979 MZB130507:MZB130515 MZB196043:MZB196051 MZB261579:MZB261587 MZB327115:MZB327123 MZB392651:MZB392659 MZB458187:MZB458195 MZB523723:MZB523731 MZB589259:MZB589267 MZB654795:MZB654803 MZB720331:MZB720339 MZB785867:MZB785875 MZB851403:MZB851411 MZB916939:MZB916947 MZB982475:MZB982483 NIX64971:NIX64979 NIX130507:NIX130515 NIX196043:NIX196051 NIX261579:NIX261587 NIX327115:NIX327123 NIX392651:NIX392659 NIX458187:NIX458195 NIX523723:NIX523731 NIX589259:NIX589267 NIX654795:NIX654803 NIX720331:NIX720339 NIX785867:NIX785875 NIX851403:NIX851411 NIX916939:NIX916947 NIX982475:NIX982483 NST64971:NST64979 NST130507:NST130515 NST196043:NST196051 NST261579:NST261587 NST327115:NST327123 NST392651:NST392659 NST458187:NST458195 NST523723:NST523731 NST589259:NST589267 NST654795:NST654803 NST720331:NST720339 NST785867:NST785875 NST851403:NST851411 NST916939:NST916947 NST982475:NST982483 OCP64971:OCP64979 OCP130507:OCP130515 OCP196043:OCP196051 OCP261579:OCP261587 OCP327115:OCP327123 OCP392651:OCP392659 OCP458187:OCP458195 OCP523723:OCP523731 OCP589259:OCP589267 OCP654795:OCP654803 OCP720331:OCP720339 OCP785867:OCP785875 OCP851403:OCP851411 OCP916939:OCP916947 OCP982475:OCP982483 OML64971:OML64979 OML130507:OML130515 OML196043:OML196051 OML261579:OML261587 OML327115:OML327123 OML392651:OML392659 OML458187:OML458195 OML523723:OML523731 OML589259:OML589267 OML654795:OML654803 OML720331:OML720339 OML785867:OML785875 OML851403:OML851411 OML916939:OML916947 OML982475:OML982483 OWH64971:OWH64979 OWH130507:OWH130515 OWH196043:OWH196051 OWH261579:OWH261587 OWH327115:OWH327123 OWH392651:OWH392659 OWH458187:OWH458195 OWH523723:OWH523731 OWH589259:OWH589267 OWH654795:OWH654803 OWH720331:OWH720339 OWH785867:OWH785875 OWH851403:OWH851411 OWH916939:OWH916947 OWH982475:OWH982483 PGD64971:PGD64979 PGD130507:PGD130515 PGD196043:PGD196051 PGD261579:PGD261587 PGD327115:PGD327123 PGD392651:PGD392659 PGD458187:PGD458195 PGD523723:PGD523731 PGD589259:PGD589267 PGD654795:PGD654803 PGD720331:PGD720339 PGD785867:PGD785875 PGD851403:PGD851411 PGD916939:PGD916947 PGD982475:PGD982483 PPZ64971:PPZ64979 PPZ130507:PPZ130515 PPZ196043:PPZ196051 PPZ261579:PPZ261587 PPZ327115:PPZ327123 PPZ392651:PPZ392659 PPZ458187:PPZ458195 PPZ523723:PPZ523731 PPZ589259:PPZ589267 PPZ654795:PPZ654803 PPZ720331:PPZ720339 PPZ785867:PPZ785875 PPZ851403:PPZ851411 PPZ916939:PPZ916947 PPZ982475:PPZ982483 PZV64971:PZV64979 PZV130507:PZV130515 PZV196043:PZV196051 PZV261579:PZV261587 PZV327115:PZV327123 PZV392651:PZV392659 PZV458187:PZV458195 PZV523723:PZV523731 PZV589259:PZV589267 PZV654795:PZV654803 PZV720331:PZV720339 PZV785867:PZV785875 PZV851403:PZV851411 PZV916939:PZV916947 PZV982475:PZV982483 QJR64971:QJR64979 QJR130507:QJR130515 QJR196043:QJR196051 QJR261579:QJR261587 QJR327115:QJR327123 QJR392651:QJR392659 QJR458187:QJR458195 QJR523723:QJR523731 QJR589259:QJR589267 QJR654795:QJR654803 QJR720331:QJR720339 QJR785867:QJR785875 QJR851403:QJR851411 QJR916939:QJR916947 QJR982475:QJR982483 QTN64971:QTN64979 QTN130507:QTN130515 QTN196043:QTN196051 QTN261579:QTN261587 QTN327115:QTN327123 QTN392651:QTN392659 QTN458187:QTN458195 QTN523723:QTN523731 QTN589259:QTN589267 QTN654795:QTN654803 QTN720331:QTN720339 QTN785867:QTN785875 QTN851403:QTN851411 QTN916939:QTN916947 QTN982475:QTN982483 RDJ64971:RDJ64979 RDJ130507:RDJ130515 RDJ196043:RDJ196051 RDJ261579:RDJ261587 RDJ327115:RDJ327123 RDJ392651:RDJ392659 RDJ458187:RDJ458195 RDJ523723:RDJ523731 RDJ589259:RDJ589267 RDJ654795:RDJ654803 RDJ720331:RDJ720339 RDJ785867:RDJ785875 RDJ851403:RDJ851411 RDJ916939:RDJ916947 RDJ982475:RDJ982483 RNF64971:RNF64979 RNF130507:RNF130515 RNF196043:RNF196051 RNF261579:RNF261587 RNF327115:RNF327123 RNF392651:RNF392659 RNF458187:RNF458195 RNF523723:RNF523731 RNF589259:RNF589267 RNF654795:RNF654803 RNF720331:RNF720339 RNF785867:RNF785875 RNF851403:RNF851411 RNF916939:RNF916947 RNF982475:RNF982483 RXB64971:RXB64979 RXB130507:RXB130515 RXB196043:RXB196051 RXB261579:RXB261587 RXB327115:RXB327123 RXB392651:RXB392659 RXB458187:RXB458195 RXB523723:RXB523731 RXB589259:RXB589267 RXB654795:RXB654803 RXB720331:RXB720339 RXB785867:RXB785875 RXB851403:RXB851411 RXB916939:RXB916947 RXB982475:RXB982483 SGX64971:SGX64979 SGX130507:SGX130515 SGX196043:SGX196051 SGX261579:SGX261587 SGX327115:SGX327123 SGX392651:SGX392659 SGX458187:SGX458195 SGX523723:SGX523731 SGX589259:SGX589267 SGX654795:SGX654803 SGX720331:SGX720339 SGX785867:SGX785875 SGX851403:SGX851411 SGX916939:SGX916947 SGX982475:SGX982483 SQT64971:SQT64979 SQT130507:SQT130515 SQT196043:SQT196051 SQT261579:SQT261587 SQT327115:SQT327123 SQT392651:SQT392659 SQT458187:SQT458195 SQT523723:SQT523731 SQT589259:SQT589267 SQT654795:SQT654803 SQT720331:SQT720339 SQT785867:SQT785875 SQT851403:SQT851411 SQT916939:SQT916947 SQT982475:SQT982483 TAP64971:TAP64979 TAP130507:TAP130515 TAP196043:TAP196051 TAP261579:TAP261587 TAP327115:TAP327123 TAP392651:TAP392659 TAP458187:TAP458195 TAP523723:TAP523731 TAP589259:TAP589267 TAP654795:TAP654803 TAP720331:TAP720339 TAP785867:TAP785875 TAP851403:TAP851411 TAP916939:TAP916947 TAP982475:TAP982483 TKL64971:TKL64979 TKL130507:TKL130515 TKL196043:TKL196051 TKL261579:TKL261587 TKL327115:TKL327123 TKL392651:TKL392659 TKL458187:TKL458195 TKL523723:TKL523731 TKL589259:TKL589267 TKL654795:TKL654803 TKL720331:TKL720339 TKL785867:TKL785875 TKL851403:TKL851411 TKL916939:TKL916947 TKL982475:TKL982483 TUH64971:TUH64979 TUH130507:TUH130515 TUH196043:TUH196051 TUH261579:TUH261587 TUH327115:TUH327123 TUH392651:TUH392659 TUH458187:TUH458195 TUH523723:TUH523731 TUH589259:TUH589267 TUH654795:TUH654803 TUH720331:TUH720339 TUH785867:TUH785875 TUH851403:TUH851411 TUH916939:TUH916947 TUH982475:TUH982483 UED64971:UED64979 UED130507:UED130515 UED196043:UED196051 UED261579:UED261587 UED327115:UED327123 UED392651:UED392659 UED458187:UED458195 UED523723:UED523731 UED589259:UED589267 UED654795:UED654803 UED720331:UED720339 UED785867:UED785875 UED851403:UED851411 UED916939:UED916947 UED982475:UED982483 UNZ64971:UNZ64979 UNZ130507:UNZ130515 UNZ196043:UNZ196051 UNZ261579:UNZ261587 UNZ327115:UNZ327123 UNZ392651:UNZ392659 UNZ458187:UNZ458195 UNZ523723:UNZ523731 UNZ589259:UNZ589267 UNZ654795:UNZ654803 UNZ720331:UNZ720339 UNZ785867:UNZ785875 UNZ851403:UNZ851411 UNZ916939:UNZ916947 UNZ982475:UNZ982483 UXV64971:UXV64979 UXV130507:UXV130515 UXV196043:UXV196051 UXV261579:UXV261587 UXV327115:UXV327123 UXV392651:UXV392659 UXV458187:UXV458195 UXV523723:UXV523731 UXV589259:UXV589267 UXV654795:UXV654803 UXV720331:UXV720339 UXV785867:UXV785875 UXV851403:UXV851411 UXV916939:UXV916947 UXV982475:UXV982483 VHR64971:VHR64979 VHR130507:VHR130515 VHR196043:VHR196051 VHR261579:VHR261587 VHR327115:VHR327123 VHR392651:VHR392659 VHR458187:VHR458195 VHR523723:VHR523731 VHR589259:VHR589267 VHR654795:VHR654803 VHR720331:VHR720339 VHR785867:VHR785875 VHR851403:VHR851411 VHR916939:VHR916947 VHR982475:VHR982483 VRN64971:VRN64979 VRN130507:VRN130515 VRN196043:VRN196051 VRN261579:VRN261587 VRN327115:VRN327123 VRN392651:VRN392659 VRN458187:VRN458195 VRN523723:VRN523731 VRN589259:VRN589267 VRN654795:VRN654803 VRN720331:VRN720339 VRN785867:VRN785875 VRN851403:VRN851411 VRN916939:VRN916947 VRN982475:VRN982483 WBJ64971:WBJ64979 WBJ130507:WBJ130515 WBJ196043:WBJ196051 WBJ261579:WBJ261587 WBJ327115:WBJ327123 WBJ392651:WBJ392659 WBJ458187:WBJ458195 WBJ523723:WBJ523731 WBJ589259:WBJ589267 WBJ654795:WBJ654803 WBJ720331:WBJ720339 WBJ785867:WBJ785875 WBJ851403:WBJ851411 WBJ916939:WBJ916947 WBJ982475:WBJ982483 WLF64971:WLF64979 WLF130507:WLF130515 WLF196043:WLF196051 WLF261579:WLF261587 WLF327115:WLF327123 WLF392651:WLF392659 WLF458187:WLF458195 WLF523723:WLF523731 WLF589259:WLF589267 WLF654795:WLF654803 WLF720331:WLF720339 WLF785867:WLF785875 WLF851403:WLF851411 WLF916939:WLF916947 WLF982475:WLF982483 WVB64971:WVB64979 WVB130507:WVB130515 WVB196043:WVB196051 WVB261579:WVB261587 WVB327115:WVB327123 WVB392651:WVB392659 WVB458187:WVB458195 WVB523723:WVB523731 WVB589259:WVB589267 WVB654795:WVB654803 WVB720331:WVB720339 WVB785867:WVB785875 WVB851403:WVB851411 WVB916939:WVB916947 WVB982475:WVB98248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20" sqref="K20"/>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1975</v>
      </c>
      <c r="G2" s="884" t="s">
        <v>1976</v>
      </c>
      <c r="H2" s="883"/>
      <c r="I2" s="883" t="s">
        <v>1974</v>
      </c>
      <c r="J2" s="929" t="s">
        <v>1977</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71"/>
      <c r="H10" s="883"/>
      <c r="I10" s="883"/>
      <c r="J10" s="883"/>
      <c r="K10" s="883"/>
    </row>
    <row r="11" spans="1:11">
      <c r="A11" s="883"/>
      <c r="B11" s="883"/>
      <c r="C11" s="883"/>
      <c r="D11" s="883"/>
      <c r="E11" s="883"/>
      <c r="F11" s="883"/>
      <c r="G11" s="1171"/>
      <c r="H11" s="883"/>
      <c r="I11" s="883"/>
      <c r="J11" s="853"/>
      <c r="K11" s="883"/>
    </row>
    <row r="12" spans="1:11">
      <c r="A12" s="853"/>
      <c r="B12" s="853"/>
      <c r="C12" s="853"/>
      <c r="D12" s="853"/>
      <c r="E12" s="853"/>
      <c r="F12" s="853"/>
      <c r="G12" s="1171"/>
      <c r="H12" s="853"/>
      <c r="I12" s="853"/>
      <c r="J12" s="853"/>
      <c r="K12" s="883"/>
    </row>
    <row r="13" spans="1:11">
      <c r="A13" s="853"/>
      <c r="B13" s="853"/>
      <c r="C13" s="853"/>
      <c r="D13" s="853"/>
      <c r="E13" s="853"/>
      <c r="F13" s="853"/>
      <c r="G13" s="1171"/>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570" t="s">
        <v>47</v>
      </c>
      <c r="B1" s="1571"/>
      <c r="C1" s="1571"/>
      <c r="D1" s="1571"/>
      <c r="E1" s="1571"/>
      <c r="F1" s="1571"/>
      <c r="G1" s="1571"/>
      <c r="H1" s="1572"/>
      <c r="I1" s="887"/>
      <c r="J1" s="887"/>
      <c r="K1" s="887"/>
      <c r="L1" s="887"/>
      <c r="M1" s="887"/>
      <c r="N1" s="887"/>
      <c r="O1" s="887"/>
      <c r="P1" s="887"/>
      <c r="Q1" s="887"/>
      <c r="R1" s="887"/>
      <c r="S1" s="887"/>
      <c r="T1" s="887"/>
      <c r="U1" s="887"/>
      <c r="V1" s="887"/>
    </row>
    <row r="2" spans="1:22" ht="15.5" customHeight="1">
      <c r="A2" s="1573" t="s">
        <v>48</v>
      </c>
      <c r="B2" s="1574"/>
      <c r="C2" s="1574"/>
      <c r="D2" s="1574"/>
      <c r="E2" s="1574"/>
      <c r="F2" s="1574"/>
      <c r="G2" s="1574"/>
      <c r="H2" s="1575"/>
      <c r="I2" s="888"/>
      <c r="J2" s="888"/>
      <c r="K2" s="888"/>
      <c r="L2" s="888"/>
      <c r="M2" s="888"/>
      <c r="N2" s="888"/>
      <c r="O2" s="888"/>
      <c r="P2" s="888"/>
      <c r="Q2" s="888"/>
      <c r="R2" s="888"/>
      <c r="S2" s="888"/>
      <c r="T2" s="888"/>
      <c r="U2" s="888"/>
      <c r="V2" s="888"/>
    </row>
    <row r="3" spans="1:22" ht="15.5" customHeight="1">
      <c r="A3" s="1573" t="s">
        <v>49</v>
      </c>
      <c r="B3" s="1574"/>
      <c r="C3" s="1574"/>
      <c r="D3" s="1574"/>
      <c r="E3" s="1574"/>
      <c r="F3" s="1574"/>
      <c r="G3" s="1574"/>
      <c r="H3" s="1575"/>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1" type="noConversion"/>
  <conditionalFormatting sqref="B5">
    <cfRule type="duplicateValues" dxfId="197" priority="2203" stopIfTrue="1"/>
    <cfRule type="duplicateValues" dxfId="196" priority="2202"/>
    <cfRule type="duplicateValues" dxfId="195" priority="220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5"/>
    <cfRule type="duplicateValues" dxfId="191" priority="11384"/>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9"/>
    <cfRule type="duplicateValues" dxfId="186" priority="12078"/>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9"/>
    <cfRule type="duplicateValues" dxfId="181" priority="7"/>
    <cfRule type="duplicateValues" dxfId="180" priority="8"/>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7"/>
    <cfRule type="duplicateValues" dxfId="174" priority="7425"/>
    <cfRule type="duplicateValues" dxfId="173" priority="7426"/>
  </conditionalFormatting>
  <conditionalFormatting sqref="D66">
    <cfRule type="duplicateValues" dxfId="172" priority="62"/>
    <cfRule type="duplicateValues" dxfId="171" priority="59"/>
    <cfRule type="duplicateValues" dxfId="170" priority="60"/>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7"/>
    <cfRule type="duplicateValues" dxfId="159" priority="36"/>
    <cfRule type="duplicateValues" dxfId="158" priority="35"/>
  </conditionalFormatting>
  <conditionalFormatting sqref="D100">
    <cfRule type="duplicateValues" dxfId="157" priority="33"/>
    <cfRule type="duplicateValues" dxfId="156" priority="32"/>
    <cfRule type="cellIs" dxfId="155" priority="30" operator="greaterThan">
      <formula>45839</formula>
    </cfRule>
    <cfRule type="duplicateValues" dxfId="154" priority="31"/>
  </conditionalFormatting>
  <conditionalFormatting sqref="D127">
    <cfRule type="cellIs" dxfId="153" priority="1" operator="greaterThan">
      <formula>45839</formula>
    </cfRule>
    <cfRule type="duplicateValues" dxfId="152" priority="4"/>
    <cfRule type="duplicateValues" dxfId="151" priority="3"/>
    <cfRule type="duplicateValues" dxfId="150" priority="2"/>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VLOOKUP(A2,Foundation!$B$8:$R$293,10, 0)</f>
        <v>#N/A</v>
      </c>
      <c r="D2" s="409" t="e">
        <f>VLOOKUP(A2,Foundation!$B$8:$R$276,12, 0)</f>
        <v>#N/A</v>
      </c>
      <c r="E2" s="409" t="e">
        <f>VLOOKUP(A2,'Erection Compiled '!$B$2:$S$340,10, 0)</f>
        <v>#N/A</v>
      </c>
      <c r="F2" s="409" t="e">
        <f>VLOOKUP(A2,Earthing!$C$7:$H$307,4, 0)</f>
        <v>#N/A</v>
      </c>
    </row>
    <row r="3" spans="1:6" hidden="1">
      <c r="A3" s="971" t="s">
        <v>465</v>
      </c>
      <c r="B3" s="961" t="s">
        <v>1699</v>
      </c>
      <c r="C3" s="409">
        <f>VLOOKUP(A3,Foundation!$B$8:$R$293,10, 0)</f>
        <v>0</v>
      </c>
      <c r="D3" s="409">
        <f>VLOOKUP(A3,Foundation!$B$8:$R$276,12, 0)</f>
        <v>46064</v>
      </c>
      <c r="E3" s="409" t="e">
        <f>VLOOKUP(A3,'Erection Compiled '!$B$2:$S$340,10, 0)</f>
        <v>#N/A</v>
      </c>
      <c r="F3" s="409" t="e">
        <f>VLOOKUP(A3,Earthing!$C$7:$H$307,4, 0)</f>
        <v>#N/A</v>
      </c>
    </row>
    <row r="4" spans="1:6" hidden="1">
      <c r="A4" s="971" t="s">
        <v>1658</v>
      </c>
      <c r="B4" s="961" t="s">
        <v>89</v>
      </c>
      <c r="C4" s="409" t="e">
        <f>VLOOKUP(A4,Foundation!$B$8:$R$293,10, 0)</f>
        <v>#N/A</v>
      </c>
      <c r="D4" s="409" t="e">
        <f>VLOOKUP(A4,Foundation!$B$8:$R$276,12, 0)</f>
        <v>#N/A</v>
      </c>
      <c r="E4" s="409" t="e">
        <f>VLOOKUP(A4,'Erection Compiled '!$B$2:$S$340,10, 0)</f>
        <v>#N/A</v>
      </c>
      <c r="F4" s="409" t="e">
        <f>VLOOKUP(A4,Earthing!$C$7:$H$307,4, 0)</f>
        <v>#N/A</v>
      </c>
    </row>
    <row r="5" spans="1:6" hidden="1">
      <c r="A5" s="971" t="s">
        <v>1251</v>
      </c>
      <c r="B5" s="961" t="s">
        <v>89</v>
      </c>
      <c r="C5" s="409">
        <f>VLOOKUP(A5,Foundation!$B$8:$R$293,10, 0)</f>
        <v>0</v>
      </c>
      <c r="D5" s="409">
        <f>VLOOKUP(A5,Foundation!$B$8:$R$276,12, 0)</f>
        <v>46081</v>
      </c>
      <c r="E5" s="409" t="e">
        <f>VLOOKUP(A5,'Erection Compiled '!$B$2:$S$340,10, 0)</f>
        <v>#N/A</v>
      </c>
      <c r="F5" s="409" t="e">
        <f>VLOOKUP(A5,Earthing!$C$7:$H$307,4, 0)</f>
        <v>#N/A</v>
      </c>
    </row>
    <row r="6" spans="1:6" hidden="1">
      <c r="A6" s="971" t="s">
        <v>1700</v>
      </c>
      <c r="B6" s="961" t="s">
        <v>1688</v>
      </c>
      <c r="C6" s="409">
        <f>VLOOKUP(A6,Foundation!$B$8:$R$293,10, 0)</f>
        <v>0</v>
      </c>
      <c r="D6" s="409" t="str">
        <f>VLOOKUP(A6,Foundation!$B$8:$R$276,12, 0)</f>
        <v>08-03-226</v>
      </c>
      <c r="E6" s="409">
        <f>VLOOKUP(A6,'Erection Compiled '!$B$2:$S$340,10, 0)</f>
        <v>0</v>
      </c>
      <c r="F6" s="409" t="e">
        <f>VLOOKUP(A6,Earthing!$C$7:$H$307,4, 0)</f>
        <v>#N/A</v>
      </c>
    </row>
    <row r="7" spans="1:6" hidden="1">
      <c r="A7" s="971" t="s">
        <v>76</v>
      </c>
      <c r="B7" s="961" t="s">
        <v>1688</v>
      </c>
      <c r="C7" s="409" t="e">
        <f>VLOOKUP(A7,Foundation!$B$8:$R$293,10, 0)</f>
        <v>#N/A</v>
      </c>
      <c r="D7" s="409" t="e">
        <f>VLOOKUP(A7,Foundation!$B$8:$R$276,12, 0)</f>
        <v>#N/A</v>
      </c>
      <c r="E7" s="409" t="e">
        <f>VLOOKUP(A7,'Erection Compiled '!$B$2:$S$340,10, 0)</f>
        <v>#N/A</v>
      </c>
      <c r="F7" s="409" t="e">
        <f>VLOOKUP(A7,Earthing!$C$7:$H$307,4, 0)</f>
        <v>#N/A</v>
      </c>
    </row>
    <row r="8" spans="1:6" hidden="1">
      <c r="A8" s="971" t="s">
        <v>1148</v>
      </c>
      <c r="B8" s="961" t="s">
        <v>107</v>
      </c>
      <c r="C8" s="409">
        <f>VLOOKUP(A8,Foundation!$B$8:$R$293,10, 0)</f>
        <v>0</v>
      </c>
      <c r="D8" s="409">
        <f>VLOOKUP(A8,Foundation!$B$8:$R$276,12, 0)</f>
        <v>46108</v>
      </c>
      <c r="E8" s="409" t="e">
        <f>VLOOKUP(A8,'Erection Compiled '!$B$2:$S$340,10, 0)</f>
        <v>#N/A</v>
      </c>
      <c r="F8" s="409" t="e">
        <f>VLOOKUP(A8,Earthing!$C$7:$H$307,4, 0)</f>
        <v>#N/A</v>
      </c>
    </row>
    <row r="9" spans="1:6" hidden="1">
      <c r="A9" s="971" t="s">
        <v>78</v>
      </c>
      <c r="B9" s="961" t="s">
        <v>81</v>
      </c>
      <c r="C9" s="409">
        <f>VLOOKUP(A9,Foundation!$B$8:$R$293,10, 0)</f>
        <v>0</v>
      </c>
      <c r="D9" s="409">
        <f>VLOOKUP(A9,Foundation!$B$8:$R$276,12, 0)</f>
        <v>46147</v>
      </c>
      <c r="E9" s="409" t="e">
        <f>VLOOKUP(A9,'Erection Compiled '!$B$2:$S$340,10, 0)</f>
        <v>#N/A</v>
      </c>
      <c r="F9" s="409" t="e">
        <f>VLOOKUP(A9,Earthing!$C$7:$H$307,4, 0)</f>
        <v>#N/A</v>
      </c>
    </row>
    <row r="10" spans="1:6" hidden="1">
      <c r="A10" s="971" t="s">
        <v>1659</v>
      </c>
      <c r="B10" s="961" t="s">
        <v>111</v>
      </c>
      <c r="C10" s="409">
        <f>VLOOKUP(A10,Foundation!$B$8:$R$293,10, 0)</f>
        <v>0</v>
      </c>
      <c r="D10" s="409">
        <f>VLOOKUP(A10,Foundation!$B$8:$R$276,12, 0)</f>
        <v>46115</v>
      </c>
      <c r="E10" s="409" t="e">
        <f>VLOOKUP(A10,'Erection Compiled '!$B$2:$S$340,10, 0)</f>
        <v>#N/A</v>
      </c>
      <c r="F10" s="409" t="e">
        <f>VLOOKUP(A10,Earthing!$C$7:$H$307,4, 0)</f>
        <v>#N/A</v>
      </c>
    </row>
    <row r="11" spans="1:6" hidden="1">
      <c r="A11" s="971" t="s">
        <v>498</v>
      </c>
      <c r="B11" s="961" t="s">
        <v>146</v>
      </c>
      <c r="C11" s="409">
        <f>VLOOKUP(A11,Foundation!$B$8:$R$293,10, 0)</f>
        <v>0</v>
      </c>
      <c r="D11" s="409">
        <f>VLOOKUP(A11,Foundation!$B$8:$R$276,12, 0)</f>
        <v>46112</v>
      </c>
      <c r="E11" s="409" t="e">
        <f>VLOOKUP(A11,'Erection Compiled '!$B$2:$S$340,10, 0)</f>
        <v>#N/A</v>
      </c>
      <c r="F11" s="409" t="e">
        <f>VLOOKUP(A11,Earthing!$C$7:$H$307,4, 0)</f>
        <v>#N/A</v>
      </c>
    </row>
    <row r="12" spans="1:6" hidden="1">
      <c r="A12" s="971" t="s">
        <v>499</v>
      </c>
      <c r="B12" s="961" t="s">
        <v>146</v>
      </c>
      <c r="C12" s="409">
        <f>VLOOKUP(A12,Foundation!$B$8:$R$293,10, 0)</f>
        <v>0</v>
      </c>
      <c r="D12" s="409">
        <f>VLOOKUP(A12,Foundation!$B$8:$R$276,12, 0)</f>
        <v>46101</v>
      </c>
      <c r="E12" s="409" t="e">
        <f>VLOOKUP(A12,'Erection Compiled '!$B$2:$S$340,10, 0)</f>
        <v>#N/A</v>
      </c>
      <c r="F12" s="409" t="e">
        <f>VLOOKUP(A12,Earthing!$C$7:$H$307,4, 0)</f>
        <v>#N/A</v>
      </c>
    </row>
    <row r="13" spans="1:6" hidden="1">
      <c r="A13" s="971" t="s">
        <v>1701</v>
      </c>
      <c r="B13" s="961" t="s">
        <v>146</v>
      </c>
      <c r="C13" s="409" t="e">
        <f>VLOOKUP(A13,Foundation!$B$8:$R$293,10, 0)</f>
        <v>#N/A</v>
      </c>
      <c r="D13" s="409" t="e">
        <f>VLOOKUP(A13,Foundation!$B$8:$R$276,12, 0)</f>
        <v>#N/A</v>
      </c>
      <c r="E13" s="409" t="e">
        <f>VLOOKUP(A13,'Erection Compiled '!$B$2:$S$340,10, 0)</f>
        <v>#N/A</v>
      </c>
      <c r="F13" s="409" t="e">
        <f>VLOOKUP(A13,Earthing!$C$7:$H$307,4, 0)</f>
        <v>#N/A</v>
      </c>
    </row>
    <row r="14" spans="1:6" hidden="1">
      <c r="A14" s="971" t="s">
        <v>1702</v>
      </c>
      <c r="B14" s="961" t="s">
        <v>146</v>
      </c>
      <c r="C14" s="409" t="e">
        <f>VLOOKUP(A14,Foundation!$B$8:$R$293,10, 0)</f>
        <v>#N/A</v>
      </c>
      <c r="D14" s="409" t="e">
        <f>VLOOKUP(A14,Foundation!$B$8:$R$276,12, 0)</f>
        <v>#N/A</v>
      </c>
      <c r="E14" s="409" t="e">
        <f>VLOOKUP(A14,'Erection Compiled '!$B$2:$S$340,10, 0)</f>
        <v>#N/A</v>
      </c>
      <c r="F14" s="409" t="e">
        <f>VLOOKUP(A14,Earthing!$C$7:$H$307,4, 0)</f>
        <v>#N/A</v>
      </c>
    </row>
    <row r="15" spans="1:6" hidden="1">
      <c r="A15" s="971" t="s">
        <v>1703</v>
      </c>
      <c r="B15" s="961" t="s">
        <v>146</v>
      </c>
      <c r="C15" s="409" t="e">
        <f>VLOOKUP(A15,Foundation!$B$8:$R$293,10, 0)</f>
        <v>#N/A</v>
      </c>
      <c r="D15" s="409" t="e">
        <f>VLOOKUP(A15,Foundation!$B$8:$R$276,12, 0)</f>
        <v>#N/A</v>
      </c>
      <c r="E15" s="409" t="e">
        <f>VLOOKUP(A15,'Erection Compiled '!$B$2:$S$340,10, 0)</f>
        <v>#N/A</v>
      </c>
      <c r="F15" s="409" t="e">
        <f>VLOOKUP(A15,Earthing!$C$7:$H$307,4, 0)</f>
        <v>#N/A</v>
      </c>
    </row>
    <row r="16" spans="1:6" hidden="1">
      <c r="A16" s="971" t="s">
        <v>1704</v>
      </c>
      <c r="B16" s="961" t="s">
        <v>205</v>
      </c>
      <c r="C16" s="409" t="e">
        <f>VLOOKUP(A16,Foundation!$B$8:$R$293,10, 0)</f>
        <v>#N/A</v>
      </c>
      <c r="D16" s="409" t="e">
        <f>VLOOKUP(A16,Foundation!$B$8:$R$276,12, 0)</f>
        <v>#N/A</v>
      </c>
      <c r="E16" s="409" t="e">
        <f>VLOOKUP(A16,'Erection Compiled '!$B$2:$S$340,10, 0)</f>
        <v>#N/A</v>
      </c>
      <c r="F16" s="409" t="e">
        <f>VLOOKUP(A16,Earthing!$C$7:$H$307,4, 0)</f>
        <v>#N/A</v>
      </c>
    </row>
    <row r="17" spans="1:6" hidden="1">
      <c r="A17" s="971" t="s">
        <v>1705</v>
      </c>
      <c r="B17" s="961" t="s">
        <v>83</v>
      </c>
      <c r="C17" s="409" t="e">
        <f>VLOOKUP(A17,Foundation!$B$8:$R$293,10, 0)</f>
        <v>#N/A</v>
      </c>
      <c r="D17" s="409" t="e">
        <f>VLOOKUP(A17,Foundation!$B$8:$R$276,12, 0)</f>
        <v>#N/A</v>
      </c>
      <c r="E17" s="409" t="e">
        <f>VLOOKUP(A17,'Erection Compiled '!$B$2:$S$340,10, 0)</f>
        <v>#N/A</v>
      </c>
      <c r="F17" s="409" t="e">
        <f>VLOOKUP(A17,Earthing!$C$7:$H$307,4, 0)</f>
        <v>#N/A</v>
      </c>
    </row>
    <row r="18" spans="1:6" hidden="1">
      <c r="A18" s="971" t="s">
        <v>1706</v>
      </c>
      <c r="B18" s="961" t="s">
        <v>205</v>
      </c>
      <c r="C18" s="409" t="e">
        <f>VLOOKUP(A18,Foundation!$B$8:$R$293,10, 0)</f>
        <v>#N/A</v>
      </c>
      <c r="D18" s="409" t="e">
        <f>VLOOKUP(A18,Foundation!$B$8:$R$276,12, 0)</f>
        <v>#N/A</v>
      </c>
      <c r="E18" s="409" t="e">
        <f>VLOOKUP(A18,'Erection Compiled '!$B$2:$S$340,10, 0)</f>
        <v>#N/A</v>
      </c>
      <c r="F18" s="409" t="e">
        <f>VLOOKUP(A18,Earthing!$C$7:$H$307,4, 0)</f>
        <v>#N/A</v>
      </c>
    </row>
    <row r="19" spans="1:6" hidden="1">
      <c r="A19" s="971" t="s">
        <v>1707</v>
      </c>
      <c r="B19" s="961" t="s">
        <v>89</v>
      </c>
      <c r="C19" s="409" t="e">
        <f>VLOOKUP(A19,Foundation!$B$8:$R$293,10, 0)</f>
        <v>#N/A</v>
      </c>
      <c r="D19" s="409" t="e">
        <f>VLOOKUP(A19,Foundation!$B$8:$R$276,12, 0)</f>
        <v>#N/A</v>
      </c>
      <c r="E19" s="409" t="e">
        <f>VLOOKUP(A19,'Erection Compiled '!$B$2:$S$340,10, 0)</f>
        <v>#N/A</v>
      </c>
      <c r="F19" s="409" t="e">
        <f>VLOOKUP(A19,Earthing!$C$7:$H$307,4, 0)</f>
        <v>#N/A</v>
      </c>
    </row>
    <row r="20" spans="1:6" hidden="1">
      <c r="A20" s="971" t="s">
        <v>1708</v>
      </c>
      <c r="B20" s="961" t="s">
        <v>146</v>
      </c>
      <c r="C20" s="409" t="e">
        <f>VLOOKUP(A20,Foundation!$B$8:$R$293,10, 0)</f>
        <v>#N/A</v>
      </c>
      <c r="D20" s="409" t="e">
        <f>VLOOKUP(A20,Foundation!$B$8:$R$276,12, 0)</f>
        <v>#N/A</v>
      </c>
      <c r="E20" s="409" t="e">
        <f>VLOOKUP(A20,'Erection Compiled '!$B$2:$S$340,10, 0)</f>
        <v>#N/A</v>
      </c>
      <c r="F20" s="409" t="e">
        <f>VLOOKUP(A20,Earthing!$C$7:$H$307,4, 0)</f>
        <v>#N/A</v>
      </c>
    </row>
    <row r="21" spans="1:6" hidden="1">
      <c r="A21" s="971" t="s">
        <v>1709</v>
      </c>
      <c r="B21" s="961" t="s">
        <v>89</v>
      </c>
      <c r="C21" s="409" t="e">
        <f>VLOOKUP(A21,Foundation!$B$8:$R$293,10, 0)</f>
        <v>#N/A</v>
      </c>
      <c r="D21" s="409" t="e">
        <f>VLOOKUP(A21,Foundation!$B$8:$R$276,12, 0)</f>
        <v>#N/A</v>
      </c>
      <c r="E21" s="409" t="e">
        <f>VLOOKUP(A21,'Erection Compiled '!$B$2:$S$340,10, 0)</f>
        <v>#N/A</v>
      </c>
      <c r="F21" s="409" t="e">
        <f>VLOOKUP(A21,Earthing!$C$7:$H$307,4, 0)</f>
        <v>#N/A</v>
      </c>
    </row>
    <row r="22" spans="1:6" hidden="1">
      <c r="A22" s="971" t="s">
        <v>1710</v>
      </c>
      <c r="B22" s="961" t="s">
        <v>101</v>
      </c>
      <c r="C22" s="409" t="e">
        <f>VLOOKUP(A22,Foundation!$B$8:$R$293,10, 0)</f>
        <v>#N/A</v>
      </c>
      <c r="D22" s="409" t="e">
        <f>VLOOKUP(A22,Foundation!$B$8:$R$276,12, 0)</f>
        <v>#N/A</v>
      </c>
      <c r="E22" s="409" t="e">
        <f>VLOOKUP(A22,'Erection Compiled '!$B$2:$S$340,10, 0)</f>
        <v>#N/A</v>
      </c>
      <c r="F22" s="409" t="e">
        <f>VLOOKUP(A22,Earthing!$C$7:$H$307,4, 0)</f>
        <v>#N/A</v>
      </c>
    </row>
    <row r="23" spans="1:6" hidden="1">
      <c r="A23" s="971" t="s">
        <v>1711</v>
      </c>
      <c r="B23" s="961" t="s">
        <v>101</v>
      </c>
      <c r="C23" s="409" t="e">
        <f>VLOOKUP(A23,Foundation!$B$8:$R$293,10, 0)</f>
        <v>#N/A</v>
      </c>
      <c r="D23" s="409" t="e">
        <f>VLOOKUP(A23,Foundation!$B$8:$R$276,12, 0)</f>
        <v>#N/A</v>
      </c>
      <c r="E23" s="409" t="e">
        <f>VLOOKUP(A23,'Erection Compiled '!$B$2:$S$340,10, 0)</f>
        <v>#N/A</v>
      </c>
      <c r="F23" s="409" t="e">
        <f>VLOOKUP(A23,Earthing!$C$7:$H$307,4, 0)</f>
        <v>#N/A</v>
      </c>
    </row>
    <row r="24" spans="1:6" hidden="1">
      <c r="A24" s="971" t="s">
        <v>80</v>
      </c>
      <c r="B24" s="961" t="s">
        <v>79</v>
      </c>
      <c r="C24" s="409">
        <f>VLOOKUP(A24,Foundation!$B$8:$R$293,10, 0)</f>
        <v>0</v>
      </c>
      <c r="D24" s="409">
        <f>VLOOKUP(A24,Foundation!$B$8:$R$276,12, 0)</f>
        <v>46072</v>
      </c>
      <c r="E24" s="409" t="e">
        <f>VLOOKUP(A24,'Erection Compiled '!$B$2:$S$340,10, 0)</f>
        <v>#N/A</v>
      </c>
      <c r="F24" s="409" t="e">
        <f>VLOOKUP(A24,Earthing!$C$7:$H$307,4, 0)</f>
        <v>#N/A</v>
      </c>
    </row>
    <row r="25" spans="1:6" hidden="1">
      <c r="A25" s="971" t="s">
        <v>1712</v>
      </c>
      <c r="B25" s="961" t="s">
        <v>79</v>
      </c>
      <c r="C25" s="409" t="e">
        <f>VLOOKUP(A25,Foundation!$B$8:$R$293,10, 0)</f>
        <v>#N/A</v>
      </c>
      <c r="D25" s="409" t="e">
        <f>VLOOKUP(A25,Foundation!$B$8:$R$276,12, 0)</f>
        <v>#N/A</v>
      </c>
      <c r="E25" s="409" t="e">
        <f>VLOOKUP(A25,'Erection Compiled '!$B$2:$S$340,10, 0)</f>
        <v>#N/A</v>
      </c>
      <c r="F25" s="409" t="e">
        <f>VLOOKUP(A25,Earthing!$C$7:$H$307,4, 0)</f>
        <v>#N/A</v>
      </c>
    </row>
    <row r="26" spans="1:6" hidden="1">
      <c r="A26" s="971" t="s">
        <v>119</v>
      </c>
      <c r="B26" s="961" t="s">
        <v>96</v>
      </c>
      <c r="C26" s="409" t="e">
        <f>VLOOKUP(A26,Foundation!$B$8:$R$293,10, 0)</f>
        <v>#N/A</v>
      </c>
      <c r="D26" s="409" t="e">
        <f>VLOOKUP(A26,Foundation!$B$8:$R$276,12, 0)</f>
        <v>#N/A</v>
      </c>
      <c r="E26" s="409" t="e">
        <f>VLOOKUP(A26,'Erection Compiled '!$B$2:$S$340,10, 0)</f>
        <v>#N/A</v>
      </c>
      <c r="F26" s="409" t="e">
        <f>VLOOKUP(A26,Earthing!$C$7:$H$307,4, 0)</f>
        <v>#N/A</v>
      </c>
    </row>
    <row r="27" spans="1:6" hidden="1">
      <c r="A27" s="971" t="s">
        <v>1713</v>
      </c>
      <c r="B27" s="961" t="s">
        <v>101</v>
      </c>
      <c r="C27" s="409" t="e">
        <f>VLOOKUP(A27,Foundation!$B$8:$R$293,10, 0)</f>
        <v>#N/A</v>
      </c>
      <c r="D27" s="409" t="e">
        <f>VLOOKUP(A27,Foundation!$B$8:$R$276,12, 0)</f>
        <v>#N/A</v>
      </c>
      <c r="E27" s="409" t="e">
        <f>VLOOKUP(A27,'Erection Compiled '!$B$2:$S$340,10, 0)</f>
        <v>#N/A</v>
      </c>
      <c r="F27" s="409" t="e">
        <f>VLOOKUP(A27,Earthing!$C$7:$H$307,4, 0)</f>
        <v>#N/A</v>
      </c>
    </row>
    <row r="28" spans="1:6" hidden="1">
      <c r="A28" s="971" t="s">
        <v>1714</v>
      </c>
      <c r="B28" s="961" t="s">
        <v>146</v>
      </c>
      <c r="C28" s="409" t="e">
        <f>VLOOKUP(A28,Foundation!$B$8:$R$293,10, 0)</f>
        <v>#N/A</v>
      </c>
      <c r="D28" s="409" t="e">
        <f>VLOOKUP(A28,Foundation!$B$8:$R$276,12, 0)</f>
        <v>#N/A</v>
      </c>
      <c r="E28" s="409" t="e">
        <f>VLOOKUP(A28,'Erection Compiled '!$B$2:$S$340,10, 0)</f>
        <v>#N/A</v>
      </c>
      <c r="F28" s="409" t="e">
        <f>VLOOKUP(A28,Earthing!$C$7:$H$307,4, 0)</f>
        <v>#N/A</v>
      </c>
    </row>
    <row r="29" spans="1:6" hidden="1">
      <c r="A29" s="971" t="s">
        <v>1715</v>
      </c>
      <c r="B29" s="961" t="s">
        <v>156</v>
      </c>
      <c r="C29" s="409" t="e">
        <f>VLOOKUP(A29,Foundation!$B$8:$R$293,10, 0)</f>
        <v>#N/A</v>
      </c>
      <c r="D29" s="409" t="e">
        <f>VLOOKUP(A29,Foundation!$B$8:$R$276,12, 0)</f>
        <v>#N/A</v>
      </c>
      <c r="E29" s="409" t="e">
        <f>VLOOKUP(A29,'Erection Compiled '!$B$2:$S$340,10, 0)</f>
        <v>#N/A</v>
      </c>
      <c r="F29" s="409" t="e">
        <f>VLOOKUP(A29,Earthing!$C$7:$H$307,4, 0)</f>
        <v>#N/A</v>
      </c>
    </row>
    <row r="30" spans="1:6" hidden="1">
      <c r="A30" s="971" t="s">
        <v>1716</v>
      </c>
      <c r="B30" s="961" t="s">
        <v>211</v>
      </c>
      <c r="C30" s="409" t="e">
        <f>VLOOKUP(A30,Foundation!$B$8:$R$293,10, 0)</f>
        <v>#N/A</v>
      </c>
      <c r="D30" s="409" t="e">
        <f>VLOOKUP(A30,Foundation!$B$8:$R$276,12, 0)</f>
        <v>#N/A</v>
      </c>
      <c r="E30" s="409" t="e">
        <f>VLOOKUP(A30,'Erection Compiled '!$B$2:$S$340,10, 0)</f>
        <v>#N/A</v>
      </c>
      <c r="F30" s="409" t="e">
        <f>VLOOKUP(A30,Earthing!$C$7:$H$307,4, 0)</f>
        <v>#N/A</v>
      </c>
    </row>
    <row r="31" spans="1:6" hidden="1">
      <c r="A31" s="971" t="s">
        <v>1717</v>
      </c>
      <c r="B31" s="961" t="s">
        <v>146</v>
      </c>
      <c r="C31" s="409" t="e">
        <f>VLOOKUP(A31,Foundation!$B$8:$R$293,10, 0)</f>
        <v>#N/A</v>
      </c>
      <c r="D31" s="409" t="e">
        <f>VLOOKUP(A31,Foundation!$B$8:$R$276,12, 0)</f>
        <v>#N/A</v>
      </c>
      <c r="E31" s="409" t="e">
        <f>VLOOKUP(A31,'Erection Compiled '!$B$2:$S$340,10, 0)</f>
        <v>#N/A</v>
      </c>
      <c r="F31" s="409" t="e">
        <f>VLOOKUP(A31,Earthing!$C$7:$H$307,4, 0)</f>
        <v>#N/A</v>
      </c>
    </row>
    <row r="32" spans="1:6" hidden="1">
      <c r="A32" s="971" t="s">
        <v>1718</v>
      </c>
      <c r="B32" s="961" t="s">
        <v>149</v>
      </c>
      <c r="C32" s="409" t="e">
        <f>VLOOKUP(A32,Foundation!$B$8:$R$293,10, 0)</f>
        <v>#N/A</v>
      </c>
      <c r="D32" s="409" t="e">
        <f>VLOOKUP(A32,Foundation!$B$8:$R$276,12, 0)</f>
        <v>#N/A</v>
      </c>
      <c r="E32" s="409" t="e">
        <f>VLOOKUP(A32,'Erection Compiled '!$B$2:$S$340,10, 0)</f>
        <v>#N/A</v>
      </c>
      <c r="F32" s="409" t="e">
        <f>VLOOKUP(A32,Earthing!$C$7:$H$307,4, 0)</f>
        <v>#N/A</v>
      </c>
    </row>
    <row r="33" spans="1:6" hidden="1">
      <c r="A33" s="971" t="s">
        <v>1719</v>
      </c>
      <c r="B33" s="961" t="s">
        <v>149</v>
      </c>
      <c r="C33" s="409" t="e">
        <f>VLOOKUP(A33,Foundation!$B$8:$R$293,10, 0)</f>
        <v>#N/A</v>
      </c>
      <c r="D33" s="409" t="e">
        <f>VLOOKUP(A33,Foundation!$B$8:$R$276,12, 0)</f>
        <v>#N/A</v>
      </c>
      <c r="E33" s="409" t="e">
        <f>VLOOKUP(A33,'Erection Compiled '!$B$2:$S$340,10, 0)</f>
        <v>#N/A</v>
      </c>
      <c r="F33" s="409" t="e">
        <f>VLOOKUP(A33,Earthing!$C$7:$H$307,4, 0)</f>
        <v>#N/A</v>
      </c>
    </row>
    <row r="34" spans="1:6" hidden="1">
      <c r="A34" s="972" t="s">
        <v>82</v>
      </c>
      <c r="B34" s="962" t="s">
        <v>83</v>
      </c>
      <c r="C34" s="409">
        <f>VLOOKUP(A34,Foundation!$B$8:$R$293,10, 0)</f>
        <v>0</v>
      </c>
      <c r="D34" s="409">
        <f>VLOOKUP(A34,Foundation!$B$8:$R$276,12, 0)</f>
        <v>46059</v>
      </c>
      <c r="E34" s="409" t="e">
        <f>VLOOKUP(A34,'Erection Compiled '!$B$2:$S$340,10, 0)</f>
        <v>#N/A</v>
      </c>
      <c r="F34" s="409" t="e">
        <f>VLOOKUP(A34,Earthing!$C$7:$H$307,4, 0)</f>
        <v>#N/A</v>
      </c>
    </row>
    <row r="35" spans="1:6" hidden="1">
      <c r="A35" s="972" t="s">
        <v>502</v>
      </c>
      <c r="B35" s="962" t="s">
        <v>146</v>
      </c>
      <c r="C35" s="409" t="e">
        <f>VLOOKUP(A35,Foundation!$B$8:$R$293,10, 0)</f>
        <v>#N/A</v>
      </c>
      <c r="D35" s="409" t="e">
        <f>VLOOKUP(A35,Foundation!$B$8:$R$276,12, 0)</f>
        <v>#N/A</v>
      </c>
      <c r="E35" s="409" t="e">
        <f>VLOOKUP(A35,'Erection Compiled '!$B$2:$S$340,10, 0)</f>
        <v>#N/A</v>
      </c>
      <c r="F35" s="409" t="e">
        <f>VLOOKUP(A35,Earthing!$C$7:$H$307,4, 0)</f>
        <v>#N/A</v>
      </c>
    </row>
    <row r="36" spans="1:6" hidden="1">
      <c r="A36" s="972" t="s">
        <v>505</v>
      </c>
      <c r="B36" s="962" t="s">
        <v>146</v>
      </c>
      <c r="C36" s="409" t="e">
        <f>VLOOKUP(A36,Foundation!$B$8:$R$293,10, 0)</f>
        <v>#N/A</v>
      </c>
      <c r="D36" s="409" t="e">
        <f>VLOOKUP(A36,Foundation!$B$8:$R$276,12, 0)</f>
        <v>#N/A</v>
      </c>
      <c r="E36" s="409" t="e">
        <f>VLOOKUP(A36,'Erection Compiled '!$B$2:$S$340,10, 0)</f>
        <v>#N/A</v>
      </c>
      <c r="F36" s="409" t="e">
        <f>VLOOKUP(A36,Earthing!$C$7:$H$307,4, 0)</f>
        <v>#N/A</v>
      </c>
    </row>
    <row r="37" spans="1:6" hidden="1">
      <c r="A37" s="972" t="s">
        <v>506</v>
      </c>
      <c r="B37" s="962" t="s">
        <v>146</v>
      </c>
      <c r="C37" s="409" t="e">
        <f>VLOOKUP(A37,Foundation!$B$8:$R$293,10, 0)</f>
        <v>#N/A</v>
      </c>
      <c r="D37" s="409" t="e">
        <f>VLOOKUP(A37,Foundation!$B$8:$R$276,12, 0)</f>
        <v>#N/A</v>
      </c>
      <c r="E37" s="409" t="e">
        <f>VLOOKUP(A37,'Erection Compiled '!$B$2:$S$340,10, 0)</f>
        <v>#N/A</v>
      </c>
      <c r="F37" s="409" t="e">
        <f>VLOOKUP(A37,Earthing!$C$7:$H$307,4, 0)</f>
        <v>#N/A</v>
      </c>
    </row>
    <row r="38" spans="1:6" hidden="1">
      <c r="A38" s="972" t="s">
        <v>507</v>
      </c>
      <c r="B38" s="962" t="s">
        <v>146</v>
      </c>
      <c r="C38" s="409" t="e">
        <f>VLOOKUP(A38,Foundation!$B$8:$R$293,10, 0)</f>
        <v>#N/A</v>
      </c>
      <c r="D38" s="409" t="e">
        <f>VLOOKUP(A38,Foundation!$B$8:$R$276,12, 0)</f>
        <v>#N/A</v>
      </c>
      <c r="E38" s="409" t="e">
        <f>VLOOKUP(A38,'Erection Compiled '!$B$2:$S$340,10, 0)</f>
        <v>#N/A</v>
      </c>
      <c r="F38" s="409" t="e">
        <f>VLOOKUP(A38,Earthing!$C$7:$H$307,4, 0)</f>
        <v>#N/A</v>
      </c>
    </row>
    <row r="39" spans="1:6" hidden="1">
      <c r="A39" s="972" t="s">
        <v>508</v>
      </c>
      <c r="B39" s="962" t="s">
        <v>146</v>
      </c>
      <c r="C39" s="409" t="e">
        <f>VLOOKUP(A39,Foundation!$B$8:$R$293,10, 0)</f>
        <v>#N/A</v>
      </c>
      <c r="D39" s="409" t="e">
        <f>VLOOKUP(A39,Foundation!$B$8:$R$276,12, 0)</f>
        <v>#N/A</v>
      </c>
      <c r="E39" s="409" t="e">
        <f>VLOOKUP(A39,'Erection Compiled '!$B$2:$S$340,10, 0)</f>
        <v>#N/A</v>
      </c>
      <c r="F39" s="409" t="e">
        <f>VLOOKUP(A39,Earthing!$C$7:$H$307,4, 0)</f>
        <v>#N/A</v>
      </c>
    </row>
    <row r="40" spans="1:6" hidden="1">
      <c r="A40" s="972" t="s">
        <v>509</v>
      </c>
      <c r="B40" s="962" t="s">
        <v>146</v>
      </c>
      <c r="C40" s="409" t="e">
        <f>VLOOKUP(A40,Foundation!$B$8:$R$293,10, 0)</f>
        <v>#N/A</v>
      </c>
      <c r="D40" s="409" t="e">
        <f>VLOOKUP(A40,Foundation!$B$8:$R$276,12, 0)</f>
        <v>#N/A</v>
      </c>
      <c r="E40" s="409" t="e">
        <f>VLOOKUP(A40,'Erection Compiled '!$B$2:$S$340,10, 0)</f>
        <v>#N/A</v>
      </c>
      <c r="F40" s="409" t="e">
        <f>VLOOKUP(A40,Earthing!$C$7:$H$307,4, 0)</f>
        <v>#N/A</v>
      </c>
    </row>
    <row r="41" spans="1:6" hidden="1">
      <c r="A41" s="972" t="s">
        <v>1168</v>
      </c>
      <c r="B41" s="962" t="s">
        <v>146</v>
      </c>
      <c r="C41" s="409" t="e">
        <f>VLOOKUP(A41,Foundation!$B$8:$R$293,10, 0)</f>
        <v>#N/A</v>
      </c>
      <c r="D41" s="409" t="e">
        <f>VLOOKUP(A41,Foundation!$B$8:$R$276,12, 0)</f>
        <v>#N/A</v>
      </c>
      <c r="E41" s="409" t="e">
        <f>VLOOKUP(A41,'Erection Compiled '!$B$2:$S$340,10, 0)</f>
        <v>#N/A</v>
      </c>
      <c r="F41" s="409" t="e">
        <f>VLOOKUP(A41,Earthing!$C$7:$H$307,4, 0)</f>
        <v>#N/A</v>
      </c>
    </row>
    <row r="42" spans="1:6" hidden="1">
      <c r="A42" s="972" t="s">
        <v>1169</v>
      </c>
      <c r="B42" s="962" t="s">
        <v>149</v>
      </c>
      <c r="C42" s="409" t="e">
        <f>VLOOKUP(A42,Foundation!$B$8:$R$293,10, 0)</f>
        <v>#N/A</v>
      </c>
      <c r="D42" s="409" t="e">
        <f>VLOOKUP(A42,Foundation!$B$8:$R$276,12, 0)</f>
        <v>#N/A</v>
      </c>
      <c r="E42" s="409" t="e">
        <f>VLOOKUP(A42,'Erection Compiled '!$B$2:$S$340,10, 0)</f>
        <v>#N/A</v>
      </c>
      <c r="F42" s="409" t="e">
        <f>VLOOKUP(A42,Earthing!$C$7:$H$307,4, 0)</f>
        <v>#N/A</v>
      </c>
    </row>
    <row r="43" spans="1:6" hidden="1">
      <c r="A43" s="972" t="s">
        <v>1170</v>
      </c>
      <c r="B43" s="962" t="s">
        <v>146</v>
      </c>
      <c r="C43" s="409" t="e">
        <f>VLOOKUP(A43,Foundation!$B$8:$R$293,10, 0)</f>
        <v>#N/A</v>
      </c>
      <c r="D43" s="409" t="e">
        <f>VLOOKUP(A43,Foundation!$B$8:$R$276,12, 0)</f>
        <v>#N/A</v>
      </c>
      <c r="E43" s="409" t="e">
        <f>VLOOKUP(A43,'Erection Compiled '!$B$2:$S$340,10, 0)</f>
        <v>#N/A</v>
      </c>
      <c r="F43" s="409" t="e">
        <f>VLOOKUP(A43,Earthing!$C$7:$H$307,4, 0)</f>
        <v>#N/A</v>
      </c>
    </row>
    <row r="44" spans="1:6" hidden="1">
      <c r="A44" s="972" t="s">
        <v>1171</v>
      </c>
      <c r="B44" s="962" t="s">
        <v>149</v>
      </c>
      <c r="C44" s="409" t="e">
        <f>VLOOKUP(A44,Foundation!$B$8:$R$293,10, 0)</f>
        <v>#N/A</v>
      </c>
      <c r="D44" s="409" t="e">
        <f>VLOOKUP(A44,Foundation!$B$8:$R$276,12, 0)</f>
        <v>#N/A</v>
      </c>
      <c r="E44" s="409" t="e">
        <f>VLOOKUP(A44,'Erection Compiled '!$B$2:$S$340,10, 0)</f>
        <v>#N/A</v>
      </c>
      <c r="F44" s="409" t="e">
        <f>VLOOKUP(A44,Earthing!$C$7:$H$307,4, 0)</f>
        <v>#N/A</v>
      </c>
    </row>
    <row r="45" spans="1:6" hidden="1">
      <c r="A45" s="972" t="s">
        <v>84</v>
      </c>
      <c r="B45" s="962" t="s">
        <v>83</v>
      </c>
      <c r="C45" s="409" t="e">
        <f>VLOOKUP(A45,Foundation!$B$8:$R$293,10, 0)</f>
        <v>#N/A</v>
      </c>
      <c r="D45" s="409" t="e">
        <f>VLOOKUP(A45,Foundation!$B$8:$R$276,12, 0)</f>
        <v>#N/A</v>
      </c>
      <c r="E45" s="409" t="e">
        <f>VLOOKUP(A45,'Erection Compiled '!$B$2:$S$340,10, 0)</f>
        <v>#N/A</v>
      </c>
      <c r="F45" s="409" t="e">
        <f>VLOOKUP(A45,Earthing!$C$7:$H$307,4, 0)</f>
        <v>#N/A</v>
      </c>
    </row>
    <row r="46" spans="1:6" hidden="1">
      <c r="A46" s="972" t="s">
        <v>1172</v>
      </c>
      <c r="B46" s="962" t="s">
        <v>146</v>
      </c>
      <c r="C46" s="409" t="e">
        <f>VLOOKUP(A46,Foundation!$B$8:$R$293,10, 0)</f>
        <v>#N/A</v>
      </c>
      <c r="D46" s="409" t="e">
        <f>VLOOKUP(A46,Foundation!$B$8:$R$276,12, 0)</f>
        <v>#N/A</v>
      </c>
      <c r="E46" s="409" t="e">
        <f>VLOOKUP(A46,'Erection Compiled '!$B$2:$S$340,10, 0)</f>
        <v>#N/A</v>
      </c>
      <c r="F46" s="409" t="e">
        <f>VLOOKUP(A46,Earthing!$C$7:$H$307,4, 0)</f>
        <v>#N/A</v>
      </c>
    </row>
    <row r="47" spans="1:6" hidden="1">
      <c r="A47" s="972" t="s">
        <v>1173</v>
      </c>
      <c r="B47" s="962" t="s">
        <v>146</v>
      </c>
      <c r="C47" s="409" t="e">
        <f>VLOOKUP(A47,Foundation!$B$8:$R$293,10, 0)</f>
        <v>#N/A</v>
      </c>
      <c r="D47" s="409" t="e">
        <f>VLOOKUP(A47,Foundation!$B$8:$R$276,12, 0)</f>
        <v>#N/A</v>
      </c>
      <c r="E47" s="409" t="e">
        <f>VLOOKUP(A47,'Erection Compiled '!$B$2:$S$340,10, 0)</f>
        <v>#N/A</v>
      </c>
      <c r="F47" s="409" t="e">
        <f>VLOOKUP(A47,Earthing!$C$7:$H$307,4, 0)</f>
        <v>#N/A</v>
      </c>
    </row>
    <row r="48" spans="1:6" hidden="1">
      <c r="A48" s="972" t="s">
        <v>1174</v>
      </c>
      <c r="B48" s="962" t="s">
        <v>146</v>
      </c>
      <c r="C48" s="409" t="e">
        <f>VLOOKUP(A48,Foundation!$B$8:$R$293,10, 0)</f>
        <v>#N/A</v>
      </c>
      <c r="D48" s="409" t="e">
        <f>VLOOKUP(A48,Foundation!$B$8:$R$276,12, 0)</f>
        <v>#N/A</v>
      </c>
      <c r="E48" s="409" t="e">
        <f>VLOOKUP(A48,'Erection Compiled '!$B$2:$S$340,10, 0)</f>
        <v>#N/A</v>
      </c>
      <c r="F48" s="409" t="e">
        <f>VLOOKUP(A48,Earthing!$C$7:$H$307,4, 0)</f>
        <v>#N/A</v>
      </c>
    </row>
    <row r="49" spans="1:6" hidden="1">
      <c r="A49" s="972" t="s">
        <v>1175</v>
      </c>
      <c r="B49" s="962" t="s">
        <v>149</v>
      </c>
      <c r="C49" s="409" t="e">
        <f>VLOOKUP(A49,Foundation!$B$8:$R$293,10, 0)</f>
        <v>#N/A</v>
      </c>
      <c r="D49" s="409" t="e">
        <f>VLOOKUP(A49,Foundation!$B$8:$R$276,12, 0)</f>
        <v>#N/A</v>
      </c>
      <c r="E49" s="409" t="e">
        <f>VLOOKUP(A49,'Erection Compiled '!$B$2:$S$340,10, 0)</f>
        <v>#N/A</v>
      </c>
      <c r="F49" s="409" t="e">
        <f>VLOOKUP(A49,Earthing!$C$7:$H$307,4, 0)</f>
        <v>#N/A</v>
      </c>
    </row>
    <row r="50" spans="1:6" hidden="1">
      <c r="A50" s="972" t="s">
        <v>85</v>
      </c>
      <c r="B50" s="962" t="s">
        <v>83</v>
      </c>
      <c r="C50" s="409" t="e">
        <f>VLOOKUP(A50,Foundation!$B$8:$R$293,10, 0)</f>
        <v>#N/A</v>
      </c>
      <c r="D50" s="409" t="e">
        <f>VLOOKUP(A50,Foundation!$B$8:$R$276,12, 0)</f>
        <v>#N/A</v>
      </c>
      <c r="E50" s="409" t="e">
        <f>VLOOKUP(A50,'Erection Compiled '!$B$2:$S$340,10, 0)</f>
        <v>#N/A</v>
      </c>
      <c r="F50" s="409" t="e">
        <f>VLOOKUP(A50,Earthing!$C$7:$H$307,4, 0)</f>
        <v>#N/A</v>
      </c>
    </row>
    <row r="51" spans="1:6" hidden="1">
      <c r="A51" s="972" t="s">
        <v>1176</v>
      </c>
      <c r="B51" s="962" t="s">
        <v>149</v>
      </c>
      <c r="C51" s="409" t="e">
        <f>VLOOKUP(A51,Foundation!$B$8:$R$293,10, 0)</f>
        <v>#N/A</v>
      </c>
      <c r="D51" s="409" t="e">
        <f>VLOOKUP(A51,Foundation!$B$8:$R$276,12, 0)</f>
        <v>#N/A</v>
      </c>
      <c r="E51" s="409" t="e">
        <f>VLOOKUP(A51,'Erection Compiled '!$B$2:$S$340,10, 0)</f>
        <v>#N/A</v>
      </c>
      <c r="F51" s="409" t="e">
        <f>VLOOKUP(A51,Earthing!$C$7:$H$307,4, 0)</f>
        <v>#N/A</v>
      </c>
    </row>
    <row r="52" spans="1:6" hidden="1">
      <c r="A52" s="972" t="s">
        <v>1177</v>
      </c>
      <c r="B52" s="962" t="s">
        <v>205</v>
      </c>
      <c r="C52" s="409" t="e">
        <f>VLOOKUP(A52,Foundation!$B$8:$R$293,10, 0)</f>
        <v>#N/A</v>
      </c>
      <c r="D52" s="409" t="e">
        <f>VLOOKUP(A52,Foundation!$B$8:$R$276,12, 0)</f>
        <v>#N/A</v>
      </c>
      <c r="E52" s="409" t="e">
        <f>VLOOKUP(A52,'Erection Compiled '!$B$2:$S$340,10, 0)</f>
        <v>#N/A</v>
      </c>
      <c r="F52" s="409" t="e">
        <f>VLOOKUP(A52,Earthing!$C$7:$H$307,4, 0)</f>
        <v>#N/A</v>
      </c>
    </row>
    <row r="53" spans="1:6" hidden="1">
      <c r="A53" s="972" t="s">
        <v>1178</v>
      </c>
      <c r="B53" s="962" t="s">
        <v>146</v>
      </c>
      <c r="C53" s="409" t="e">
        <f>VLOOKUP(A53,Foundation!$B$8:$R$293,10, 0)</f>
        <v>#N/A</v>
      </c>
      <c r="D53" s="409" t="e">
        <f>VLOOKUP(A53,Foundation!$B$8:$R$276,12, 0)</f>
        <v>#N/A</v>
      </c>
      <c r="E53" s="409" t="e">
        <f>VLOOKUP(A53,'Erection Compiled '!$B$2:$S$340,10, 0)</f>
        <v>#N/A</v>
      </c>
      <c r="F53" s="409" t="e">
        <f>VLOOKUP(A53,Earthing!$C$7:$H$307,4, 0)</f>
        <v>#N/A</v>
      </c>
    </row>
    <row r="54" spans="1:6" hidden="1">
      <c r="A54" s="972" t="s">
        <v>1179</v>
      </c>
      <c r="B54" s="962" t="s">
        <v>149</v>
      </c>
      <c r="C54" s="409" t="e">
        <f>VLOOKUP(A54,Foundation!$B$8:$R$293,10, 0)</f>
        <v>#N/A</v>
      </c>
      <c r="D54" s="409" t="e">
        <f>VLOOKUP(A54,Foundation!$B$8:$R$276,12, 0)</f>
        <v>#N/A</v>
      </c>
      <c r="E54" s="409" t="e">
        <f>VLOOKUP(A54,'Erection Compiled '!$B$2:$S$340,10, 0)</f>
        <v>#N/A</v>
      </c>
      <c r="F54" s="409" t="e">
        <f>VLOOKUP(A54,Earthing!$C$7:$H$307,4, 0)</f>
        <v>#N/A</v>
      </c>
    </row>
    <row r="55" spans="1:6" hidden="1">
      <c r="A55" s="972" t="s">
        <v>1180</v>
      </c>
      <c r="B55" s="962" t="s">
        <v>96</v>
      </c>
      <c r="C55" s="409" t="e">
        <f>VLOOKUP(A55,Foundation!$B$8:$R$293,10, 0)</f>
        <v>#N/A</v>
      </c>
      <c r="D55" s="409" t="e">
        <f>VLOOKUP(A55,Foundation!$B$8:$R$276,12, 0)</f>
        <v>#N/A</v>
      </c>
      <c r="E55" s="409" t="e">
        <f>VLOOKUP(A55,'Erection Compiled '!$B$2:$S$340,10, 0)</f>
        <v>#N/A</v>
      </c>
      <c r="F55" s="409" t="e">
        <f>VLOOKUP(A55,Earthing!$C$7:$H$307,4, 0)</f>
        <v>#N/A</v>
      </c>
    </row>
    <row r="56" spans="1:6" hidden="1">
      <c r="A56" s="972" t="s">
        <v>86</v>
      </c>
      <c r="B56" s="962" t="s">
        <v>101</v>
      </c>
      <c r="C56" s="409" t="e">
        <f>VLOOKUP(A56,Foundation!$B$8:$R$293,10, 0)</f>
        <v>#N/A</v>
      </c>
      <c r="D56" s="409" t="e">
        <f>VLOOKUP(A56,Foundation!$B$8:$R$276,12, 0)</f>
        <v>#N/A</v>
      </c>
      <c r="E56" s="409" t="e">
        <f>VLOOKUP(A56,'Erection Compiled '!$B$2:$S$340,10, 0)</f>
        <v>#N/A</v>
      </c>
      <c r="F56" s="409" t="e">
        <f>VLOOKUP(A56,Earthing!$C$7:$H$307,4, 0)</f>
        <v>#N/A</v>
      </c>
    </row>
    <row r="57" spans="1:6" hidden="1">
      <c r="A57" s="972" t="s">
        <v>1181</v>
      </c>
      <c r="B57" s="962" t="s">
        <v>149</v>
      </c>
      <c r="C57" s="409" t="e">
        <f>VLOOKUP(A57,Foundation!$B$8:$R$293,10, 0)</f>
        <v>#N/A</v>
      </c>
      <c r="D57" s="409" t="e">
        <f>VLOOKUP(A57,Foundation!$B$8:$R$276,12, 0)</f>
        <v>#N/A</v>
      </c>
      <c r="E57" s="409" t="e">
        <f>VLOOKUP(A57,'Erection Compiled '!$B$2:$S$340,10, 0)</f>
        <v>#N/A</v>
      </c>
      <c r="F57" s="409" t="e">
        <f>VLOOKUP(A57,Earthing!$C$7:$H$307,4, 0)</f>
        <v>#N/A</v>
      </c>
    </row>
    <row r="58" spans="1:6" hidden="1">
      <c r="A58" s="972" t="s">
        <v>1182</v>
      </c>
      <c r="B58" s="962" t="s">
        <v>146</v>
      </c>
      <c r="C58" s="409" t="e">
        <f>VLOOKUP(A58,Foundation!$B$8:$R$293,10, 0)</f>
        <v>#N/A</v>
      </c>
      <c r="D58" s="409" t="e">
        <f>VLOOKUP(A58,Foundation!$B$8:$R$276,12, 0)</f>
        <v>#N/A</v>
      </c>
      <c r="E58" s="409" t="e">
        <f>VLOOKUP(A58,'Erection Compiled '!$B$2:$S$340,10, 0)</f>
        <v>#N/A</v>
      </c>
      <c r="F58" s="409" t="e">
        <f>VLOOKUP(A58,Earthing!$C$7:$H$307,4, 0)</f>
        <v>#N/A</v>
      </c>
    </row>
    <row r="59" spans="1:6" hidden="1">
      <c r="A59" s="972" t="s">
        <v>1183</v>
      </c>
      <c r="B59" s="962" t="s">
        <v>149</v>
      </c>
      <c r="C59" s="409" t="e">
        <f>VLOOKUP(A59,Foundation!$B$8:$R$293,10, 0)</f>
        <v>#N/A</v>
      </c>
      <c r="D59" s="409" t="e">
        <f>VLOOKUP(A59,Foundation!$B$8:$R$276,12, 0)</f>
        <v>#N/A</v>
      </c>
      <c r="E59" s="409" t="e">
        <f>VLOOKUP(A59,'Erection Compiled '!$B$2:$S$340,10, 0)</f>
        <v>#N/A</v>
      </c>
      <c r="F59" s="409" t="e">
        <f>VLOOKUP(A59,Earthing!$C$7:$H$307,4, 0)</f>
        <v>#N/A</v>
      </c>
    </row>
    <row r="60" spans="1:6" hidden="1">
      <c r="A60" s="972" t="s">
        <v>1184</v>
      </c>
      <c r="B60" s="962" t="s">
        <v>205</v>
      </c>
      <c r="C60" s="409" t="e">
        <f>VLOOKUP(A60,Foundation!$B$8:$R$293,10, 0)</f>
        <v>#N/A</v>
      </c>
      <c r="D60" s="409" t="e">
        <f>VLOOKUP(A60,Foundation!$B$8:$R$276,12, 0)</f>
        <v>#N/A</v>
      </c>
      <c r="E60" s="409" t="e">
        <f>VLOOKUP(A60,'Erection Compiled '!$B$2:$S$340,10, 0)</f>
        <v>#N/A</v>
      </c>
      <c r="F60" s="409" t="e">
        <f>VLOOKUP(A60,Earthing!$C$7:$H$307,4, 0)</f>
        <v>#N/A</v>
      </c>
    </row>
    <row r="61" spans="1:6" hidden="1">
      <c r="A61" s="972" t="s">
        <v>1185</v>
      </c>
      <c r="B61" s="962" t="s">
        <v>146</v>
      </c>
      <c r="C61" s="409" t="e">
        <f>VLOOKUP(A61,Foundation!$B$8:$R$293,10, 0)</f>
        <v>#N/A</v>
      </c>
      <c r="D61" s="409" t="e">
        <f>VLOOKUP(A61,Foundation!$B$8:$R$276,12, 0)</f>
        <v>#N/A</v>
      </c>
      <c r="E61" s="409" t="e">
        <f>VLOOKUP(A61,'Erection Compiled '!$B$2:$S$340,10, 0)</f>
        <v>#N/A</v>
      </c>
      <c r="F61" s="409" t="e">
        <f>VLOOKUP(A61,Earthing!$C$7:$H$307,4, 0)</f>
        <v>#N/A</v>
      </c>
    </row>
    <row r="62" spans="1:6" hidden="1">
      <c r="A62" s="972" t="s">
        <v>1186</v>
      </c>
      <c r="B62" s="962" t="s">
        <v>146</v>
      </c>
      <c r="C62" s="409" t="e">
        <f>VLOOKUP(A62,Foundation!$B$8:$R$293,10, 0)</f>
        <v>#N/A</v>
      </c>
      <c r="D62" s="409" t="e">
        <f>VLOOKUP(A62,Foundation!$B$8:$R$276,12, 0)</f>
        <v>#N/A</v>
      </c>
      <c r="E62" s="409" t="e">
        <f>VLOOKUP(A62,'Erection Compiled '!$B$2:$S$340,10, 0)</f>
        <v>#N/A</v>
      </c>
      <c r="F62" s="409" t="e">
        <f>VLOOKUP(A62,Earthing!$C$7:$H$307,4, 0)</f>
        <v>#N/A</v>
      </c>
    </row>
    <row r="63" spans="1:6" hidden="1">
      <c r="A63" s="972" t="s">
        <v>1187</v>
      </c>
      <c r="B63" s="962" t="s">
        <v>146</v>
      </c>
      <c r="C63" s="409" t="e">
        <f>VLOOKUP(A63,Foundation!$B$8:$R$293,10, 0)</f>
        <v>#N/A</v>
      </c>
      <c r="D63" s="409" t="e">
        <f>VLOOKUP(A63,Foundation!$B$8:$R$276,12, 0)</f>
        <v>#N/A</v>
      </c>
      <c r="E63" s="409" t="e">
        <f>VLOOKUP(A63,'Erection Compiled '!$B$2:$S$340,10, 0)</f>
        <v>#N/A</v>
      </c>
      <c r="F63" s="409" t="e">
        <f>VLOOKUP(A63,Earthing!$C$7:$H$307,4, 0)</f>
        <v>#N/A</v>
      </c>
    </row>
    <row r="64" spans="1:6" hidden="1">
      <c r="A64" s="972" t="s">
        <v>1188</v>
      </c>
      <c r="B64" s="962" t="s">
        <v>146</v>
      </c>
      <c r="C64" s="409" t="e">
        <f>VLOOKUP(A64,Foundation!$B$8:$R$293,10, 0)</f>
        <v>#N/A</v>
      </c>
      <c r="D64" s="409" t="e">
        <f>VLOOKUP(A64,Foundation!$B$8:$R$276,12, 0)</f>
        <v>#N/A</v>
      </c>
      <c r="E64" s="409" t="e">
        <f>VLOOKUP(A64,'Erection Compiled '!$B$2:$S$340,10, 0)</f>
        <v>#N/A</v>
      </c>
      <c r="F64" s="409" t="e">
        <f>VLOOKUP(A64,Earthing!$C$7:$H$307,4, 0)</f>
        <v>#N/A</v>
      </c>
    </row>
    <row r="65" spans="1:6" hidden="1">
      <c r="A65" s="972" t="s">
        <v>1189</v>
      </c>
      <c r="B65" s="962" t="s">
        <v>83</v>
      </c>
      <c r="C65" s="409" t="e">
        <f>VLOOKUP(A65,Foundation!$B$8:$R$293,10, 0)</f>
        <v>#N/A</v>
      </c>
      <c r="D65" s="409" t="e">
        <f>VLOOKUP(A65,Foundation!$B$8:$R$276,12, 0)</f>
        <v>#N/A</v>
      </c>
      <c r="E65" s="409" t="e">
        <f>VLOOKUP(A65,'Erection Compiled '!$B$2:$S$340,10, 0)</f>
        <v>#N/A</v>
      </c>
      <c r="F65" s="409" t="e">
        <f>VLOOKUP(A65,Earthing!$C$7:$H$307,4, 0)</f>
        <v>#N/A</v>
      </c>
    </row>
    <row r="66" spans="1:6" hidden="1">
      <c r="A66" s="972" t="s">
        <v>1190</v>
      </c>
      <c r="B66" s="962" t="s">
        <v>146</v>
      </c>
      <c r="C66" s="409" t="e">
        <f>VLOOKUP(A66,Foundation!$B$8:$R$293,10, 0)</f>
        <v>#N/A</v>
      </c>
      <c r="D66" s="409" t="e">
        <f>VLOOKUP(A66,Foundation!$B$8:$R$276,12, 0)</f>
        <v>#N/A</v>
      </c>
      <c r="E66" s="409" t="e">
        <f>VLOOKUP(A66,'Erection Compiled '!$B$2:$S$340,10, 0)</f>
        <v>#N/A</v>
      </c>
      <c r="F66" s="409" t="e">
        <f>VLOOKUP(A66,Earthing!$C$7:$H$307,4, 0)</f>
        <v>#N/A</v>
      </c>
    </row>
    <row r="67" spans="1:6" hidden="1">
      <c r="A67" s="972" t="s">
        <v>1191</v>
      </c>
      <c r="B67" s="962" t="s">
        <v>149</v>
      </c>
      <c r="C67" s="409" t="e">
        <f>VLOOKUP(A67,Foundation!$B$8:$R$293,10, 0)</f>
        <v>#N/A</v>
      </c>
      <c r="D67" s="409" t="e">
        <f>VLOOKUP(A67,Foundation!$B$8:$R$276,12, 0)</f>
        <v>#N/A</v>
      </c>
      <c r="E67" s="409" t="e">
        <f>VLOOKUP(A67,'Erection Compiled '!$B$2:$S$340,10, 0)</f>
        <v>#N/A</v>
      </c>
      <c r="F67" s="409" t="e">
        <f>VLOOKUP(A67,Earthing!$C$7:$H$307,4, 0)</f>
        <v>#N/A</v>
      </c>
    </row>
    <row r="68" spans="1:6" hidden="1">
      <c r="A68" s="972" t="s">
        <v>1192</v>
      </c>
      <c r="B68" s="962" t="s">
        <v>149</v>
      </c>
      <c r="C68" s="409" t="e">
        <f>VLOOKUP(A68,Foundation!$B$8:$R$293,10, 0)</f>
        <v>#N/A</v>
      </c>
      <c r="D68" s="409" t="e">
        <f>VLOOKUP(A68,Foundation!$B$8:$R$276,12, 0)</f>
        <v>#N/A</v>
      </c>
      <c r="E68" s="409" t="e">
        <f>VLOOKUP(A68,'Erection Compiled '!$B$2:$S$340,10, 0)</f>
        <v>#N/A</v>
      </c>
      <c r="F68" s="409" t="e">
        <f>VLOOKUP(A68,Earthing!$C$7:$H$307,4, 0)</f>
        <v>#N/A</v>
      </c>
    </row>
    <row r="69" spans="1:6" hidden="1">
      <c r="A69" s="972" t="s">
        <v>1193</v>
      </c>
      <c r="B69" s="962" t="s">
        <v>149</v>
      </c>
      <c r="C69" s="409" t="e">
        <f>VLOOKUP(A69,Foundation!$B$8:$R$293,10, 0)</f>
        <v>#N/A</v>
      </c>
      <c r="D69" s="409" t="e">
        <f>VLOOKUP(A69,Foundation!$B$8:$R$276,12, 0)</f>
        <v>#N/A</v>
      </c>
      <c r="E69" s="409" t="e">
        <f>VLOOKUP(A69,'Erection Compiled '!$B$2:$S$340,10, 0)</f>
        <v>#N/A</v>
      </c>
      <c r="F69" s="409" t="e">
        <f>VLOOKUP(A69,Earthing!$C$7:$H$307,4, 0)</f>
        <v>#N/A</v>
      </c>
    </row>
    <row r="70" spans="1:6" hidden="1">
      <c r="A70" s="972" t="s">
        <v>1194</v>
      </c>
      <c r="B70" s="962" t="s">
        <v>146</v>
      </c>
      <c r="C70" s="409" t="e">
        <f>VLOOKUP(A70,Foundation!$B$8:$R$293,10, 0)</f>
        <v>#N/A</v>
      </c>
      <c r="D70" s="409" t="e">
        <f>VLOOKUP(A70,Foundation!$B$8:$R$276,12, 0)</f>
        <v>#N/A</v>
      </c>
      <c r="E70" s="409" t="e">
        <f>VLOOKUP(A70,'Erection Compiled '!$B$2:$S$340,10, 0)</f>
        <v>#N/A</v>
      </c>
      <c r="F70" s="409" t="e">
        <f>VLOOKUP(A70,Earthing!$C$7:$H$307,4, 0)</f>
        <v>#N/A</v>
      </c>
    </row>
    <row r="71" spans="1:6" hidden="1">
      <c r="A71" s="972" t="s">
        <v>1195</v>
      </c>
      <c r="B71" s="962" t="s">
        <v>205</v>
      </c>
      <c r="C71" s="409" t="e">
        <f>VLOOKUP(A71,Foundation!$B$8:$R$293,10, 0)</f>
        <v>#N/A</v>
      </c>
      <c r="D71" s="409" t="e">
        <f>VLOOKUP(A71,Foundation!$B$8:$R$276,12, 0)</f>
        <v>#N/A</v>
      </c>
      <c r="E71" s="409" t="e">
        <f>VLOOKUP(A71,'Erection Compiled '!$B$2:$S$340,10, 0)</f>
        <v>#N/A</v>
      </c>
      <c r="F71" s="409" t="e">
        <f>VLOOKUP(A71,Earthing!$C$7:$H$307,4, 0)</f>
        <v>#N/A</v>
      </c>
    </row>
    <row r="72" spans="1:6" hidden="1">
      <c r="A72" s="972" t="s">
        <v>1660</v>
      </c>
      <c r="B72" s="962" t="s">
        <v>83</v>
      </c>
      <c r="C72" s="409" t="e">
        <f>VLOOKUP(A72,Foundation!$B$8:$R$293,10, 0)</f>
        <v>#N/A</v>
      </c>
      <c r="D72" s="409" t="e">
        <f>VLOOKUP(A72,Foundation!$B$8:$R$276,12, 0)</f>
        <v>#N/A</v>
      </c>
      <c r="E72" s="409" t="e">
        <f>VLOOKUP(A72,'Erection Compiled '!$B$2:$S$340,10, 0)</f>
        <v>#N/A</v>
      </c>
      <c r="F72" s="409" t="e">
        <f>VLOOKUP(A72,Earthing!$C$7:$H$307,4, 0)</f>
        <v>#N/A</v>
      </c>
    </row>
    <row r="73" spans="1:6" hidden="1">
      <c r="A73" s="972" t="s">
        <v>1196</v>
      </c>
      <c r="B73" s="962" t="s">
        <v>149</v>
      </c>
      <c r="C73" s="409" t="e">
        <f>VLOOKUP(A73,Foundation!$B$8:$R$293,10, 0)</f>
        <v>#N/A</v>
      </c>
      <c r="D73" s="409" t="e">
        <f>VLOOKUP(A73,Foundation!$B$8:$R$276,12, 0)</f>
        <v>#N/A</v>
      </c>
      <c r="E73" s="409" t="e">
        <f>VLOOKUP(A73,'Erection Compiled '!$B$2:$S$340,10, 0)</f>
        <v>#N/A</v>
      </c>
      <c r="F73" s="409" t="e">
        <f>VLOOKUP(A73,Earthing!$C$7:$H$307,4, 0)</f>
        <v>#N/A</v>
      </c>
    </row>
    <row r="74" spans="1:6" hidden="1">
      <c r="A74" s="972" t="s">
        <v>1197</v>
      </c>
      <c r="B74" s="962" t="s">
        <v>146</v>
      </c>
      <c r="C74" s="409" t="e">
        <f>VLOOKUP(A74,Foundation!$B$8:$R$293,10, 0)</f>
        <v>#N/A</v>
      </c>
      <c r="D74" s="409" t="e">
        <f>VLOOKUP(A74,Foundation!$B$8:$R$276,12, 0)</f>
        <v>#N/A</v>
      </c>
      <c r="E74" s="409" t="e">
        <f>VLOOKUP(A74,'Erection Compiled '!$B$2:$S$340,10, 0)</f>
        <v>#N/A</v>
      </c>
      <c r="F74" s="409" t="e">
        <f>VLOOKUP(A74,Earthing!$C$7:$H$307,4, 0)</f>
        <v>#N/A</v>
      </c>
    </row>
    <row r="75" spans="1:6" hidden="1">
      <c r="A75" s="972" t="s">
        <v>1198</v>
      </c>
      <c r="B75" s="962" t="s">
        <v>146</v>
      </c>
      <c r="C75" s="409" t="e">
        <f>VLOOKUP(A75,Foundation!$B$8:$R$293,10, 0)</f>
        <v>#N/A</v>
      </c>
      <c r="D75" s="409" t="e">
        <f>VLOOKUP(A75,Foundation!$B$8:$R$276,12, 0)</f>
        <v>#N/A</v>
      </c>
      <c r="E75" s="409" t="e">
        <f>VLOOKUP(A75,'Erection Compiled '!$B$2:$S$340,10, 0)</f>
        <v>#N/A</v>
      </c>
      <c r="F75" s="409" t="e">
        <f>VLOOKUP(A75,Earthing!$C$7:$H$307,4, 0)</f>
        <v>#N/A</v>
      </c>
    </row>
    <row r="76" spans="1:6" hidden="1">
      <c r="A76" s="972" t="s">
        <v>1199</v>
      </c>
      <c r="B76" s="962" t="s">
        <v>146</v>
      </c>
      <c r="C76" s="409" t="e">
        <f>VLOOKUP(A76,Foundation!$B$8:$R$293,10, 0)</f>
        <v>#N/A</v>
      </c>
      <c r="D76" s="409" t="e">
        <f>VLOOKUP(A76,Foundation!$B$8:$R$276,12, 0)</f>
        <v>#N/A</v>
      </c>
      <c r="E76" s="409" t="e">
        <f>VLOOKUP(A76,'Erection Compiled '!$B$2:$S$340,10, 0)</f>
        <v>#N/A</v>
      </c>
      <c r="F76" s="409" t="e">
        <f>VLOOKUP(A76,Earthing!$C$7:$H$307,4, 0)</f>
        <v>#N/A</v>
      </c>
    </row>
    <row r="77" spans="1:6" hidden="1">
      <c r="A77" s="972" t="s">
        <v>1200</v>
      </c>
      <c r="B77" s="962" t="s">
        <v>146</v>
      </c>
      <c r="C77" s="409" t="e">
        <f>VLOOKUP(A77,Foundation!$B$8:$R$293,10, 0)</f>
        <v>#N/A</v>
      </c>
      <c r="D77" s="409" t="e">
        <f>VLOOKUP(A77,Foundation!$B$8:$R$276,12, 0)</f>
        <v>#N/A</v>
      </c>
      <c r="E77" s="409" t="e">
        <f>VLOOKUP(A77,'Erection Compiled '!$B$2:$S$340,10, 0)</f>
        <v>#N/A</v>
      </c>
      <c r="F77" s="409" t="e">
        <f>VLOOKUP(A77,Earthing!$C$7:$H$307,4, 0)</f>
        <v>#N/A</v>
      </c>
    </row>
    <row r="78" spans="1:6" hidden="1">
      <c r="A78" s="972" t="s">
        <v>1201</v>
      </c>
      <c r="B78" s="962" t="s">
        <v>146</v>
      </c>
      <c r="C78" s="409" t="e">
        <f>VLOOKUP(A78,Foundation!$B$8:$R$293,10, 0)</f>
        <v>#N/A</v>
      </c>
      <c r="D78" s="409" t="e">
        <f>VLOOKUP(A78,Foundation!$B$8:$R$276,12, 0)</f>
        <v>#N/A</v>
      </c>
      <c r="E78" s="409" t="e">
        <f>VLOOKUP(A78,'Erection Compiled '!$B$2:$S$340,10, 0)</f>
        <v>#N/A</v>
      </c>
      <c r="F78" s="409" t="e">
        <f>VLOOKUP(A78,Earthing!$C$7:$H$307,4, 0)</f>
        <v>#N/A</v>
      </c>
    </row>
    <row r="79" spans="1:6" hidden="1">
      <c r="A79" s="972" t="s">
        <v>88</v>
      </c>
      <c r="B79" s="962" t="s">
        <v>83</v>
      </c>
      <c r="C79" s="409" t="e">
        <f>VLOOKUP(A79,Foundation!$B$8:$R$293,10, 0)</f>
        <v>#N/A</v>
      </c>
      <c r="D79" s="409" t="e">
        <f>VLOOKUP(A79,Foundation!$B$8:$R$276,12, 0)</f>
        <v>#N/A</v>
      </c>
      <c r="E79" s="409" t="e">
        <f>VLOOKUP(A79,'Erection Compiled '!$B$2:$S$340,10, 0)</f>
        <v>#N/A</v>
      </c>
      <c r="F79" s="409" t="e">
        <f>VLOOKUP(A79,Earthing!$C$7:$H$307,4, 0)</f>
        <v>#N/A</v>
      </c>
    </row>
    <row r="80" spans="1:6" hidden="1">
      <c r="A80" s="972" t="s">
        <v>1202</v>
      </c>
      <c r="B80" s="962" t="s">
        <v>146</v>
      </c>
      <c r="C80" s="409" t="e">
        <f>VLOOKUP(A80,Foundation!$B$8:$R$293,10, 0)</f>
        <v>#N/A</v>
      </c>
      <c r="D80" s="409" t="e">
        <f>VLOOKUP(A80,Foundation!$B$8:$R$276,12, 0)</f>
        <v>#N/A</v>
      </c>
      <c r="E80" s="409" t="e">
        <f>VLOOKUP(A80,'Erection Compiled '!$B$2:$S$340,10, 0)</f>
        <v>#N/A</v>
      </c>
      <c r="F80" s="409" t="e">
        <f>VLOOKUP(A80,Earthing!$C$7:$H$307,4, 0)</f>
        <v>#N/A</v>
      </c>
    </row>
    <row r="81" spans="1:6" hidden="1">
      <c r="A81" s="972" t="s">
        <v>1203</v>
      </c>
      <c r="B81" s="962" t="s">
        <v>149</v>
      </c>
      <c r="C81" s="409" t="e">
        <f>VLOOKUP(A81,Foundation!$B$8:$R$293,10, 0)</f>
        <v>#N/A</v>
      </c>
      <c r="D81" s="409" t="e">
        <f>VLOOKUP(A81,Foundation!$B$8:$R$276,12, 0)</f>
        <v>#N/A</v>
      </c>
      <c r="E81" s="409" t="e">
        <f>VLOOKUP(A81,'Erection Compiled '!$B$2:$S$340,10, 0)</f>
        <v>#N/A</v>
      </c>
      <c r="F81" s="409" t="e">
        <f>VLOOKUP(A81,Earthing!$C$7:$H$307,4, 0)</f>
        <v>#N/A</v>
      </c>
    </row>
    <row r="82" spans="1:6" hidden="1">
      <c r="A82" s="972" t="s">
        <v>90</v>
      </c>
      <c r="B82" s="962" t="s">
        <v>79</v>
      </c>
      <c r="C82" s="409" t="e">
        <f>VLOOKUP(A82,Foundation!$B$8:$R$293,10, 0)</f>
        <v>#N/A</v>
      </c>
      <c r="D82" s="409" t="e">
        <f>VLOOKUP(A82,Foundation!$B$8:$R$276,12, 0)</f>
        <v>#N/A</v>
      </c>
      <c r="E82" s="409" t="e">
        <f>VLOOKUP(A82,'Erection Compiled '!$B$2:$S$340,10, 0)</f>
        <v>#N/A</v>
      </c>
      <c r="F82" s="409" t="e">
        <f>VLOOKUP(A82,Earthing!$C$7:$H$307,4, 0)</f>
        <v>#N/A</v>
      </c>
    </row>
    <row r="83" spans="1:6" hidden="1">
      <c r="A83" s="972" t="s">
        <v>1204</v>
      </c>
      <c r="B83" s="962" t="s">
        <v>211</v>
      </c>
      <c r="C83" s="409" t="e">
        <f>VLOOKUP(A83,Foundation!$B$8:$R$293,10, 0)</f>
        <v>#N/A</v>
      </c>
      <c r="D83" s="409" t="e">
        <f>VLOOKUP(A83,Foundation!$B$8:$R$276,12, 0)</f>
        <v>#N/A</v>
      </c>
      <c r="E83" s="409" t="e">
        <f>VLOOKUP(A83,'Erection Compiled '!$B$2:$S$340,10, 0)</f>
        <v>#N/A</v>
      </c>
      <c r="F83" s="409" t="e">
        <f>VLOOKUP(A83,Earthing!$C$7:$H$307,4, 0)</f>
        <v>#N/A</v>
      </c>
    </row>
    <row r="84" spans="1:6" hidden="1">
      <c r="A84" s="972" t="s">
        <v>1205</v>
      </c>
      <c r="B84" s="962" t="s">
        <v>205</v>
      </c>
      <c r="C84" s="409" t="e">
        <f>VLOOKUP(A84,Foundation!$B$8:$R$293,10, 0)</f>
        <v>#N/A</v>
      </c>
      <c r="D84" s="409" t="e">
        <f>VLOOKUP(A84,Foundation!$B$8:$R$276,12, 0)</f>
        <v>#N/A</v>
      </c>
      <c r="E84" s="409" t="e">
        <f>VLOOKUP(A84,'Erection Compiled '!$B$2:$S$340,10, 0)</f>
        <v>#N/A</v>
      </c>
      <c r="F84" s="409" t="e">
        <f>VLOOKUP(A84,Earthing!$C$7:$H$307,4, 0)</f>
        <v>#N/A</v>
      </c>
    </row>
    <row r="85" spans="1:6" hidden="1">
      <c r="A85" s="972" t="s">
        <v>1206</v>
      </c>
      <c r="B85" s="962" t="s">
        <v>149</v>
      </c>
      <c r="C85" s="409" t="e">
        <f>VLOOKUP(A85,Foundation!$B$8:$R$293,10, 0)</f>
        <v>#N/A</v>
      </c>
      <c r="D85" s="409" t="e">
        <f>VLOOKUP(A85,Foundation!$B$8:$R$276,12, 0)</f>
        <v>#N/A</v>
      </c>
      <c r="E85" s="409" t="e">
        <f>VLOOKUP(A85,'Erection Compiled '!$B$2:$S$340,10, 0)</f>
        <v>#N/A</v>
      </c>
      <c r="F85" s="409" t="e">
        <f>VLOOKUP(A85,Earthing!$C$7:$H$307,4, 0)</f>
        <v>#N/A</v>
      </c>
    </row>
    <row r="86" spans="1:6" hidden="1">
      <c r="A86" s="972" t="s">
        <v>1661</v>
      </c>
      <c r="B86" s="962" t="s">
        <v>83</v>
      </c>
      <c r="C86" s="409" t="e">
        <f>VLOOKUP(A86,Foundation!$B$8:$R$293,10, 0)</f>
        <v>#N/A</v>
      </c>
      <c r="D86" s="409" t="e">
        <f>VLOOKUP(A86,Foundation!$B$8:$R$276,12, 0)</f>
        <v>#N/A</v>
      </c>
      <c r="E86" s="409" t="e">
        <f>VLOOKUP(A86,'Erection Compiled '!$B$2:$S$340,10, 0)</f>
        <v>#N/A</v>
      </c>
      <c r="F86" s="409" t="e">
        <f>VLOOKUP(A86,Earthing!$C$7:$H$307,4, 0)</f>
        <v>#N/A</v>
      </c>
    </row>
    <row r="87" spans="1:6" hidden="1">
      <c r="A87" s="972" t="s">
        <v>1207</v>
      </c>
      <c r="B87" s="962" t="s">
        <v>96</v>
      </c>
      <c r="C87" s="409" t="e">
        <f>VLOOKUP(A87,Foundation!$B$8:$R$293,10, 0)</f>
        <v>#N/A</v>
      </c>
      <c r="D87" s="409" t="e">
        <f>VLOOKUP(A87,Foundation!$B$8:$R$276,12, 0)</f>
        <v>#N/A</v>
      </c>
      <c r="E87" s="409" t="e">
        <f>VLOOKUP(A87,'Erection Compiled '!$B$2:$S$340,10, 0)</f>
        <v>#N/A</v>
      </c>
      <c r="F87" s="409" t="e">
        <f>VLOOKUP(A87,Earthing!$C$7:$H$307,4, 0)</f>
        <v>#N/A</v>
      </c>
    </row>
    <row r="88" spans="1:6" hidden="1">
      <c r="A88" s="972" t="s">
        <v>91</v>
      </c>
      <c r="B88" s="962" t="s">
        <v>87</v>
      </c>
      <c r="C88" s="409" t="e">
        <f>VLOOKUP(A88,Foundation!$B$8:$R$293,10, 0)</f>
        <v>#N/A</v>
      </c>
      <c r="D88" s="409" t="e">
        <f>VLOOKUP(A88,Foundation!$B$8:$R$276,12, 0)</f>
        <v>#N/A</v>
      </c>
      <c r="E88" s="409" t="e">
        <f>VLOOKUP(A88,'Erection Compiled '!$B$2:$S$340,10, 0)</f>
        <v>#N/A</v>
      </c>
      <c r="F88" s="409" t="e">
        <f>VLOOKUP(A88,Earthing!$C$7:$H$307,4, 0)</f>
        <v>#N/A</v>
      </c>
    </row>
    <row r="89" spans="1:6" hidden="1">
      <c r="A89" s="972" t="s">
        <v>1208</v>
      </c>
      <c r="B89" s="962" t="s">
        <v>205</v>
      </c>
      <c r="C89" s="409" t="e">
        <f>VLOOKUP(A89,Foundation!$B$8:$R$293,10, 0)</f>
        <v>#N/A</v>
      </c>
      <c r="D89" s="409" t="e">
        <f>VLOOKUP(A89,Foundation!$B$8:$R$276,12, 0)</f>
        <v>#N/A</v>
      </c>
      <c r="E89" s="409" t="e">
        <f>VLOOKUP(A89,'Erection Compiled '!$B$2:$S$340,10, 0)</f>
        <v>#N/A</v>
      </c>
      <c r="F89" s="409" t="e">
        <f>VLOOKUP(A89,Earthing!$C$7:$H$307,4, 0)</f>
        <v>#N/A</v>
      </c>
    </row>
    <row r="90" spans="1:6" hidden="1">
      <c r="A90" s="972" t="s">
        <v>93</v>
      </c>
      <c r="B90" s="962" t="s">
        <v>89</v>
      </c>
      <c r="C90" s="409" t="e">
        <f>VLOOKUP(A90,Foundation!$B$8:$R$293,10, 0)</f>
        <v>#N/A</v>
      </c>
      <c r="D90" s="409" t="e">
        <f>VLOOKUP(A90,Foundation!$B$8:$R$276,12, 0)</f>
        <v>#N/A</v>
      </c>
      <c r="E90" s="409" t="e">
        <f>VLOOKUP(A90,'Erection Compiled '!$B$2:$S$340,10, 0)</f>
        <v>#N/A</v>
      </c>
      <c r="F90" s="409" t="e">
        <f>VLOOKUP(A90,Earthing!$C$7:$H$307,4, 0)</f>
        <v>#N/A</v>
      </c>
    </row>
    <row r="91" spans="1:6" hidden="1">
      <c r="A91" s="972" t="s">
        <v>1209</v>
      </c>
      <c r="B91" s="962" t="s">
        <v>146</v>
      </c>
      <c r="C91" s="409" t="e">
        <f>VLOOKUP(A91,Foundation!$B$8:$R$293,10, 0)</f>
        <v>#N/A</v>
      </c>
      <c r="D91" s="409" t="e">
        <f>VLOOKUP(A91,Foundation!$B$8:$R$276,12, 0)</f>
        <v>#N/A</v>
      </c>
      <c r="E91" s="409" t="e">
        <f>VLOOKUP(A91,'Erection Compiled '!$B$2:$S$340,10, 0)</f>
        <v>#N/A</v>
      </c>
      <c r="F91" s="409" t="e">
        <f>VLOOKUP(A91,Earthing!$C$7:$H$307,4, 0)</f>
        <v>#N/A</v>
      </c>
    </row>
    <row r="92" spans="1:6" hidden="1">
      <c r="A92" s="972" t="s">
        <v>94</v>
      </c>
      <c r="B92" s="962" t="s">
        <v>83</v>
      </c>
      <c r="C92" s="409" t="e">
        <f>VLOOKUP(A92,Foundation!$B$8:$R$293,10, 0)</f>
        <v>#N/A</v>
      </c>
      <c r="D92" s="409" t="e">
        <f>VLOOKUP(A92,Foundation!$B$8:$R$276,12, 0)</f>
        <v>#N/A</v>
      </c>
      <c r="E92" s="409" t="e">
        <f>VLOOKUP(A92,'Erection Compiled '!$B$2:$S$340,10, 0)</f>
        <v>#N/A</v>
      </c>
      <c r="F92" s="409" t="e">
        <f>VLOOKUP(A92,Earthing!$C$7:$H$307,4, 0)</f>
        <v>#N/A</v>
      </c>
    </row>
    <row r="93" spans="1:6" hidden="1">
      <c r="A93" s="972" t="s">
        <v>1210</v>
      </c>
      <c r="B93" s="962" t="s">
        <v>146</v>
      </c>
      <c r="C93" s="409" t="e">
        <f>VLOOKUP(A93,Foundation!$B$8:$R$293,10, 0)</f>
        <v>#N/A</v>
      </c>
      <c r="D93" s="409" t="e">
        <f>VLOOKUP(A93,Foundation!$B$8:$R$276,12, 0)</f>
        <v>#N/A</v>
      </c>
      <c r="E93" s="409" t="e">
        <f>VLOOKUP(A93,'Erection Compiled '!$B$2:$S$340,10, 0)</f>
        <v>#N/A</v>
      </c>
      <c r="F93" s="409" t="e">
        <f>VLOOKUP(A93,Earthing!$C$7:$H$307,4, 0)</f>
        <v>#N/A</v>
      </c>
    </row>
    <row r="94" spans="1:6" hidden="1">
      <c r="A94" s="972" t="s">
        <v>1662</v>
      </c>
      <c r="B94" s="962" t="s">
        <v>79</v>
      </c>
      <c r="C94" s="409" t="e">
        <f>VLOOKUP(A94,Foundation!$B$8:$R$293,10, 0)</f>
        <v>#N/A</v>
      </c>
      <c r="D94" s="409" t="e">
        <f>VLOOKUP(A94,Foundation!$B$8:$R$276,12, 0)</f>
        <v>#N/A</v>
      </c>
      <c r="E94" s="409" t="e">
        <f>VLOOKUP(A94,'Erection Compiled '!$B$2:$S$340,10, 0)</f>
        <v>#N/A</v>
      </c>
      <c r="F94" s="409" t="e">
        <f>VLOOKUP(A94,Earthing!$C$7:$H$307,4, 0)</f>
        <v>#N/A</v>
      </c>
    </row>
    <row r="95" spans="1:6" hidden="1">
      <c r="A95" s="972" t="s">
        <v>1211</v>
      </c>
      <c r="B95" s="962" t="s">
        <v>205</v>
      </c>
      <c r="C95" s="409" t="e">
        <f>VLOOKUP(A95,Foundation!$B$8:$R$293,10, 0)</f>
        <v>#N/A</v>
      </c>
      <c r="D95" s="409" t="e">
        <f>VLOOKUP(A95,Foundation!$B$8:$R$276,12, 0)</f>
        <v>#N/A</v>
      </c>
      <c r="E95" s="409" t="e">
        <f>VLOOKUP(A95,'Erection Compiled '!$B$2:$S$340,10, 0)</f>
        <v>#N/A</v>
      </c>
      <c r="F95" s="409" t="e">
        <f>VLOOKUP(A95,Earthing!$C$7:$H$307,4, 0)</f>
        <v>#N/A</v>
      </c>
    </row>
    <row r="96" spans="1:6" hidden="1">
      <c r="A96" s="972" t="s">
        <v>1663</v>
      </c>
      <c r="B96" s="962" t="s">
        <v>89</v>
      </c>
      <c r="C96" s="409" t="e">
        <f>VLOOKUP(A96,Foundation!$B$8:$R$293,10, 0)</f>
        <v>#N/A</v>
      </c>
      <c r="D96" s="409" t="e">
        <f>VLOOKUP(A96,Foundation!$B$8:$R$276,12, 0)</f>
        <v>#N/A</v>
      </c>
      <c r="E96" s="409" t="e">
        <f>VLOOKUP(A96,'Erection Compiled '!$B$2:$S$340,10, 0)</f>
        <v>#N/A</v>
      </c>
      <c r="F96" s="409" t="e">
        <f>VLOOKUP(A96,Earthing!$C$7:$H$307,4, 0)</f>
        <v>#N/A</v>
      </c>
    </row>
    <row r="97" spans="1:6" hidden="1">
      <c r="A97" s="972" t="s">
        <v>1212</v>
      </c>
      <c r="B97" s="962" t="s">
        <v>149</v>
      </c>
      <c r="C97" s="409" t="e">
        <f>VLOOKUP(A97,Foundation!$B$8:$R$293,10, 0)</f>
        <v>#N/A</v>
      </c>
      <c r="D97" s="409" t="e">
        <f>VLOOKUP(A97,Foundation!$B$8:$R$276,12, 0)</f>
        <v>#N/A</v>
      </c>
      <c r="E97" s="409" t="e">
        <f>VLOOKUP(A97,'Erection Compiled '!$B$2:$S$340,10, 0)</f>
        <v>#N/A</v>
      </c>
      <c r="F97" s="409" t="e">
        <f>VLOOKUP(A97,Earthing!$C$7:$H$307,4, 0)</f>
        <v>#N/A</v>
      </c>
    </row>
    <row r="98" spans="1:6" hidden="1">
      <c r="A98" s="972" t="s">
        <v>1213</v>
      </c>
      <c r="B98" s="962" t="s">
        <v>146</v>
      </c>
      <c r="C98" s="409" t="e">
        <f>VLOOKUP(A98,Foundation!$B$8:$R$293,10, 0)</f>
        <v>#N/A</v>
      </c>
      <c r="D98" s="409" t="e">
        <f>VLOOKUP(A98,Foundation!$B$8:$R$276,12, 0)</f>
        <v>#N/A</v>
      </c>
      <c r="E98" s="409" t="e">
        <f>VLOOKUP(A98,'Erection Compiled '!$B$2:$S$340,10, 0)</f>
        <v>#N/A</v>
      </c>
      <c r="F98" s="409" t="e">
        <f>VLOOKUP(A98,Earthing!$C$7:$H$307,4, 0)</f>
        <v>#N/A</v>
      </c>
    </row>
    <row r="99" spans="1:6" hidden="1">
      <c r="A99" s="972" t="s">
        <v>1214</v>
      </c>
      <c r="B99" s="962" t="s">
        <v>149</v>
      </c>
      <c r="C99" s="409" t="e">
        <f>VLOOKUP(A99,Foundation!$B$8:$R$293,10, 0)</f>
        <v>#N/A</v>
      </c>
      <c r="D99" s="409" t="e">
        <f>VLOOKUP(A99,Foundation!$B$8:$R$276,12, 0)</f>
        <v>#N/A</v>
      </c>
      <c r="E99" s="409" t="e">
        <f>VLOOKUP(A99,'Erection Compiled '!$B$2:$S$340,10, 0)</f>
        <v>#N/A</v>
      </c>
      <c r="F99" s="409" t="e">
        <f>VLOOKUP(A99,Earthing!$C$7:$H$307,4, 0)</f>
        <v>#N/A</v>
      </c>
    </row>
    <row r="100" spans="1:6" hidden="1">
      <c r="A100" s="972" t="s">
        <v>95</v>
      </c>
      <c r="B100" s="962" t="s">
        <v>79</v>
      </c>
      <c r="C100" s="409" t="e">
        <f>VLOOKUP(A100,Foundation!$B$8:$R$293,10, 0)</f>
        <v>#N/A</v>
      </c>
      <c r="D100" s="409" t="e">
        <f>VLOOKUP(A100,Foundation!$B$8:$R$276,12, 0)</f>
        <v>#N/A</v>
      </c>
      <c r="E100" s="409" t="e">
        <f>VLOOKUP(A100,'Erection Compiled '!$B$2:$S$340,10, 0)</f>
        <v>#N/A</v>
      </c>
      <c r="F100" s="409" t="e">
        <f>VLOOKUP(A100,Earthing!$C$7:$H$307,4, 0)</f>
        <v>#N/A</v>
      </c>
    </row>
    <row r="101" spans="1:6" hidden="1">
      <c r="A101" s="972" t="s">
        <v>1215</v>
      </c>
      <c r="B101" s="962" t="s">
        <v>146</v>
      </c>
      <c r="C101" s="409" t="e">
        <f>VLOOKUP(A101,Foundation!$B$8:$R$293,10, 0)</f>
        <v>#N/A</v>
      </c>
      <c r="D101" s="409" t="e">
        <f>VLOOKUP(A101,Foundation!$B$8:$R$276,12, 0)</f>
        <v>#N/A</v>
      </c>
      <c r="E101" s="409" t="e">
        <f>VLOOKUP(A101,'Erection Compiled '!$B$2:$S$340,10, 0)</f>
        <v>#N/A</v>
      </c>
      <c r="F101" s="409" t="e">
        <f>VLOOKUP(A101,Earthing!$C$7:$H$307,4, 0)</f>
        <v>#N/A</v>
      </c>
    </row>
    <row r="102" spans="1:6" hidden="1">
      <c r="A102" s="972" t="s">
        <v>1216</v>
      </c>
      <c r="B102" s="962" t="s">
        <v>146</v>
      </c>
      <c r="C102" s="409" t="e">
        <f>VLOOKUP(A102,Foundation!$B$8:$R$293,10, 0)</f>
        <v>#N/A</v>
      </c>
      <c r="D102" s="409" t="e">
        <f>VLOOKUP(A102,Foundation!$B$8:$R$276,12, 0)</f>
        <v>#N/A</v>
      </c>
      <c r="E102" s="409" t="e">
        <f>VLOOKUP(A102,'Erection Compiled '!$B$2:$S$340,10, 0)</f>
        <v>#N/A</v>
      </c>
      <c r="F102" s="409" t="e">
        <f>VLOOKUP(A102,Earthing!$C$7:$H$307,4, 0)</f>
        <v>#N/A</v>
      </c>
    </row>
    <row r="103" spans="1:6" hidden="1">
      <c r="A103" s="972" t="s">
        <v>1217</v>
      </c>
      <c r="B103" s="962" t="s">
        <v>146</v>
      </c>
      <c r="C103" s="409" t="e">
        <f>VLOOKUP(A103,Foundation!$B$8:$R$293,10, 0)</f>
        <v>#N/A</v>
      </c>
      <c r="D103" s="409" t="e">
        <f>VLOOKUP(A103,Foundation!$B$8:$R$276,12, 0)</f>
        <v>#N/A</v>
      </c>
      <c r="E103" s="409" t="e">
        <f>VLOOKUP(A103,'Erection Compiled '!$B$2:$S$340,10, 0)</f>
        <v>#N/A</v>
      </c>
      <c r="F103" s="409" t="e">
        <f>VLOOKUP(A103,Earthing!$C$7:$H$307,4, 0)</f>
        <v>#N/A</v>
      </c>
    </row>
    <row r="104" spans="1:6" hidden="1">
      <c r="A104" s="972" t="s">
        <v>1218</v>
      </c>
      <c r="B104" s="962" t="s">
        <v>146</v>
      </c>
      <c r="C104" s="409" t="e">
        <f>VLOOKUP(A104,Foundation!$B$8:$R$293,10, 0)</f>
        <v>#N/A</v>
      </c>
      <c r="D104" s="409" t="e">
        <f>VLOOKUP(A104,Foundation!$B$8:$R$276,12, 0)</f>
        <v>#N/A</v>
      </c>
      <c r="E104" s="409" t="e">
        <f>VLOOKUP(A104,'Erection Compiled '!$B$2:$S$340,10, 0)</f>
        <v>#N/A</v>
      </c>
      <c r="F104" s="409" t="e">
        <f>VLOOKUP(A104,Earthing!$C$7:$H$307,4, 0)</f>
        <v>#N/A</v>
      </c>
    </row>
    <row r="105" spans="1:6" hidden="1">
      <c r="A105" s="972" t="s">
        <v>1219</v>
      </c>
      <c r="B105" s="962" t="s">
        <v>149</v>
      </c>
      <c r="C105" s="409" t="e">
        <f>VLOOKUP(A105,Foundation!$B$8:$R$293,10, 0)</f>
        <v>#N/A</v>
      </c>
      <c r="D105" s="409" t="e">
        <f>VLOOKUP(A105,Foundation!$B$8:$R$276,12, 0)</f>
        <v>#N/A</v>
      </c>
      <c r="E105" s="409" t="e">
        <f>VLOOKUP(A105,'Erection Compiled '!$B$2:$S$340,10, 0)</f>
        <v>#N/A</v>
      </c>
      <c r="F105" s="409" t="e">
        <f>VLOOKUP(A105,Earthing!$C$7:$H$307,4, 0)</f>
        <v>#N/A</v>
      </c>
    </row>
    <row r="106" spans="1:6" hidden="1">
      <c r="A106" s="973" t="s">
        <v>1220</v>
      </c>
      <c r="B106" s="962" t="s">
        <v>211</v>
      </c>
      <c r="C106" s="409" t="e">
        <f>VLOOKUP(A106,Foundation!$B$8:$R$293,10, 0)</f>
        <v>#N/A</v>
      </c>
      <c r="D106" s="409" t="e">
        <f>VLOOKUP(A106,Foundation!$B$8:$R$276,12, 0)</f>
        <v>#N/A</v>
      </c>
      <c r="E106" s="409" t="e">
        <f>VLOOKUP(A106,'Erection Compiled '!$B$2:$S$340,10, 0)</f>
        <v>#N/A</v>
      </c>
      <c r="F106" s="409" t="e">
        <f>VLOOKUP(A106,Earthing!$C$7:$H$307,4, 0)</f>
        <v>#N/A</v>
      </c>
    </row>
    <row r="107" spans="1:6" hidden="1">
      <c r="A107" s="972" t="s">
        <v>97</v>
      </c>
      <c r="B107" s="962" t="s">
        <v>107</v>
      </c>
      <c r="C107" s="409" t="e">
        <f>VLOOKUP(A107,Foundation!$B$8:$R$293,10, 0)</f>
        <v>#N/A</v>
      </c>
      <c r="D107" s="409" t="e">
        <f>VLOOKUP(A107,Foundation!$B$8:$R$276,12, 0)</f>
        <v>#N/A</v>
      </c>
      <c r="E107" s="409" t="e">
        <f>VLOOKUP(A107,'Erection Compiled '!$B$2:$S$340,10, 0)</f>
        <v>#N/A</v>
      </c>
      <c r="F107" s="409" t="e">
        <f>VLOOKUP(A107,Earthing!$C$7:$H$307,4, 0)</f>
        <v>#N/A</v>
      </c>
    </row>
    <row r="108" spans="1:6" hidden="1">
      <c r="A108" s="972" t="s">
        <v>1221</v>
      </c>
      <c r="B108" s="962" t="s">
        <v>146</v>
      </c>
      <c r="C108" s="409" t="e">
        <f>VLOOKUP(A108,Foundation!$B$8:$R$293,10, 0)</f>
        <v>#N/A</v>
      </c>
      <c r="D108" s="409" t="e">
        <f>VLOOKUP(A108,Foundation!$B$8:$R$276,12, 0)</f>
        <v>#N/A</v>
      </c>
      <c r="E108" s="409" t="e">
        <f>VLOOKUP(A108,'Erection Compiled '!$B$2:$S$340,10, 0)</f>
        <v>#N/A</v>
      </c>
      <c r="F108" s="409" t="e">
        <f>VLOOKUP(A108,Earthing!$C$7:$H$307,4, 0)</f>
        <v>#N/A</v>
      </c>
    </row>
    <row r="109" spans="1:6" hidden="1">
      <c r="A109" s="972" t="s">
        <v>1222</v>
      </c>
      <c r="B109" s="962" t="s">
        <v>205</v>
      </c>
      <c r="C109" s="409" t="e">
        <f>VLOOKUP(A109,Foundation!$B$8:$R$293,10, 0)</f>
        <v>#N/A</v>
      </c>
      <c r="D109" s="409" t="e">
        <f>VLOOKUP(A109,Foundation!$B$8:$R$276,12, 0)</f>
        <v>#N/A</v>
      </c>
      <c r="E109" s="409" t="e">
        <f>VLOOKUP(A109,'Erection Compiled '!$B$2:$S$340,10, 0)</f>
        <v>#N/A</v>
      </c>
      <c r="F109" s="409" t="e">
        <f>VLOOKUP(A109,Earthing!$C$7:$H$307,4, 0)</f>
        <v>#N/A</v>
      </c>
    </row>
    <row r="110" spans="1:6" hidden="1">
      <c r="A110" s="972" t="s">
        <v>1664</v>
      </c>
      <c r="B110" s="962" t="s">
        <v>152</v>
      </c>
      <c r="C110" s="409" t="e">
        <f>VLOOKUP(A110,Foundation!$B$8:$R$293,10, 0)</f>
        <v>#N/A</v>
      </c>
      <c r="D110" s="409" t="e">
        <f>VLOOKUP(A110,Foundation!$B$8:$R$276,12, 0)</f>
        <v>#N/A</v>
      </c>
      <c r="E110" s="409" t="e">
        <f>VLOOKUP(A110,'Erection Compiled '!$B$2:$S$340,10, 0)</f>
        <v>#N/A</v>
      </c>
      <c r="F110" s="409" t="e">
        <f>VLOOKUP(A110,Earthing!$C$7:$H$307,4, 0)</f>
        <v>#N/A</v>
      </c>
    </row>
    <row r="111" spans="1:6" hidden="1">
      <c r="A111" s="972" t="s">
        <v>98</v>
      </c>
      <c r="B111" s="962" t="s">
        <v>89</v>
      </c>
      <c r="C111" s="409" t="e">
        <f>VLOOKUP(A111,Foundation!$B$8:$R$293,10, 0)</f>
        <v>#N/A</v>
      </c>
      <c r="D111" s="409" t="e">
        <f>VLOOKUP(A111,Foundation!$B$8:$R$276,12, 0)</f>
        <v>#N/A</v>
      </c>
      <c r="E111" s="409" t="e">
        <f>VLOOKUP(A111,'Erection Compiled '!$B$2:$S$340,10, 0)</f>
        <v>#N/A</v>
      </c>
      <c r="F111" s="409" t="e">
        <f>VLOOKUP(A111,Earthing!$C$7:$H$307,4, 0)</f>
        <v>#N/A</v>
      </c>
    </row>
    <row r="112" spans="1:6" hidden="1">
      <c r="A112" s="972" t="s">
        <v>1223</v>
      </c>
      <c r="B112" s="962" t="s">
        <v>152</v>
      </c>
      <c r="C112" s="409" t="e">
        <f>VLOOKUP(A112,Foundation!$B$8:$R$293,10, 0)</f>
        <v>#N/A</v>
      </c>
      <c r="D112" s="409" t="e">
        <f>VLOOKUP(A112,Foundation!$B$8:$R$276,12, 0)</f>
        <v>#N/A</v>
      </c>
      <c r="E112" s="409" t="e">
        <f>VLOOKUP(A112,'Erection Compiled '!$B$2:$S$340,10, 0)</f>
        <v>#N/A</v>
      </c>
      <c r="F112" s="409" t="e">
        <f>VLOOKUP(A112,Earthing!$C$7:$H$307,4, 0)</f>
        <v>#N/A</v>
      </c>
    </row>
    <row r="113" spans="1:6" hidden="1">
      <c r="A113" s="972" t="s">
        <v>1224</v>
      </c>
      <c r="B113" s="962" t="s">
        <v>146</v>
      </c>
      <c r="C113" s="409" t="e">
        <f>VLOOKUP(A113,Foundation!$B$8:$R$293,10, 0)</f>
        <v>#N/A</v>
      </c>
      <c r="D113" s="409" t="e">
        <f>VLOOKUP(A113,Foundation!$B$8:$R$276,12, 0)</f>
        <v>#N/A</v>
      </c>
      <c r="E113" s="409" t="e">
        <f>VLOOKUP(A113,'Erection Compiled '!$B$2:$S$340,10, 0)</f>
        <v>#N/A</v>
      </c>
      <c r="F113" s="409" t="e">
        <f>VLOOKUP(A113,Earthing!$C$7:$H$307,4, 0)</f>
        <v>#N/A</v>
      </c>
    </row>
    <row r="114" spans="1:6" hidden="1">
      <c r="A114" s="972" t="s">
        <v>1225</v>
      </c>
      <c r="B114" s="962" t="s">
        <v>146</v>
      </c>
      <c r="C114" s="409" t="e">
        <f>VLOOKUP(A114,Foundation!$B$8:$R$293,10, 0)</f>
        <v>#N/A</v>
      </c>
      <c r="D114" s="409" t="e">
        <f>VLOOKUP(A114,Foundation!$B$8:$R$276,12, 0)</f>
        <v>#N/A</v>
      </c>
      <c r="E114" s="409" t="e">
        <f>VLOOKUP(A114,'Erection Compiled '!$B$2:$S$340,10, 0)</f>
        <v>#N/A</v>
      </c>
      <c r="F114" s="409" t="e">
        <f>VLOOKUP(A114,Earthing!$C$7:$H$307,4, 0)</f>
        <v>#N/A</v>
      </c>
    </row>
    <row r="115" spans="1:6" hidden="1">
      <c r="A115" s="972" t="s">
        <v>99</v>
      </c>
      <c r="B115" s="962" t="s">
        <v>87</v>
      </c>
      <c r="C115" s="409" t="e">
        <f>VLOOKUP(A115,Foundation!$B$8:$R$293,10, 0)</f>
        <v>#N/A</v>
      </c>
      <c r="D115" s="409" t="e">
        <f>VLOOKUP(A115,Foundation!$B$8:$R$276,12, 0)</f>
        <v>#N/A</v>
      </c>
      <c r="E115" s="409" t="e">
        <f>VLOOKUP(A115,'Erection Compiled '!$B$2:$S$340,10, 0)</f>
        <v>#N/A</v>
      </c>
      <c r="F115" s="409" t="e">
        <f>VLOOKUP(A115,Earthing!$C$7:$H$307,4, 0)</f>
        <v>#N/A</v>
      </c>
    </row>
    <row r="116" spans="1:6" hidden="1">
      <c r="A116" s="974" t="s">
        <v>1226</v>
      </c>
      <c r="B116" s="963" t="s">
        <v>211</v>
      </c>
      <c r="C116" s="409" t="e">
        <f>VLOOKUP(A116,Foundation!$B$8:$R$293,10, 0)</f>
        <v>#N/A</v>
      </c>
      <c r="D116" s="409" t="e">
        <f>VLOOKUP(A116,Foundation!$B$8:$R$276,12, 0)</f>
        <v>#N/A</v>
      </c>
      <c r="E116" s="409" t="e">
        <f>VLOOKUP(A116,'Erection Compiled '!$B$2:$S$340,10, 0)</f>
        <v>#N/A</v>
      </c>
      <c r="F116" s="409" t="e">
        <f>VLOOKUP(A116,Earthing!$C$7:$H$307,4, 0)</f>
        <v>#N/A</v>
      </c>
    </row>
    <row r="117" spans="1:6" hidden="1">
      <c r="A117" s="974" t="s">
        <v>1665</v>
      </c>
      <c r="B117" s="963" t="s">
        <v>156</v>
      </c>
      <c r="C117" s="409" t="e">
        <f>VLOOKUP(A117,Foundation!$B$8:$R$293,10, 0)</f>
        <v>#N/A</v>
      </c>
      <c r="D117" s="409" t="e">
        <f>VLOOKUP(A117,Foundation!$B$8:$R$276,12, 0)</f>
        <v>#N/A</v>
      </c>
      <c r="E117" s="409" t="e">
        <f>VLOOKUP(A117,'Erection Compiled '!$B$2:$S$340,10, 0)</f>
        <v>#N/A</v>
      </c>
      <c r="F117" s="409" t="e">
        <f>VLOOKUP(A117,Earthing!$C$7:$H$307,4, 0)</f>
        <v>#N/A</v>
      </c>
    </row>
    <row r="118" spans="1:6" hidden="1">
      <c r="A118" s="974" t="s">
        <v>1543</v>
      </c>
      <c r="B118" s="964" t="s">
        <v>1688</v>
      </c>
      <c r="C118" s="409" t="e">
        <f>VLOOKUP(A118,Foundation!$B$8:$R$293,10, 0)</f>
        <v>#N/A</v>
      </c>
      <c r="D118" s="409" t="e">
        <f>VLOOKUP(A118,Foundation!$B$8:$R$276,12, 0)</f>
        <v>#N/A</v>
      </c>
      <c r="E118" s="409" t="e">
        <f>VLOOKUP(A118,'Erection Compiled '!$B$2:$S$340,10, 0)</f>
        <v>#N/A</v>
      </c>
      <c r="F118" s="409" t="e">
        <f>VLOOKUP(A118,Earthing!$C$7:$H$307,4, 0)</f>
        <v>#N/A</v>
      </c>
    </row>
    <row r="119" spans="1:6" hidden="1">
      <c r="A119" s="974" t="s">
        <v>1545</v>
      </c>
      <c r="B119" s="964" t="s">
        <v>1688</v>
      </c>
      <c r="C119" s="409" t="e">
        <f>VLOOKUP(A119,Foundation!$B$8:$R$293,10, 0)</f>
        <v>#N/A</v>
      </c>
      <c r="D119" s="409" t="e">
        <f>VLOOKUP(A119,Foundation!$B$8:$R$276,12, 0)</f>
        <v>#N/A</v>
      </c>
      <c r="E119" s="409" t="e">
        <f>VLOOKUP(A119,'Erection Compiled '!$B$2:$S$340,10, 0)</f>
        <v>#N/A</v>
      </c>
      <c r="F119" s="409" t="e">
        <f>VLOOKUP(A119,Earthing!$C$7:$H$307,4, 0)</f>
        <v>#N/A</v>
      </c>
    </row>
    <row r="120" spans="1:6" hidden="1">
      <c r="A120" s="974" t="s">
        <v>1666</v>
      </c>
      <c r="B120" s="963" t="s">
        <v>83</v>
      </c>
      <c r="C120" s="409" t="e">
        <f>VLOOKUP(A120,Foundation!$B$8:$R$293,10, 0)</f>
        <v>#N/A</v>
      </c>
      <c r="D120" s="409" t="e">
        <f>VLOOKUP(A120,Foundation!$B$8:$R$276,12, 0)</f>
        <v>#N/A</v>
      </c>
      <c r="E120" s="409" t="e">
        <f>VLOOKUP(A120,'Erection Compiled '!$B$2:$S$340,10, 0)</f>
        <v>#N/A</v>
      </c>
      <c r="F120" s="409" t="e">
        <f>VLOOKUP(A120,Earthing!$C$7:$H$307,4, 0)</f>
        <v>#N/A</v>
      </c>
    </row>
    <row r="121" spans="1:6" hidden="1">
      <c r="A121" s="974" t="s">
        <v>100</v>
      </c>
      <c r="B121" s="963" t="s">
        <v>87</v>
      </c>
      <c r="C121" s="409" t="e">
        <f>VLOOKUP(A121,Foundation!$B$8:$R$293,10, 0)</f>
        <v>#N/A</v>
      </c>
      <c r="D121" s="409" t="e">
        <f>VLOOKUP(A121,Foundation!$B$8:$R$276,12, 0)</f>
        <v>#N/A</v>
      </c>
      <c r="E121" s="409" t="e">
        <f>VLOOKUP(A121,'Erection Compiled '!$B$2:$S$340,10, 0)</f>
        <v>#N/A</v>
      </c>
      <c r="F121" s="409" t="e">
        <f>VLOOKUP(A121,Earthing!$C$7:$H$307,4, 0)</f>
        <v>#N/A</v>
      </c>
    </row>
    <row r="122" spans="1:6" hidden="1">
      <c r="A122" s="974" t="s">
        <v>1549</v>
      </c>
      <c r="B122" s="963" t="s">
        <v>111</v>
      </c>
      <c r="C122" s="409" t="e">
        <f>VLOOKUP(A122,Foundation!$B$8:$R$293,10, 0)</f>
        <v>#N/A</v>
      </c>
      <c r="D122" s="409" t="e">
        <f>VLOOKUP(A122,Foundation!$B$8:$R$276,12, 0)</f>
        <v>#N/A</v>
      </c>
      <c r="E122" s="409" t="e">
        <f>VLOOKUP(A122,'Erection Compiled '!$B$2:$S$340,10, 0)</f>
        <v>#N/A</v>
      </c>
      <c r="F122" s="409" t="e">
        <f>VLOOKUP(A122,Earthing!$C$7:$H$307,4, 0)</f>
        <v>#N/A</v>
      </c>
    </row>
    <row r="123" spans="1:6" hidden="1">
      <c r="A123" s="974" t="s">
        <v>1228</v>
      </c>
      <c r="B123" s="963" t="s">
        <v>146</v>
      </c>
      <c r="C123" s="409" t="e">
        <f>VLOOKUP(A123,Foundation!$B$8:$R$293,10, 0)</f>
        <v>#N/A</v>
      </c>
      <c r="D123" s="409" t="e">
        <f>VLOOKUP(A123,Foundation!$B$8:$R$276,12, 0)</f>
        <v>#N/A</v>
      </c>
      <c r="E123" s="409" t="e">
        <f>VLOOKUP(A123,'Erection Compiled '!$B$2:$S$340,10, 0)</f>
        <v>#N/A</v>
      </c>
      <c r="F123" s="409" t="e">
        <f>VLOOKUP(A123,Earthing!$C$7:$H$307,4, 0)</f>
        <v>#N/A</v>
      </c>
    </row>
    <row r="124" spans="1:6" hidden="1">
      <c r="A124" s="974" t="s">
        <v>1229</v>
      </c>
      <c r="B124" s="963" t="s">
        <v>205</v>
      </c>
      <c r="C124" s="409" t="e">
        <f>VLOOKUP(A124,Foundation!$B$8:$R$293,10, 0)</f>
        <v>#N/A</v>
      </c>
      <c r="D124" s="409" t="e">
        <f>VLOOKUP(A124,Foundation!$B$8:$R$276,12, 0)</f>
        <v>#N/A</v>
      </c>
      <c r="E124" s="409" t="e">
        <f>VLOOKUP(A124,'Erection Compiled '!$B$2:$S$340,10, 0)</f>
        <v>#N/A</v>
      </c>
      <c r="F124" s="409" t="e">
        <f>VLOOKUP(A124,Earthing!$C$7:$H$307,4, 0)</f>
        <v>#N/A</v>
      </c>
    </row>
    <row r="125" spans="1:6" hidden="1">
      <c r="A125" s="974" t="s">
        <v>1642</v>
      </c>
      <c r="B125" s="963" t="s">
        <v>79</v>
      </c>
      <c r="C125" s="409" t="e">
        <f>VLOOKUP(A125,Foundation!$B$8:$R$293,10, 0)</f>
        <v>#N/A</v>
      </c>
      <c r="D125" s="409" t="e">
        <f>VLOOKUP(A125,Foundation!$B$8:$R$276,12, 0)</f>
        <v>#N/A</v>
      </c>
      <c r="E125" s="409" t="e">
        <f>VLOOKUP(A125,'Erection Compiled '!$B$2:$S$340,10, 0)</f>
        <v>#N/A</v>
      </c>
      <c r="F125" s="409" t="e">
        <f>VLOOKUP(A125,Earthing!$C$7:$H$307,4, 0)</f>
        <v>#N/A</v>
      </c>
    </row>
    <row r="126" spans="1:6" hidden="1">
      <c r="A126" s="974" t="s">
        <v>1232</v>
      </c>
      <c r="B126" s="963" t="s">
        <v>205</v>
      </c>
      <c r="C126" s="409" t="e">
        <f>VLOOKUP(A126,Foundation!$B$8:$R$293,10, 0)</f>
        <v>#N/A</v>
      </c>
      <c r="D126" s="409" t="e">
        <f>VLOOKUP(A126,Foundation!$B$8:$R$276,12, 0)</f>
        <v>#N/A</v>
      </c>
      <c r="E126" s="409" t="e">
        <f>VLOOKUP(A126,'Erection Compiled '!$B$2:$S$340,10, 0)</f>
        <v>#N/A</v>
      </c>
      <c r="F126" s="409" t="e">
        <f>VLOOKUP(A126,Earthing!$C$7:$H$307,4, 0)</f>
        <v>#N/A</v>
      </c>
    </row>
    <row r="127" spans="1:6" hidden="1">
      <c r="A127" s="974" t="s">
        <v>1233</v>
      </c>
      <c r="B127" s="963" t="s">
        <v>146</v>
      </c>
      <c r="C127" s="409" t="e">
        <f>VLOOKUP(A127,Foundation!$B$8:$R$293,10, 0)</f>
        <v>#N/A</v>
      </c>
      <c r="D127" s="409" t="e">
        <f>VLOOKUP(A127,Foundation!$B$8:$R$276,12, 0)</f>
        <v>#N/A</v>
      </c>
      <c r="E127" s="409" t="e">
        <f>VLOOKUP(A127,'Erection Compiled '!$B$2:$S$340,10, 0)</f>
        <v>#N/A</v>
      </c>
      <c r="F127" s="409" t="e">
        <f>VLOOKUP(A127,Earthing!$C$7:$H$307,4, 0)</f>
        <v>#N/A</v>
      </c>
    </row>
    <row r="128" spans="1:6" hidden="1">
      <c r="A128" s="974" t="s">
        <v>1234</v>
      </c>
      <c r="B128" s="963" t="s">
        <v>211</v>
      </c>
      <c r="C128" s="409" t="e">
        <f>VLOOKUP(A128,Foundation!$B$8:$R$293,10, 0)</f>
        <v>#N/A</v>
      </c>
      <c r="D128" s="409" t="e">
        <f>VLOOKUP(A128,Foundation!$B$8:$R$276,12, 0)</f>
        <v>#N/A</v>
      </c>
      <c r="E128" s="409" t="e">
        <f>VLOOKUP(A128,'Erection Compiled '!$B$2:$S$340,10, 0)</f>
        <v>#N/A</v>
      </c>
      <c r="F128" s="409" t="e">
        <f>VLOOKUP(A128,Earthing!$C$7:$H$307,4, 0)</f>
        <v>#N/A</v>
      </c>
    </row>
    <row r="129" spans="1:6" hidden="1">
      <c r="A129" s="974" t="s">
        <v>1643</v>
      </c>
      <c r="B129" s="963" t="s">
        <v>152</v>
      </c>
      <c r="C129" s="409" t="e">
        <f>VLOOKUP(A129,Foundation!$B$8:$R$293,10, 0)</f>
        <v>#N/A</v>
      </c>
      <c r="D129" s="409" t="e">
        <f>VLOOKUP(A129,Foundation!$B$8:$R$276,12, 0)</f>
        <v>#N/A</v>
      </c>
      <c r="E129" s="409" t="e">
        <f>VLOOKUP(A129,'Erection Compiled '!$B$2:$S$340,10, 0)</f>
        <v>#N/A</v>
      </c>
      <c r="F129" s="409" t="e">
        <f>VLOOKUP(A129,Earthing!$C$7:$H$307,4, 0)</f>
        <v>#N/A</v>
      </c>
    </row>
    <row r="130" spans="1:6" hidden="1">
      <c r="A130" s="974" t="s">
        <v>601</v>
      </c>
      <c r="B130" s="963" t="s">
        <v>149</v>
      </c>
      <c r="C130" s="409" t="e">
        <f>VLOOKUP(A130,Foundation!$B$8:$R$293,10, 0)</f>
        <v>#N/A</v>
      </c>
      <c r="D130" s="409" t="e">
        <f>VLOOKUP(A130,Foundation!$B$8:$R$276,12, 0)</f>
        <v>#N/A</v>
      </c>
      <c r="E130" s="409" t="e">
        <f>VLOOKUP(A130,'Erection Compiled '!$B$2:$S$340,10, 0)</f>
        <v>#N/A</v>
      </c>
      <c r="F130" s="409" t="e">
        <f>VLOOKUP(A130,Earthing!$C$7:$H$307,4, 0)</f>
        <v>#N/A</v>
      </c>
    </row>
    <row r="131" spans="1:6" hidden="1">
      <c r="A131" s="974" t="s">
        <v>102</v>
      </c>
      <c r="B131" s="963" t="s">
        <v>96</v>
      </c>
      <c r="C131" s="409" t="e">
        <f>VLOOKUP(A131,Foundation!$B$8:$R$293,10, 0)</f>
        <v>#N/A</v>
      </c>
      <c r="D131" s="409" t="e">
        <f>VLOOKUP(A131,Foundation!$B$8:$R$276,12, 0)</f>
        <v>#N/A</v>
      </c>
      <c r="E131" s="409" t="e">
        <f>VLOOKUP(A131,'Erection Compiled '!$B$2:$S$340,10, 0)</f>
        <v>#N/A</v>
      </c>
      <c r="F131" s="409" t="e">
        <f>VLOOKUP(A131,Earthing!$C$7:$H$307,4, 0)</f>
        <v>#N/A</v>
      </c>
    </row>
    <row r="132" spans="1:6" hidden="1">
      <c r="A132" s="974" t="s">
        <v>606</v>
      </c>
      <c r="B132" s="963" t="s">
        <v>205</v>
      </c>
      <c r="C132" s="409" t="e">
        <f>VLOOKUP(A132,Foundation!$B$8:$R$293,10, 0)</f>
        <v>#N/A</v>
      </c>
      <c r="D132" s="409" t="e">
        <f>VLOOKUP(A132,Foundation!$B$8:$R$276,12, 0)</f>
        <v>#N/A</v>
      </c>
      <c r="E132" s="409" t="e">
        <f>VLOOKUP(A132,'Erection Compiled '!$B$2:$S$340,10, 0)</f>
        <v>#N/A</v>
      </c>
      <c r="F132" s="409" t="e">
        <f>VLOOKUP(A132,Earthing!$C$7:$H$307,4, 0)</f>
        <v>#N/A</v>
      </c>
    </row>
    <row r="133" spans="1:6" hidden="1">
      <c r="A133" s="974" t="s">
        <v>607</v>
      </c>
      <c r="B133" s="963" t="s">
        <v>211</v>
      </c>
      <c r="C133" s="409" t="e">
        <f>VLOOKUP(A133,Foundation!$B$8:$R$293,10, 0)</f>
        <v>#N/A</v>
      </c>
      <c r="D133" s="409" t="e">
        <f>VLOOKUP(A133,Foundation!$B$8:$R$276,12, 0)</f>
        <v>#N/A</v>
      </c>
      <c r="E133" s="409" t="e">
        <f>VLOOKUP(A133,'Erection Compiled '!$B$2:$S$340,10, 0)</f>
        <v>#N/A</v>
      </c>
      <c r="F133" s="409" t="e">
        <f>VLOOKUP(A133,Earthing!$C$7:$H$307,4, 0)</f>
        <v>#N/A</v>
      </c>
    </row>
    <row r="134" spans="1:6" hidden="1">
      <c r="A134" s="974" t="s">
        <v>1550</v>
      </c>
      <c r="B134" s="963" t="s">
        <v>96</v>
      </c>
      <c r="C134" s="409" t="e">
        <f>VLOOKUP(A134,Foundation!$B$8:$R$293,10, 0)</f>
        <v>#N/A</v>
      </c>
      <c r="D134" s="409" t="e">
        <f>VLOOKUP(A134,Foundation!$B$8:$R$276,12, 0)</f>
        <v>#N/A</v>
      </c>
      <c r="E134" s="409" t="e">
        <f>VLOOKUP(A134,'Erection Compiled '!$B$2:$S$340,10, 0)</f>
        <v>#N/A</v>
      </c>
      <c r="F134" s="409" t="e">
        <f>VLOOKUP(A134,Earthing!$C$7:$H$307,4, 0)</f>
        <v>#N/A</v>
      </c>
    </row>
    <row r="135" spans="1:6" hidden="1">
      <c r="A135" s="974" t="s">
        <v>1644</v>
      </c>
      <c r="B135" s="963" t="s">
        <v>79</v>
      </c>
      <c r="C135" s="409" t="e">
        <f>VLOOKUP(A135,Foundation!$B$8:$R$293,10, 0)</f>
        <v>#N/A</v>
      </c>
      <c r="D135" s="409" t="e">
        <f>VLOOKUP(A135,Foundation!$B$8:$R$276,12, 0)</f>
        <v>#N/A</v>
      </c>
      <c r="E135" s="409" t="e">
        <f>VLOOKUP(A135,'Erection Compiled '!$B$2:$S$340,10, 0)</f>
        <v>#N/A</v>
      </c>
      <c r="F135" s="409" t="e">
        <f>VLOOKUP(A135,Earthing!$C$7:$H$307,4, 0)</f>
        <v>#N/A</v>
      </c>
    </row>
    <row r="136" spans="1:6" hidden="1">
      <c r="A136" s="974" t="s">
        <v>609</v>
      </c>
      <c r="B136" s="963" t="s">
        <v>146</v>
      </c>
      <c r="C136" s="409" t="e">
        <f>VLOOKUP(A136,Foundation!$B$8:$R$293,10, 0)</f>
        <v>#N/A</v>
      </c>
      <c r="D136" s="409" t="e">
        <f>VLOOKUP(A136,Foundation!$B$8:$R$276,12, 0)</f>
        <v>#N/A</v>
      </c>
      <c r="E136" s="409" t="e">
        <f>VLOOKUP(A136,'Erection Compiled '!$B$2:$S$340,10, 0)</f>
        <v>#N/A</v>
      </c>
      <c r="F136" s="409" t="e">
        <f>VLOOKUP(A136,Earthing!$C$7:$H$307,4, 0)</f>
        <v>#N/A</v>
      </c>
    </row>
    <row r="137" spans="1:6" hidden="1">
      <c r="A137" s="974" t="s">
        <v>610</v>
      </c>
      <c r="B137" s="963" t="s">
        <v>146</v>
      </c>
      <c r="C137" s="409" t="e">
        <f>VLOOKUP(A137,Foundation!$B$8:$R$293,10, 0)</f>
        <v>#N/A</v>
      </c>
      <c r="D137" s="409" t="e">
        <f>VLOOKUP(A137,Foundation!$B$8:$R$276,12, 0)</f>
        <v>#N/A</v>
      </c>
      <c r="E137" s="409" t="e">
        <f>VLOOKUP(A137,'Erection Compiled '!$B$2:$S$340,10, 0)</f>
        <v>#N/A</v>
      </c>
      <c r="F137" s="409" t="e">
        <f>VLOOKUP(A137,Earthing!$C$7:$H$307,4, 0)</f>
        <v>#N/A</v>
      </c>
    </row>
    <row r="138" spans="1:6" hidden="1">
      <c r="A138" s="974" t="s">
        <v>611</v>
      </c>
      <c r="B138" s="963" t="s">
        <v>146</v>
      </c>
      <c r="C138" s="409" t="e">
        <f>VLOOKUP(A138,Foundation!$B$8:$R$293,10, 0)</f>
        <v>#N/A</v>
      </c>
      <c r="D138" s="409" t="e">
        <f>VLOOKUP(A138,Foundation!$B$8:$R$276,12, 0)</f>
        <v>#N/A</v>
      </c>
      <c r="E138" s="409" t="e">
        <f>VLOOKUP(A138,'Erection Compiled '!$B$2:$S$340,10, 0)</f>
        <v>#N/A</v>
      </c>
      <c r="F138" s="409" t="e">
        <f>VLOOKUP(A138,Earthing!$C$7:$H$307,4, 0)</f>
        <v>#N/A</v>
      </c>
    </row>
    <row r="139" spans="1:6" hidden="1">
      <c r="A139" s="974" t="s">
        <v>103</v>
      </c>
      <c r="B139" s="963" t="s">
        <v>87</v>
      </c>
      <c r="C139" s="409" t="e">
        <f>VLOOKUP(A139,Foundation!$B$8:$R$293,10, 0)</f>
        <v>#N/A</v>
      </c>
      <c r="D139" s="409" t="e">
        <f>VLOOKUP(A139,Foundation!$B$8:$R$276,12, 0)</f>
        <v>#N/A</v>
      </c>
      <c r="E139" s="409" t="e">
        <f>VLOOKUP(A139,'Erection Compiled '!$B$2:$S$340,10, 0)</f>
        <v>#N/A</v>
      </c>
      <c r="F139" s="409" t="e">
        <f>VLOOKUP(A139,Earthing!$C$7:$H$307,4, 0)</f>
        <v>#N/A</v>
      </c>
    </row>
    <row r="140" spans="1:6" hidden="1">
      <c r="A140" s="974" t="s">
        <v>1667</v>
      </c>
      <c r="B140" s="963" t="s">
        <v>87</v>
      </c>
      <c r="C140" s="409" t="e">
        <f>VLOOKUP(A140,Foundation!$B$8:$R$293,10, 0)</f>
        <v>#N/A</v>
      </c>
      <c r="D140" s="409" t="e">
        <f>VLOOKUP(A140,Foundation!$B$8:$R$276,12, 0)</f>
        <v>#N/A</v>
      </c>
      <c r="E140" s="409" t="e">
        <f>VLOOKUP(A140,'Erection Compiled '!$B$2:$S$340,10, 0)</f>
        <v>#N/A</v>
      </c>
      <c r="F140" s="409" t="e">
        <f>VLOOKUP(A140,Earthing!$C$7:$H$307,4, 0)</f>
        <v>#N/A</v>
      </c>
    </row>
    <row r="141" spans="1:6" hidden="1">
      <c r="A141" s="974" t="s">
        <v>614</v>
      </c>
      <c r="B141" s="963" t="s">
        <v>149</v>
      </c>
      <c r="C141" s="409" t="e">
        <f>VLOOKUP(A141,Foundation!$B$8:$R$293,10, 0)</f>
        <v>#N/A</v>
      </c>
      <c r="D141" s="409" t="e">
        <f>VLOOKUP(A141,Foundation!$B$8:$R$276,12, 0)</f>
        <v>#N/A</v>
      </c>
      <c r="E141" s="409" t="e">
        <f>VLOOKUP(A141,'Erection Compiled '!$B$2:$S$340,10, 0)</f>
        <v>#N/A</v>
      </c>
      <c r="F141" s="409" t="e">
        <f>VLOOKUP(A141,Earthing!$C$7:$H$307,4, 0)</f>
        <v>#N/A</v>
      </c>
    </row>
    <row r="142" spans="1:6" hidden="1">
      <c r="A142" s="974" t="s">
        <v>615</v>
      </c>
      <c r="B142" s="963" t="s">
        <v>149</v>
      </c>
      <c r="C142" s="409" t="e">
        <f>VLOOKUP(A142,Foundation!$B$8:$R$293,10, 0)</f>
        <v>#N/A</v>
      </c>
      <c r="D142" s="409" t="e">
        <f>VLOOKUP(A142,Foundation!$B$8:$R$276,12, 0)</f>
        <v>#N/A</v>
      </c>
      <c r="E142" s="409" t="e">
        <f>VLOOKUP(A142,'Erection Compiled '!$B$2:$S$340,10, 0)</f>
        <v>#N/A</v>
      </c>
      <c r="F142" s="409" t="e">
        <f>VLOOKUP(A142,Earthing!$C$7:$H$307,4, 0)</f>
        <v>#N/A</v>
      </c>
    </row>
    <row r="143" spans="1:6" hidden="1">
      <c r="A143" s="974" t="s">
        <v>616</v>
      </c>
      <c r="B143" s="963" t="s">
        <v>211</v>
      </c>
      <c r="C143" s="409" t="e">
        <f>VLOOKUP(A143,Foundation!$B$8:$R$293,10, 0)</f>
        <v>#N/A</v>
      </c>
      <c r="D143" s="409" t="e">
        <f>VLOOKUP(A143,Foundation!$B$8:$R$276,12, 0)</f>
        <v>#N/A</v>
      </c>
      <c r="E143" s="409" t="e">
        <f>VLOOKUP(A143,'Erection Compiled '!$B$2:$S$340,10, 0)</f>
        <v>#N/A</v>
      </c>
      <c r="F143" s="409" t="e">
        <f>VLOOKUP(A143,Earthing!$C$7:$H$307,4, 0)</f>
        <v>#N/A</v>
      </c>
    </row>
    <row r="144" spans="1:6" hidden="1">
      <c r="A144" s="974" t="s">
        <v>1668</v>
      </c>
      <c r="B144" s="963" t="s">
        <v>83</v>
      </c>
      <c r="C144" s="409" t="e">
        <f>VLOOKUP(A144,Foundation!$B$8:$R$293,10, 0)</f>
        <v>#N/A</v>
      </c>
      <c r="D144" s="409" t="e">
        <f>VLOOKUP(A144,Foundation!$B$8:$R$276,12, 0)</f>
        <v>#N/A</v>
      </c>
      <c r="E144" s="409" t="e">
        <f>VLOOKUP(A144,'Erection Compiled '!$B$2:$S$340,10, 0)</f>
        <v>#N/A</v>
      </c>
      <c r="F144" s="409" t="e">
        <f>VLOOKUP(A144,Earthing!$C$7:$H$307,4, 0)</f>
        <v>#N/A</v>
      </c>
    </row>
    <row r="145" spans="1:6" hidden="1">
      <c r="A145" s="974" t="s">
        <v>1669</v>
      </c>
      <c r="B145" s="963" t="s">
        <v>92</v>
      </c>
      <c r="C145" s="409" t="e">
        <f>VLOOKUP(A145,Foundation!$B$8:$R$293,10, 0)</f>
        <v>#N/A</v>
      </c>
      <c r="D145" s="409" t="e">
        <f>VLOOKUP(A145,Foundation!$B$8:$R$276,12, 0)</f>
        <v>#N/A</v>
      </c>
      <c r="E145" s="409" t="e">
        <f>VLOOKUP(A145,'Erection Compiled '!$B$2:$S$340,10, 0)</f>
        <v>#N/A</v>
      </c>
      <c r="F145" s="409" t="e">
        <f>VLOOKUP(A145,Earthing!$C$7:$H$307,4, 0)</f>
        <v>#N/A</v>
      </c>
    </row>
    <row r="146" spans="1:6" hidden="1">
      <c r="A146" s="974" t="s">
        <v>619</v>
      </c>
      <c r="B146" s="963" t="s">
        <v>211</v>
      </c>
      <c r="C146" s="409" t="e">
        <f>VLOOKUP(A146,Foundation!$B$8:$R$293,10, 0)</f>
        <v>#N/A</v>
      </c>
      <c r="D146" s="409" t="e">
        <f>VLOOKUP(A146,Foundation!$B$8:$R$276,12, 0)</f>
        <v>#N/A</v>
      </c>
      <c r="E146" s="409" t="e">
        <f>VLOOKUP(A146,'Erection Compiled '!$B$2:$S$340,10, 0)</f>
        <v>#N/A</v>
      </c>
      <c r="F146" s="409" t="e">
        <f>VLOOKUP(A146,Earthing!$C$7:$H$307,4, 0)</f>
        <v>#N/A</v>
      </c>
    </row>
    <row r="147" spans="1:6" hidden="1">
      <c r="A147" s="974" t="s">
        <v>104</v>
      </c>
      <c r="B147" s="963" t="s">
        <v>87</v>
      </c>
      <c r="C147" s="409" t="e">
        <f>VLOOKUP(A147,Foundation!$B$8:$R$293,10, 0)</f>
        <v>#N/A</v>
      </c>
      <c r="D147" s="409" t="e">
        <f>VLOOKUP(A147,Foundation!$B$8:$R$276,12, 0)</f>
        <v>#N/A</v>
      </c>
      <c r="E147" s="409" t="e">
        <f>VLOOKUP(A147,'Erection Compiled '!$B$2:$S$340,10, 0)</f>
        <v>#N/A</v>
      </c>
      <c r="F147" s="409" t="e">
        <f>VLOOKUP(A147,Earthing!$C$7:$H$307,4, 0)</f>
        <v>#N/A</v>
      </c>
    </row>
    <row r="148" spans="1:6" hidden="1">
      <c r="A148" s="974" t="s">
        <v>621</v>
      </c>
      <c r="B148" s="963" t="s">
        <v>211</v>
      </c>
      <c r="C148" s="409" t="e">
        <f>VLOOKUP(A148,Foundation!$B$8:$R$293,10, 0)</f>
        <v>#N/A</v>
      </c>
      <c r="D148" s="409" t="e">
        <f>VLOOKUP(A148,Foundation!$B$8:$R$276,12, 0)</f>
        <v>#N/A</v>
      </c>
      <c r="E148" s="409" t="e">
        <f>VLOOKUP(A148,'Erection Compiled '!$B$2:$S$340,10, 0)</f>
        <v>#N/A</v>
      </c>
      <c r="F148" s="409" t="e">
        <f>VLOOKUP(A148,Earthing!$C$7:$H$307,4, 0)</f>
        <v>#N/A</v>
      </c>
    </row>
    <row r="149" spans="1:6" hidden="1">
      <c r="A149" s="974" t="s">
        <v>1645</v>
      </c>
      <c r="B149" s="963" t="s">
        <v>92</v>
      </c>
      <c r="C149" s="409" t="e">
        <f>VLOOKUP(A149,Foundation!$B$8:$R$293,10, 0)</f>
        <v>#N/A</v>
      </c>
      <c r="D149" s="409" t="e">
        <f>VLOOKUP(A149,Foundation!$B$8:$R$276,12, 0)</f>
        <v>#N/A</v>
      </c>
      <c r="E149" s="409" t="e">
        <f>VLOOKUP(A149,'Erection Compiled '!$B$2:$S$340,10, 0)</f>
        <v>#N/A</v>
      </c>
      <c r="F149" s="409" t="e">
        <f>VLOOKUP(A149,Earthing!$C$7:$H$307,4, 0)</f>
        <v>#N/A</v>
      </c>
    </row>
    <row r="150" spans="1:6" hidden="1">
      <c r="A150" s="974" t="s">
        <v>623</v>
      </c>
      <c r="B150" s="963" t="s">
        <v>211</v>
      </c>
      <c r="C150" s="409" t="e">
        <f>VLOOKUP(A150,Foundation!$B$8:$R$293,10, 0)</f>
        <v>#N/A</v>
      </c>
      <c r="D150" s="409" t="e">
        <f>VLOOKUP(A150,Foundation!$B$8:$R$276,12, 0)</f>
        <v>#N/A</v>
      </c>
      <c r="E150" s="409" t="e">
        <f>VLOOKUP(A150,'Erection Compiled '!$B$2:$S$340,10, 0)</f>
        <v>#N/A</v>
      </c>
      <c r="F150" s="409" t="e">
        <f>VLOOKUP(A150,Earthing!$C$7:$H$307,4, 0)</f>
        <v>#N/A</v>
      </c>
    </row>
    <row r="151" spans="1:6" hidden="1">
      <c r="A151" s="974" t="s">
        <v>624</v>
      </c>
      <c r="B151" s="963" t="s">
        <v>146</v>
      </c>
      <c r="C151" s="409" t="e">
        <f>VLOOKUP(A151,Foundation!$B$8:$R$293,10, 0)</f>
        <v>#N/A</v>
      </c>
      <c r="D151" s="409" t="e">
        <f>VLOOKUP(A151,Foundation!$B$8:$R$276,12, 0)</f>
        <v>#N/A</v>
      </c>
      <c r="E151" s="409" t="e">
        <f>VLOOKUP(A151,'Erection Compiled '!$B$2:$S$340,10, 0)</f>
        <v>#N/A</v>
      </c>
      <c r="F151" s="409" t="e">
        <f>VLOOKUP(A151,Earthing!$C$7:$H$307,4, 0)</f>
        <v>#N/A</v>
      </c>
    </row>
    <row r="152" spans="1:6" hidden="1">
      <c r="A152" s="974" t="s">
        <v>1356</v>
      </c>
      <c r="B152" s="963" t="s">
        <v>89</v>
      </c>
      <c r="C152" s="409" t="e">
        <f>VLOOKUP(A152,Foundation!$B$8:$R$293,10, 0)</f>
        <v>#N/A</v>
      </c>
      <c r="D152" s="409" t="e">
        <f>VLOOKUP(A152,Foundation!$B$8:$R$276,12, 0)</f>
        <v>#N/A</v>
      </c>
      <c r="E152" s="409" t="e">
        <f>VLOOKUP(A152,'Erection Compiled '!$B$2:$S$340,10, 0)</f>
        <v>#N/A</v>
      </c>
      <c r="F152" s="409" t="e">
        <f>VLOOKUP(A152,Earthing!$C$7:$H$307,4, 0)</f>
        <v>#N/A</v>
      </c>
    </row>
    <row r="153" spans="1:6" hidden="1">
      <c r="A153" s="974" t="s">
        <v>1646</v>
      </c>
      <c r="B153" s="963" t="s">
        <v>89</v>
      </c>
      <c r="C153" s="409" t="e">
        <f>VLOOKUP(A153,Foundation!$B$8:$R$293,10, 0)</f>
        <v>#N/A</v>
      </c>
      <c r="D153" s="409" t="e">
        <f>VLOOKUP(A153,Foundation!$B$8:$R$276,12, 0)</f>
        <v>#N/A</v>
      </c>
      <c r="E153" s="409" t="e">
        <f>VLOOKUP(A153,'Erection Compiled '!$B$2:$S$340,10, 0)</f>
        <v>#N/A</v>
      </c>
      <c r="F153" s="409" t="e">
        <f>VLOOKUP(A153,Earthing!$C$7:$H$307,4, 0)</f>
        <v>#N/A</v>
      </c>
    </row>
    <row r="154" spans="1:6" hidden="1">
      <c r="A154" s="974" t="s">
        <v>105</v>
      </c>
      <c r="B154" s="963" t="s">
        <v>83</v>
      </c>
      <c r="C154" s="409" t="e">
        <f>VLOOKUP(A154,Foundation!$B$8:$R$293,10, 0)</f>
        <v>#N/A</v>
      </c>
      <c r="D154" s="409" t="e">
        <f>VLOOKUP(A154,Foundation!$B$8:$R$276,12, 0)</f>
        <v>#N/A</v>
      </c>
      <c r="E154" s="409" t="e">
        <f>VLOOKUP(A154,'Erection Compiled '!$B$2:$S$340,10, 0)</f>
        <v>#N/A</v>
      </c>
      <c r="F154" s="409" t="e">
        <f>VLOOKUP(A154,Earthing!$C$7:$H$307,4, 0)</f>
        <v>#N/A</v>
      </c>
    </row>
    <row r="155" spans="1:6" hidden="1">
      <c r="A155" s="974" t="s">
        <v>628</v>
      </c>
      <c r="B155" s="963" t="s">
        <v>131</v>
      </c>
      <c r="C155" s="409" t="e">
        <f>VLOOKUP(A155,Foundation!$B$8:$R$293,10, 0)</f>
        <v>#N/A</v>
      </c>
      <c r="D155" s="409" t="e">
        <f>VLOOKUP(A155,Foundation!$B$8:$R$276,12, 0)</f>
        <v>#N/A</v>
      </c>
      <c r="E155" s="409" t="e">
        <f>VLOOKUP(A155,'Erection Compiled '!$B$2:$S$340,10, 0)</f>
        <v>#N/A</v>
      </c>
      <c r="F155" s="409" t="e">
        <f>VLOOKUP(A155,Earthing!$C$7:$H$307,4, 0)</f>
        <v>#N/A</v>
      </c>
    </row>
    <row r="156" spans="1:6" hidden="1">
      <c r="A156" s="974" t="s">
        <v>629</v>
      </c>
      <c r="B156" s="963" t="s">
        <v>149</v>
      </c>
      <c r="C156" s="409" t="e">
        <f>VLOOKUP(A156,Foundation!$B$8:$R$293,10, 0)</f>
        <v>#N/A</v>
      </c>
      <c r="D156" s="409" t="e">
        <f>VLOOKUP(A156,Foundation!$B$8:$R$276,12, 0)</f>
        <v>#N/A</v>
      </c>
      <c r="E156" s="409" t="e">
        <f>VLOOKUP(A156,'Erection Compiled '!$B$2:$S$340,10, 0)</f>
        <v>#N/A</v>
      </c>
      <c r="F156" s="409" t="e">
        <f>VLOOKUP(A156,Earthing!$C$7:$H$307,4, 0)</f>
        <v>#N/A</v>
      </c>
    </row>
    <row r="157" spans="1:6" hidden="1">
      <c r="A157" s="974" t="s">
        <v>630</v>
      </c>
      <c r="B157" s="963" t="s">
        <v>211</v>
      </c>
      <c r="C157" s="409" t="e">
        <f>VLOOKUP(A157,Foundation!$B$8:$R$293,10, 0)</f>
        <v>#N/A</v>
      </c>
      <c r="D157" s="409" t="e">
        <f>VLOOKUP(A157,Foundation!$B$8:$R$276,12, 0)</f>
        <v>#N/A</v>
      </c>
      <c r="E157" s="409" t="e">
        <f>VLOOKUP(A157,'Erection Compiled '!$B$2:$S$340,10, 0)</f>
        <v>#N/A</v>
      </c>
      <c r="F157" s="409" t="e">
        <f>VLOOKUP(A157,Earthing!$C$7:$H$307,4, 0)</f>
        <v>#N/A</v>
      </c>
    </row>
    <row r="158" spans="1:6" hidden="1">
      <c r="A158" s="974" t="s">
        <v>1551</v>
      </c>
      <c r="B158" s="963" t="s">
        <v>146</v>
      </c>
      <c r="C158" s="409" t="e">
        <f>VLOOKUP(A158,Foundation!$B$8:$R$293,10, 0)</f>
        <v>#N/A</v>
      </c>
      <c r="D158" s="409" t="e">
        <f>VLOOKUP(A158,Foundation!$B$8:$R$276,12, 0)</f>
        <v>#N/A</v>
      </c>
      <c r="E158" s="409" t="e">
        <f>VLOOKUP(A158,'Erection Compiled '!$B$2:$S$340,10, 0)</f>
        <v>#N/A</v>
      </c>
      <c r="F158" s="409" t="e">
        <f>VLOOKUP(A158,Earthing!$C$7:$H$307,4, 0)</f>
        <v>#N/A</v>
      </c>
    </row>
    <row r="159" spans="1:6" hidden="1">
      <c r="A159" s="974" t="s">
        <v>1552</v>
      </c>
      <c r="B159" s="963" t="s">
        <v>211</v>
      </c>
      <c r="C159" s="409" t="e">
        <f>VLOOKUP(A159,Foundation!$B$8:$R$293,10, 0)</f>
        <v>#N/A</v>
      </c>
      <c r="D159" s="409" t="e">
        <f>VLOOKUP(A159,Foundation!$B$8:$R$276,12, 0)</f>
        <v>#N/A</v>
      </c>
      <c r="E159" s="409" t="e">
        <f>VLOOKUP(A159,'Erection Compiled '!$B$2:$S$340,10, 0)</f>
        <v>#N/A</v>
      </c>
      <c r="F159" s="409" t="e">
        <f>VLOOKUP(A159,Earthing!$C$7:$H$307,4, 0)</f>
        <v>#N/A</v>
      </c>
    </row>
    <row r="160" spans="1:6" hidden="1">
      <c r="A160" s="974" t="s">
        <v>1647</v>
      </c>
      <c r="B160" s="963" t="s">
        <v>152</v>
      </c>
      <c r="C160" s="409" t="e">
        <f>VLOOKUP(A160,Foundation!$B$8:$R$293,10, 0)</f>
        <v>#N/A</v>
      </c>
      <c r="D160" s="409" t="e">
        <f>VLOOKUP(A160,Foundation!$B$8:$R$276,12, 0)</f>
        <v>#N/A</v>
      </c>
      <c r="E160" s="409" t="e">
        <f>VLOOKUP(A160,'Erection Compiled '!$B$2:$S$340,10, 0)</f>
        <v>#N/A</v>
      </c>
      <c r="F160" s="409" t="e">
        <f>VLOOKUP(A160,Earthing!$C$7:$H$307,4, 0)</f>
        <v>#N/A</v>
      </c>
    </row>
    <row r="161" spans="1:6" hidden="1">
      <c r="A161" s="974" t="s">
        <v>632</v>
      </c>
      <c r="B161" s="963" t="s">
        <v>205</v>
      </c>
      <c r="C161" s="409" t="e">
        <f>VLOOKUP(A161,Foundation!$B$8:$R$293,10, 0)</f>
        <v>#N/A</v>
      </c>
      <c r="D161" s="409" t="e">
        <f>VLOOKUP(A161,Foundation!$B$8:$R$276,12, 0)</f>
        <v>#N/A</v>
      </c>
      <c r="E161" s="409" t="e">
        <f>VLOOKUP(A161,'Erection Compiled '!$B$2:$S$340,10, 0)</f>
        <v>#N/A</v>
      </c>
      <c r="F161" s="409" t="e">
        <f>VLOOKUP(A161,Earthing!$C$7:$H$307,4, 0)</f>
        <v>#N/A</v>
      </c>
    </row>
    <row r="162" spans="1:6" hidden="1">
      <c r="A162" s="974" t="s">
        <v>633</v>
      </c>
      <c r="B162" s="963" t="s">
        <v>146</v>
      </c>
      <c r="C162" s="409" t="e">
        <f>VLOOKUP(A162,Foundation!$B$8:$R$293,10, 0)</f>
        <v>#N/A</v>
      </c>
      <c r="D162" s="409" t="e">
        <f>VLOOKUP(A162,Foundation!$B$8:$R$276,12, 0)</f>
        <v>#N/A</v>
      </c>
      <c r="E162" s="409" t="e">
        <f>VLOOKUP(A162,'Erection Compiled '!$B$2:$S$340,10, 0)</f>
        <v>#N/A</v>
      </c>
      <c r="F162" s="409" t="e">
        <f>VLOOKUP(A162,Earthing!$C$7:$H$307,4, 0)</f>
        <v>#N/A</v>
      </c>
    </row>
    <row r="163" spans="1:6" hidden="1">
      <c r="A163" s="974" t="s">
        <v>634</v>
      </c>
      <c r="B163" s="963" t="s">
        <v>146</v>
      </c>
      <c r="C163" s="409" t="e">
        <f>VLOOKUP(A163,Foundation!$B$8:$R$293,10, 0)</f>
        <v>#N/A</v>
      </c>
      <c r="D163" s="409" t="e">
        <f>VLOOKUP(A163,Foundation!$B$8:$R$276,12, 0)</f>
        <v>#N/A</v>
      </c>
      <c r="E163" s="409" t="e">
        <f>VLOOKUP(A163,'Erection Compiled '!$B$2:$S$340,10, 0)</f>
        <v>#N/A</v>
      </c>
      <c r="F163" s="409" t="e">
        <f>VLOOKUP(A163,Earthing!$C$7:$H$307,4, 0)</f>
        <v>#N/A</v>
      </c>
    </row>
    <row r="164" spans="1:6" hidden="1">
      <c r="A164" s="974" t="s">
        <v>635</v>
      </c>
      <c r="B164" s="963" t="s">
        <v>205</v>
      </c>
      <c r="C164" s="409" t="e">
        <f>VLOOKUP(A164,Foundation!$B$8:$R$293,10, 0)</f>
        <v>#N/A</v>
      </c>
      <c r="D164" s="409" t="e">
        <f>VLOOKUP(A164,Foundation!$B$8:$R$276,12, 0)</f>
        <v>#N/A</v>
      </c>
      <c r="E164" s="409" t="e">
        <f>VLOOKUP(A164,'Erection Compiled '!$B$2:$S$340,10, 0)</f>
        <v>#N/A</v>
      </c>
      <c r="F164" s="409" t="e">
        <f>VLOOKUP(A164,Earthing!$C$7:$H$307,4, 0)</f>
        <v>#N/A</v>
      </c>
    </row>
    <row r="165" spans="1:6" hidden="1">
      <c r="A165" s="974" t="s">
        <v>106</v>
      </c>
      <c r="B165" s="963" t="s">
        <v>107</v>
      </c>
      <c r="C165" s="409" t="e">
        <f>VLOOKUP(A165,Foundation!$B$8:$R$293,10, 0)</f>
        <v>#N/A</v>
      </c>
      <c r="D165" s="409" t="e">
        <f>VLOOKUP(A165,Foundation!$B$8:$R$276,12, 0)</f>
        <v>#N/A</v>
      </c>
      <c r="E165" s="409" t="e">
        <f>VLOOKUP(A165,'Erection Compiled '!$B$2:$S$340,10, 0)</f>
        <v>#N/A</v>
      </c>
      <c r="F165" s="409" t="e">
        <f>VLOOKUP(A165,Earthing!$C$7:$H$307,4, 0)</f>
        <v>#N/A</v>
      </c>
    </row>
    <row r="166" spans="1:6" hidden="1">
      <c r="A166" s="974" t="s">
        <v>638</v>
      </c>
      <c r="B166" s="963" t="s">
        <v>131</v>
      </c>
      <c r="C166" s="409" t="e">
        <f>VLOOKUP(A166,Foundation!$B$8:$R$293,10, 0)</f>
        <v>#N/A</v>
      </c>
      <c r="D166" s="409" t="e">
        <f>VLOOKUP(A166,Foundation!$B$8:$R$276,12, 0)</f>
        <v>#N/A</v>
      </c>
      <c r="E166" s="409" t="e">
        <f>VLOOKUP(A166,'Erection Compiled '!$B$2:$S$340,10, 0)</f>
        <v>#N/A</v>
      </c>
      <c r="F166" s="409" t="e">
        <f>VLOOKUP(A166,Earthing!$C$7:$H$307,4, 0)</f>
        <v>#N/A</v>
      </c>
    </row>
    <row r="167" spans="1:6" hidden="1">
      <c r="A167" s="974" t="s">
        <v>639</v>
      </c>
      <c r="B167" s="963" t="s">
        <v>205</v>
      </c>
      <c r="C167" s="409" t="e">
        <f>VLOOKUP(A167,Foundation!$B$8:$R$293,10, 0)</f>
        <v>#N/A</v>
      </c>
      <c r="D167" s="409" t="e">
        <f>VLOOKUP(A167,Foundation!$B$8:$R$276,12, 0)</f>
        <v>#N/A</v>
      </c>
      <c r="E167" s="409" t="e">
        <f>VLOOKUP(A167,'Erection Compiled '!$B$2:$S$340,10, 0)</f>
        <v>#N/A</v>
      </c>
      <c r="F167" s="409" t="e">
        <f>VLOOKUP(A167,Earthing!$C$7:$H$307,4, 0)</f>
        <v>#N/A</v>
      </c>
    </row>
    <row r="168" spans="1:6" hidden="1">
      <c r="A168" s="974" t="s">
        <v>1670</v>
      </c>
      <c r="B168" s="963" t="s">
        <v>83</v>
      </c>
      <c r="C168" s="409" t="e">
        <f>VLOOKUP(A168,Foundation!$B$8:$R$293,10, 0)</f>
        <v>#N/A</v>
      </c>
      <c r="D168" s="409" t="e">
        <f>VLOOKUP(A168,Foundation!$B$8:$R$276,12, 0)</f>
        <v>#N/A</v>
      </c>
      <c r="E168" s="409" t="e">
        <f>VLOOKUP(A168,'Erection Compiled '!$B$2:$S$340,10, 0)</f>
        <v>#N/A</v>
      </c>
      <c r="F168" s="409" t="e">
        <f>VLOOKUP(A168,Earthing!$C$7:$H$307,4, 0)</f>
        <v>#N/A</v>
      </c>
    </row>
    <row r="169" spans="1:6" hidden="1">
      <c r="A169" s="974" t="s">
        <v>641</v>
      </c>
      <c r="B169" s="963" t="s">
        <v>211</v>
      </c>
      <c r="C169" s="409" t="e">
        <f>VLOOKUP(A169,Foundation!$B$8:$R$293,10, 0)</f>
        <v>#N/A</v>
      </c>
      <c r="D169" s="409" t="e">
        <f>VLOOKUP(A169,Foundation!$B$8:$R$276,12, 0)</f>
        <v>#N/A</v>
      </c>
      <c r="E169" s="409" t="e">
        <f>VLOOKUP(A169,'Erection Compiled '!$B$2:$S$340,10, 0)</f>
        <v>#N/A</v>
      </c>
      <c r="F169" s="409" t="e">
        <f>VLOOKUP(A169,Earthing!$C$7:$H$307,4, 0)</f>
        <v>#N/A</v>
      </c>
    </row>
    <row r="170" spans="1:6" hidden="1">
      <c r="A170" s="974" t="s">
        <v>642</v>
      </c>
      <c r="B170" s="963" t="s">
        <v>146</v>
      </c>
      <c r="C170" s="409" t="e">
        <f>VLOOKUP(A170,Foundation!$B$8:$R$293,10, 0)</f>
        <v>#N/A</v>
      </c>
      <c r="D170" s="409" t="e">
        <f>VLOOKUP(A170,Foundation!$B$8:$R$276,12, 0)</f>
        <v>#N/A</v>
      </c>
      <c r="E170" s="409" t="e">
        <f>VLOOKUP(A170,'Erection Compiled '!$B$2:$S$340,10, 0)</f>
        <v>#N/A</v>
      </c>
      <c r="F170" s="409" t="e">
        <f>VLOOKUP(A170,Earthing!$C$7:$H$307,4, 0)</f>
        <v>#N/A</v>
      </c>
    </row>
    <row r="171" spans="1:6" hidden="1">
      <c r="A171" s="974" t="s">
        <v>643</v>
      </c>
      <c r="B171" s="963" t="s">
        <v>211</v>
      </c>
      <c r="C171" s="409" t="e">
        <f>VLOOKUP(A171,Foundation!$B$8:$R$293,10, 0)</f>
        <v>#N/A</v>
      </c>
      <c r="D171" s="409" t="e">
        <f>VLOOKUP(A171,Foundation!$B$8:$R$276,12, 0)</f>
        <v>#N/A</v>
      </c>
      <c r="E171" s="409" t="e">
        <f>VLOOKUP(A171,'Erection Compiled '!$B$2:$S$340,10, 0)</f>
        <v>#N/A</v>
      </c>
      <c r="F171" s="409" t="e">
        <f>VLOOKUP(A171,Earthing!$C$7:$H$307,4, 0)</f>
        <v>#N/A</v>
      </c>
    </row>
    <row r="172" spans="1:6" hidden="1">
      <c r="A172" s="974" t="s">
        <v>1655</v>
      </c>
      <c r="B172" s="963" t="s">
        <v>101</v>
      </c>
      <c r="C172" s="409" t="e">
        <f>VLOOKUP(A172,Foundation!$B$8:$R$293,10, 0)</f>
        <v>#N/A</v>
      </c>
      <c r="D172" s="409" t="e">
        <f>VLOOKUP(A172,Foundation!$B$8:$R$276,12, 0)</f>
        <v>#N/A</v>
      </c>
      <c r="E172" s="409" t="e">
        <f>VLOOKUP(A172,'Erection Compiled '!$B$2:$S$340,10, 0)</f>
        <v>#N/A</v>
      </c>
      <c r="F172" s="409" t="e">
        <f>VLOOKUP(A172,Earthing!$C$7:$H$307,4, 0)</f>
        <v>#N/A</v>
      </c>
    </row>
    <row r="173" spans="1:6" hidden="1">
      <c r="A173" s="974" t="s">
        <v>645</v>
      </c>
      <c r="B173" s="963" t="s">
        <v>211</v>
      </c>
      <c r="C173" s="409" t="e">
        <f>VLOOKUP(A173,Foundation!$B$8:$R$293,10, 0)</f>
        <v>#N/A</v>
      </c>
      <c r="D173" s="409" t="e">
        <f>VLOOKUP(A173,Foundation!$B$8:$R$276,12, 0)</f>
        <v>#N/A</v>
      </c>
      <c r="E173" s="409" t="e">
        <f>VLOOKUP(A173,'Erection Compiled '!$B$2:$S$340,10, 0)</f>
        <v>#N/A</v>
      </c>
      <c r="F173" s="409" t="e">
        <f>VLOOKUP(A173,Earthing!$C$7:$H$307,4, 0)</f>
        <v>#N/A</v>
      </c>
    </row>
    <row r="174" spans="1:6" hidden="1">
      <c r="A174" s="974" t="s">
        <v>646</v>
      </c>
      <c r="B174" s="963" t="s">
        <v>1235</v>
      </c>
      <c r="C174" s="409" t="e">
        <f>VLOOKUP(A174,Foundation!$B$8:$R$293,10, 0)</f>
        <v>#N/A</v>
      </c>
      <c r="D174" s="409" t="e">
        <f>VLOOKUP(A174,Foundation!$B$8:$R$276,12, 0)</f>
        <v>#N/A</v>
      </c>
      <c r="E174" s="409" t="e">
        <f>VLOOKUP(A174,'Erection Compiled '!$B$2:$S$340,10, 0)</f>
        <v>#N/A</v>
      </c>
      <c r="F174" s="409" t="e">
        <f>VLOOKUP(A174,Earthing!$C$7:$H$307,4, 0)</f>
        <v>#N/A</v>
      </c>
    </row>
    <row r="175" spans="1:6" hidden="1">
      <c r="A175" s="974" t="s">
        <v>647</v>
      </c>
      <c r="B175" s="963" t="s">
        <v>211</v>
      </c>
      <c r="C175" s="409" t="e">
        <f>VLOOKUP(A175,Foundation!$B$8:$R$293,10, 0)</f>
        <v>#N/A</v>
      </c>
      <c r="D175" s="409" t="e">
        <f>VLOOKUP(A175,Foundation!$B$8:$R$276,12, 0)</f>
        <v>#N/A</v>
      </c>
      <c r="E175" s="409" t="e">
        <f>VLOOKUP(A175,'Erection Compiled '!$B$2:$S$340,10, 0)</f>
        <v>#N/A</v>
      </c>
      <c r="F175" s="409" t="e">
        <f>VLOOKUP(A175,Earthing!$C$7:$H$307,4, 0)</f>
        <v>#N/A</v>
      </c>
    </row>
    <row r="176" spans="1:6" hidden="1">
      <c r="A176" s="974" t="s">
        <v>648</v>
      </c>
      <c r="B176" s="963" t="s">
        <v>211</v>
      </c>
      <c r="C176" s="409" t="e">
        <f>VLOOKUP(A176,Foundation!$B$8:$R$293,10, 0)</f>
        <v>#N/A</v>
      </c>
      <c r="D176" s="409" t="e">
        <f>VLOOKUP(A176,Foundation!$B$8:$R$276,12, 0)</f>
        <v>#N/A</v>
      </c>
      <c r="E176" s="409" t="e">
        <f>VLOOKUP(A176,'Erection Compiled '!$B$2:$S$340,10, 0)</f>
        <v>#N/A</v>
      </c>
      <c r="F176" s="409" t="e">
        <f>VLOOKUP(A176,Earthing!$C$7:$H$307,4, 0)</f>
        <v>#N/A</v>
      </c>
    </row>
    <row r="177" spans="1:6" hidden="1">
      <c r="A177" s="974" t="s">
        <v>649</v>
      </c>
      <c r="B177" s="963" t="s">
        <v>146</v>
      </c>
      <c r="C177" s="409" t="e">
        <f>VLOOKUP(A177,Foundation!$B$8:$R$293,10, 0)</f>
        <v>#N/A</v>
      </c>
      <c r="D177" s="409" t="e">
        <f>VLOOKUP(A177,Foundation!$B$8:$R$276,12, 0)</f>
        <v>#N/A</v>
      </c>
      <c r="E177" s="409" t="e">
        <f>VLOOKUP(A177,'Erection Compiled '!$B$2:$S$340,10, 0)</f>
        <v>#N/A</v>
      </c>
      <c r="F177" s="409" t="e">
        <f>VLOOKUP(A177,Earthing!$C$7:$H$307,4, 0)</f>
        <v>#N/A</v>
      </c>
    </row>
    <row r="178" spans="1:6" hidden="1">
      <c r="A178" s="974" t="s">
        <v>650</v>
      </c>
      <c r="B178" s="963" t="s">
        <v>149</v>
      </c>
      <c r="C178" s="409" t="e">
        <f>VLOOKUP(A178,Foundation!$B$8:$R$293,10, 0)</f>
        <v>#N/A</v>
      </c>
      <c r="D178" s="409" t="e">
        <f>VLOOKUP(A178,Foundation!$B$8:$R$276,12, 0)</f>
        <v>#N/A</v>
      </c>
      <c r="E178" s="409" t="e">
        <f>VLOOKUP(A178,'Erection Compiled '!$B$2:$S$340,10, 0)</f>
        <v>#N/A</v>
      </c>
      <c r="F178" s="409" t="e">
        <f>VLOOKUP(A178,Earthing!$C$7:$H$307,4, 0)</f>
        <v>#N/A</v>
      </c>
    </row>
    <row r="179" spans="1:6" hidden="1">
      <c r="A179" s="974" t="s">
        <v>651</v>
      </c>
      <c r="B179" s="963" t="s">
        <v>146</v>
      </c>
      <c r="C179" s="409" t="e">
        <f>VLOOKUP(A179,Foundation!$B$8:$R$293,10, 0)</f>
        <v>#N/A</v>
      </c>
      <c r="D179" s="409" t="e">
        <f>VLOOKUP(A179,Foundation!$B$8:$R$276,12, 0)</f>
        <v>#N/A</v>
      </c>
      <c r="E179" s="409" t="e">
        <f>VLOOKUP(A179,'Erection Compiled '!$B$2:$S$340,10, 0)</f>
        <v>#N/A</v>
      </c>
      <c r="F179" s="409" t="e">
        <f>VLOOKUP(A179,Earthing!$C$7:$H$307,4, 0)</f>
        <v>#N/A</v>
      </c>
    </row>
    <row r="180" spans="1:6" hidden="1">
      <c r="A180" s="974" t="s">
        <v>108</v>
      </c>
      <c r="B180" s="963" t="s">
        <v>92</v>
      </c>
      <c r="C180" s="409" t="e">
        <f>VLOOKUP(A180,Foundation!$B$8:$R$293,10, 0)</f>
        <v>#N/A</v>
      </c>
      <c r="D180" s="409" t="e">
        <f>VLOOKUP(A180,Foundation!$B$8:$R$276,12, 0)</f>
        <v>#N/A</v>
      </c>
      <c r="E180" s="409" t="e">
        <f>VLOOKUP(A180,'Erection Compiled '!$B$2:$S$340,10, 0)</f>
        <v>#N/A</v>
      </c>
      <c r="F180" s="409" t="e">
        <f>VLOOKUP(A180,Earthing!$C$7:$H$307,4, 0)</f>
        <v>#N/A</v>
      </c>
    </row>
    <row r="181" spans="1:6" hidden="1">
      <c r="A181" s="974" t="s">
        <v>109</v>
      </c>
      <c r="B181" s="963" t="s">
        <v>96</v>
      </c>
      <c r="C181" s="409" t="e">
        <f>VLOOKUP(A181,Foundation!$B$8:$R$293,10, 0)</f>
        <v>#N/A</v>
      </c>
      <c r="D181" s="409" t="e">
        <f>VLOOKUP(A181,Foundation!$B$8:$R$276,12, 0)</f>
        <v>#N/A</v>
      </c>
      <c r="E181" s="409" t="e">
        <f>VLOOKUP(A181,'Erection Compiled '!$B$2:$S$340,10, 0)</f>
        <v>#N/A</v>
      </c>
      <c r="F181" s="409" t="e">
        <f>VLOOKUP(A181,Earthing!$C$7:$H$307,4, 0)</f>
        <v>#N/A</v>
      </c>
    </row>
    <row r="182" spans="1:6" hidden="1">
      <c r="A182" s="974" t="s">
        <v>654</v>
      </c>
      <c r="B182" s="963" t="s">
        <v>211</v>
      </c>
      <c r="C182" s="409" t="e">
        <f>VLOOKUP(A182,Foundation!$B$8:$R$293,10, 0)</f>
        <v>#N/A</v>
      </c>
      <c r="D182" s="409" t="e">
        <f>VLOOKUP(A182,Foundation!$B$8:$R$276,12, 0)</f>
        <v>#N/A</v>
      </c>
      <c r="E182" s="409" t="e">
        <f>VLOOKUP(A182,'Erection Compiled '!$B$2:$S$340,10, 0)</f>
        <v>#N/A</v>
      </c>
      <c r="F182" s="409" t="e">
        <f>VLOOKUP(A182,Earthing!$C$7:$H$307,4, 0)</f>
        <v>#N/A</v>
      </c>
    </row>
    <row r="183" spans="1:6" hidden="1">
      <c r="A183" s="975" t="s">
        <v>1671</v>
      </c>
      <c r="B183" s="965" t="s">
        <v>111</v>
      </c>
      <c r="C183" s="409" t="e">
        <f>VLOOKUP(A183,Foundation!$B$8:$R$293,10, 0)</f>
        <v>#N/A</v>
      </c>
      <c r="D183" s="409" t="e">
        <f>VLOOKUP(A183,Foundation!$B$8:$R$276,12, 0)</f>
        <v>#N/A</v>
      </c>
      <c r="E183" s="409" t="e">
        <f>VLOOKUP(A183,'Erection Compiled '!$B$2:$S$340,10, 0)</f>
        <v>#N/A</v>
      </c>
      <c r="F183" s="409" t="e">
        <f>VLOOKUP(A183,Earthing!$C$7:$H$307,4, 0)</f>
        <v>#N/A</v>
      </c>
    </row>
    <row r="184" spans="1:6" hidden="1">
      <c r="A184" s="975" t="s">
        <v>656</v>
      </c>
      <c r="B184" s="965" t="s">
        <v>146</v>
      </c>
      <c r="C184" s="409" t="e">
        <f>VLOOKUP(A184,Foundation!$B$8:$R$293,10, 0)</f>
        <v>#N/A</v>
      </c>
      <c r="D184" s="409" t="e">
        <f>VLOOKUP(A184,Foundation!$B$8:$R$276,12, 0)</f>
        <v>#N/A</v>
      </c>
      <c r="E184" s="409" t="e">
        <f>VLOOKUP(A184,'Erection Compiled '!$B$2:$S$340,10, 0)</f>
        <v>#N/A</v>
      </c>
      <c r="F184" s="409" t="e">
        <f>VLOOKUP(A184,Earthing!$C$7:$H$307,4, 0)</f>
        <v>#N/A</v>
      </c>
    </row>
    <row r="185" spans="1:6" hidden="1">
      <c r="A185" s="975" t="s">
        <v>657</v>
      </c>
      <c r="B185" s="965" t="s">
        <v>205</v>
      </c>
      <c r="C185" s="409" t="e">
        <f>VLOOKUP(A185,Foundation!$B$8:$R$293,10, 0)</f>
        <v>#N/A</v>
      </c>
      <c r="D185" s="409" t="e">
        <f>VLOOKUP(A185,Foundation!$B$8:$R$276,12, 0)</f>
        <v>#N/A</v>
      </c>
      <c r="E185" s="409" t="e">
        <f>VLOOKUP(A185,'Erection Compiled '!$B$2:$S$340,10, 0)</f>
        <v>#N/A</v>
      </c>
      <c r="F185" s="409" t="e">
        <f>VLOOKUP(A185,Earthing!$C$7:$H$307,4, 0)</f>
        <v>#N/A</v>
      </c>
    </row>
    <row r="186" spans="1:6" hidden="1">
      <c r="A186" s="975" t="s">
        <v>658</v>
      </c>
      <c r="B186" s="965" t="s">
        <v>146</v>
      </c>
      <c r="C186" s="409" t="e">
        <f>VLOOKUP(A186,Foundation!$B$8:$R$293,10, 0)</f>
        <v>#N/A</v>
      </c>
      <c r="D186" s="409" t="e">
        <f>VLOOKUP(A186,Foundation!$B$8:$R$276,12, 0)</f>
        <v>#N/A</v>
      </c>
      <c r="E186" s="409" t="e">
        <f>VLOOKUP(A186,'Erection Compiled '!$B$2:$S$340,10, 0)</f>
        <v>#N/A</v>
      </c>
      <c r="F186" s="409" t="e">
        <f>VLOOKUP(A186,Earthing!$C$7:$H$307,4, 0)</f>
        <v>#N/A</v>
      </c>
    </row>
    <row r="187" spans="1:6" hidden="1">
      <c r="A187" s="975" t="s">
        <v>659</v>
      </c>
      <c r="B187" s="965" t="s">
        <v>205</v>
      </c>
      <c r="C187" s="409" t="e">
        <f>VLOOKUP(A187,Foundation!$B$8:$R$293,10, 0)</f>
        <v>#N/A</v>
      </c>
      <c r="D187" s="409" t="e">
        <f>VLOOKUP(A187,Foundation!$B$8:$R$276,12, 0)</f>
        <v>#N/A</v>
      </c>
      <c r="E187" s="409" t="e">
        <f>VLOOKUP(A187,'Erection Compiled '!$B$2:$S$340,10, 0)</f>
        <v>#N/A</v>
      </c>
      <c r="F187" s="409" t="e">
        <f>VLOOKUP(A187,Earthing!$C$7:$H$307,4, 0)</f>
        <v>#N/A</v>
      </c>
    </row>
    <row r="188" spans="1:6" hidden="1">
      <c r="A188" s="975" t="s">
        <v>110</v>
      </c>
      <c r="B188" s="965" t="s">
        <v>107</v>
      </c>
      <c r="C188" s="409" t="e">
        <f>VLOOKUP(A188,Foundation!$B$8:$R$293,10, 0)</f>
        <v>#N/A</v>
      </c>
      <c r="D188" s="409" t="e">
        <f>VLOOKUP(A188,Foundation!$B$8:$R$276,12, 0)</f>
        <v>#N/A</v>
      </c>
      <c r="E188" s="409" t="e">
        <f>VLOOKUP(A188,'Erection Compiled '!$B$2:$S$340,10, 0)</f>
        <v>#N/A</v>
      </c>
      <c r="F188" s="409" t="e">
        <f>VLOOKUP(A188,Earthing!$C$7:$H$307,4, 0)</f>
        <v>#N/A</v>
      </c>
    </row>
    <row r="189" spans="1:6" hidden="1">
      <c r="A189" s="975" t="s">
        <v>112</v>
      </c>
      <c r="B189" s="965" t="s">
        <v>111</v>
      </c>
      <c r="C189" s="409" t="e">
        <f>VLOOKUP(A189,Foundation!$B$8:$R$293,10, 0)</f>
        <v>#N/A</v>
      </c>
      <c r="D189" s="409" t="e">
        <f>VLOOKUP(A189,Foundation!$B$8:$R$276,12, 0)</f>
        <v>#N/A</v>
      </c>
      <c r="E189" s="409" t="e">
        <f>VLOOKUP(A189,'Erection Compiled '!$B$2:$S$340,10, 0)</f>
        <v>#N/A</v>
      </c>
      <c r="F189" s="409" t="e">
        <f>VLOOKUP(A189,Earthing!$C$7:$H$307,4, 0)</f>
        <v>#N/A</v>
      </c>
    </row>
    <row r="190" spans="1:6" hidden="1">
      <c r="A190" s="975" t="s">
        <v>662</v>
      </c>
      <c r="B190" s="965" t="s">
        <v>211</v>
      </c>
      <c r="C190" s="409" t="e">
        <f>VLOOKUP(A190,Foundation!$B$8:$R$293,10, 0)</f>
        <v>#N/A</v>
      </c>
      <c r="D190" s="409" t="e">
        <f>VLOOKUP(A190,Foundation!$B$8:$R$276,12, 0)</f>
        <v>#N/A</v>
      </c>
      <c r="E190" s="409" t="e">
        <f>VLOOKUP(A190,'Erection Compiled '!$B$2:$S$340,10, 0)</f>
        <v>#N/A</v>
      </c>
      <c r="F190" s="409" t="e">
        <f>VLOOKUP(A190,Earthing!$C$7:$H$307,4, 0)</f>
        <v>#N/A</v>
      </c>
    </row>
    <row r="191" spans="1:6" hidden="1">
      <c r="A191" s="975" t="s">
        <v>663</v>
      </c>
      <c r="B191" s="965" t="s">
        <v>211</v>
      </c>
      <c r="C191" s="409" t="e">
        <f>VLOOKUP(A191,Foundation!$B$8:$R$293,10, 0)</f>
        <v>#N/A</v>
      </c>
      <c r="D191" s="409" t="e">
        <f>VLOOKUP(A191,Foundation!$B$8:$R$276,12, 0)</f>
        <v>#N/A</v>
      </c>
      <c r="E191" s="409" t="e">
        <f>VLOOKUP(A191,'Erection Compiled '!$B$2:$S$340,10, 0)</f>
        <v>#N/A</v>
      </c>
      <c r="F191" s="409" t="e">
        <f>VLOOKUP(A191,Earthing!$C$7:$H$307,4, 0)</f>
        <v>#N/A</v>
      </c>
    </row>
    <row r="192" spans="1:6">
      <c r="A192" s="975" t="s">
        <v>1599</v>
      </c>
      <c r="B192" s="965" t="s">
        <v>107</v>
      </c>
      <c r="C192" s="409" t="e">
        <f>VLOOKUP(A192,Foundation!$B$8:$R$293,10, 0)</f>
        <v>#N/A</v>
      </c>
      <c r="D192" s="409" t="e">
        <f>VLOOKUP(A192,Foundation!$B$8:$R$276,12, 0)</f>
        <v>#N/A</v>
      </c>
      <c r="E192" s="409" t="e">
        <f>VLOOKUP(A192,'Erection Compiled '!$B$2:$S$340,10, 0)</f>
        <v>#N/A</v>
      </c>
      <c r="F192" s="409" t="e">
        <f>VLOOKUP(A192,Earthing!$C$7:$H$307,4, 0)</f>
        <v>#N/A</v>
      </c>
    </row>
    <row r="193" spans="1:6" hidden="1">
      <c r="A193" s="974" t="s">
        <v>1672</v>
      </c>
      <c r="B193" s="963" t="s">
        <v>107</v>
      </c>
      <c r="C193" s="409" t="e">
        <f>VLOOKUP(A193,Foundation!$B$8:$R$293,10, 0)</f>
        <v>#N/A</v>
      </c>
      <c r="D193" s="409" t="e">
        <f>VLOOKUP(A193,Foundation!$B$8:$R$276,12, 0)</f>
        <v>#N/A</v>
      </c>
      <c r="E193" s="409" t="e">
        <f>VLOOKUP(A193,'Erection Compiled '!$B$2:$S$340,10, 0)</f>
        <v>#N/A</v>
      </c>
      <c r="F193" s="409" t="e">
        <f>VLOOKUP(A193,Earthing!$C$7:$H$307,4, 0)</f>
        <v>#N/A</v>
      </c>
    </row>
    <row r="194" spans="1:6" hidden="1">
      <c r="A194" s="974" t="s">
        <v>1673</v>
      </c>
      <c r="B194" s="963" t="s">
        <v>111</v>
      </c>
      <c r="C194" s="409" t="e">
        <f>VLOOKUP(A194,Foundation!$B$8:$R$293,10, 0)</f>
        <v>#N/A</v>
      </c>
      <c r="D194" s="409" t="e">
        <f>VLOOKUP(A194,Foundation!$B$8:$R$276,12, 0)</f>
        <v>#N/A</v>
      </c>
      <c r="E194" s="409" t="e">
        <f>VLOOKUP(A194,'Erection Compiled '!$B$2:$S$340,10, 0)</f>
        <v>#N/A</v>
      </c>
      <c r="F194" s="409" t="e">
        <f>VLOOKUP(A194,Earthing!$C$7:$H$307,4, 0)</f>
        <v>#N/A</v>
      </c>
    </row>
    <row r="195" spans="1:6" hidden="1">
      <c r="A195" s="974" t="s">
        <v>113</v>
      </c>
      <c r="B195" s="963" t="s">
        <v>81</v>
      </c>
      <c r="C195" s="409" t="e">
        <f>VLOOKUP(A195,Foundation!$B$8:$R$293,10, 0)</f>
        <v>#N/A</v>
      </c>
      <c r="D195" s="409" t="e">
        <f>VLOOKUP(A195,Foundation!$B$8:$R$276,12, 0)</f>
        <v>#N/A</v>
      </c>
      <c r="E195" s="409" t="e">
        <f>VLOOKUP(A195,'Erection Compiled '!$B$2:$S$340,10, 0)</f>
        <v>#N/A</v>
      </c>
      <c r="F195" s="409" t="e">
        <f>VLOOKUP(A195,Earthing!$C$7:$H$307,4, 0)</f>
        <v>#N/A</v>
      </c>
    </row>
    <row r="196" spans="1:6" hidden="1">
      <c r="A196" s="974" t="s">
        <v>235</v>
      </c>
      <c r="B196" s="963" t="s">
        <v>149</v>
      </c>
      <c r="C196" s="409" t="e">
        <f>VLOOKUP(A196,Foundation!$B$8:$R$293,10, 0)</f>
        <v>#N/A</v>
      </c>
      <c r="D196" s="409" t="e">
        <f>VLOOKUP(A196,Foundation!$B$8:$R$276,12, 0)</f>
        <v>#N/A</v>
      </c>
      <c r="E196" s="409" t="e">
        <f>VLOOKUP(A196,'Erection Compiled '!$B$2:$S$340,10, 0)</f>
        <v>#N/A</v>
      </c>
      <c r="F196" s="409" t="e">
        <f>VLOOKUP(A196,Earthing!$C$7:$H$307,4, 0)</f>
        <v>#N/A</v>
      </c>
    </row>
    <row r="197" spans="1:6">
      <c r="A197" s="974" t="s">
        <v>236</v>
      </c>
      <c r="B197" s="963" t="s">
        <v>146</v>
      </c>
      <c r="C197" s="409" t="e">
        <f>VLOOKUP(A197,Foundation!$B$8:$R$293,10, 0)</f>
        <v>#N/A</v>
      </c>
      <c r="D197" s="409" t="e">
        <f>VLOOKUP(A197,Foundation!$B$8:$R$276,12, 0)</f>
        <v>#N/A</v>
      </c>
      <c r="E197" s="409" t="e">
        <f>VLOOKUP(A197,'Erection Compiled '!$B$2:$S$340,10, 0)</f>
        <v>#N/A</v>
      </c>
      <c r="F197" s="409" t="e">
        <f>VLOOKUP(A197,Earthing!$C$7:$H$307,4, 0)</f>
        <v>#N/A</v>
      </c>
    </row>
    <row r="198" spans="1:6">
      <c r="A198" s="974" t="s">
        <v>274</v>
      </c>
      <c r="B198" s="963" t="s">
        <v>149</v>
      </c>
      <c r="C198" s="409" t="e">
        <f>VLOOKUP(A198,Foundation!$B$8:$R$293,10, 0)</f>
        <v>#N/A</v>
      </c>
      <c r="D198" s="409" t="e">
        <f>VLOOKUP(A198,Foundation!$B$8:$R$276,12, 0)</f>
        <v>#N/A</v>
      </c>
      <c r="E198" s="409" t="e">
        <f>VLOOKUP(A198,'Erection Compiled '!$B$2:$S$340,10, 0)</f>
        <v>#N/A</v>
      </c>
      <c r="F198" s="409" t="e">
        <f>VLOOKUP(A198,Earthing!$C$7:$H$307,4, 0)</f>
        <v>#N/A</v>
      </c>
    </row>
    <row r="199" spans="1:6" hidden="1">
      <c r="A199" s="974" t="s">
        <v>1674</v>
      </c>
      <c r="B199" s="963" t="s">
        <v>152</v>
      </c>
      <c r="C199" s="409" t="e">
        <f>VLOOKUP(A199,Foundation!$B$8:$R$293,10, 0)</f>
        <v>#N/A</v>
      </c>
      <c r="D199" s="409" t="e">
        <f>VLOOKUP(A199,Foundation!$B$8:$R$276,12, 0)</f>
        <v>#N/A</v>
      </c>
      <c r="E199" s="409" t="e">
        <f>VLOOKUP(A199,'Erection Compiled '!$B$2:$S$340,10, 0)</f>
        <v>#N/A</v>
      </c>
      <c r="F199" s="409" t="e">
        <f>VLOOKUP(A199,Earthing!$C$7:$H$307,4, 0)</f>
        <v>#N/A</v>
      </c>
    </row>
    <row r="200" spans="1:6" hidden="1">
      <c r="A200" s="974" t="s">
        <v>276</v>
      </c>
      <c r="B200" s="963" t="s">
        <v>205</v>
      </c>
      <c r="C200" s="409" t="e">
        <f>VLOOKUP(A200,Foundation!$B$8:$R$293,10, 0)</f>
        <v>#N/A</v>
      </c>
      <c r="D200" s="409" t="e">
        <f>VLOOKUP(A200,Foundation!$B$8:$R$276,12, 0)</f>
        <v>#N/A</v>
      </c>
      <c r="E200" s="409" t="e">
        <f>VLOOKUP(A200,'Erection Compiled '!$B$2:$S$340,10, 0)</f>
        <v>#N/A</v>
      </c>
      <c r="F200" s="409" t="e">
        <f>VLOOKUP(A200,Earthing!$C$7:$H$307,4, 0)</f>
        <v>#N/A</v>
      </c>
    </row>
    <row r="201" spans="1:6" hidden="1">
      <c r="A201" s="974" t="s">
        <v>1675</v>
      </c>
      <c r="B201" s="963" t="s">
        <v>89</v>
      </c>
      <c r="C201" s="409" t="e">
        <f>VLOOKUP(A201,Foundation!$B$8:$R$293,10, 0)</f>
        <v>#N/A</v>
      </c>
      <c r="D201" s="409" t="e">
        <f>VLOOKUP(A201,Foundation!$B$8:$R$276,12, 0)</f>
        <v>#N/A</v>
      </c>
      <c r="E201" s="409" t="e">
        <f>VLOOKUP(A201,'Erection Compiled '!$B$2:$S$340,10, 0)</f>
        <v>#N/A</v>
      </c>
      <c r="F201" s="409" t="e">
        <f>VLOOKUP(A201,Earthing!$C$7:$H$307,4, 0)</f>
        <v>#N/A</v>
      </c>
    </row>
    <row r="202" spans="1:6" hidden="1">
      <c r="A202" s="974" t="s">
        <v>114</v>
      </c>
      <c r="B202" s="963" t="s">
        <v>79</v>
      </c>
      <c r="C202" s="409" t="e">
        <f>VLOOKUP(A202,Foundation!$B$8:$R$293,10, 0)</f>
        <v>#N/A</v>
      </c>
      <c r="D202" s="409" t="e">
        <f>VLOOKUP(A202,Foundation!$B$8:$R$276,12, 0)</f>
        <v>#N/A</v>
      </c>
      <c r="E202" s="409" t="e">
        <f>VLOOKUP(A202,'Erection Compiled '!$B$2:$S$340,10, 0)</f>
        <v>#N/A</v>
      </c>
      <c r="F202" s="409" t="e">
        <f>VLOOKUP(A202,Earthing!$C$7:$H$307,4, 0)</f>
        <v>#N/A</v>
      </c>
    </row>
    <row r="203" spans="1:6" hidden="1">
      <c r="A203" s="974" t="s">
        <v>279</v>
      </c>
      <c r="B203" s="963" t="s">
        <v>149</v>
      </c>
      <c r="C203" s="409" t="e">
        <f>VLOOKUP(A203,Foundation!$B$8:$R$293,10, 0)</f>
        <v>#N/A</v>
      </c>
      <c r="D203" s="409" t="e">
        <f>VLOOKUP(A203,Foundation!$B$8:$R$276,12, 0)</f>
        <v>#N/A</v>
      </c>
      <c r="E203" s="409" t="e">
        <f>VLOOKUP(A203,'Erection Compiled '!$B$2:$S$340,10, 0)</f>
        <v>#N/A</v>
      </c>
      <c r="F203" s="409" t="e">
        <f>VLOOKUP(A203,Earthing!$C$7:$H$307,4, 0)</f>
        <v>#N/A</v>
      </c>
    </row>
    <row r="204" spans="1:6" hidden="1">
      <c r="A204" s="974" t="s">
        <v>283</v>
      </c>
      <c r="B204" s="963" t="s">
        <v>205</v>
      </c>
      <c r="C204" s="409" t="e">
        <f>VLOOKUP(A204,Foundation!$B$8:$R$293,10, 0)</f>
        <v>#N/A</v>
      </c>
      <c r="D204" s="409" t="e">
        <f>VLOOKUP(A204,Foundation!$B$8:$R$276,12, 0)</f>
        <v>#N/A</v>
      </c>
      <c r="E204" s="409" t="e">
        <f>VLOOKUP(A204,'Erection Compiled '!$B$2:$S$340,10, 0)</f>
        <v>#N/A</v>
      </c>
      <c r="F204" s="409" t="e">
        <f>VLOOKUP(A204,Earthing!$C$7:$H$307,4, 0)</f>
        <v>#N/A</v>
      </c>
    </row>
    <row r="205" spans="1:6" hidden="1">
      <c r="A205" s="974" t="s">
        <v>284</v>
      </c>
      <c r="B205" s="963" t="s">
        <v>149</v>
      </c>
      <c r="C205" s="409" t="e">
        <f>VLOOKUP(A205,Foundation!$B$8:$R$293,10, 0)</f>
        <v>#N/A</v>
      </c>
      <c r="D205" s="409" t="e">
        <f>VLOOKUP(A205,Foundation!$B$8:$R$276,12, 0)</f>
        <v>#N/A</v>
      </c>
      <c r="E205" s="409" t="e">
        <f>VLOOKUP(A205,'Erection Compiled '!$B$2:$S$340,10, 0)</f>
        <v>#N/A</v>
      </c>
      <c r="F205" s="409" t="e">
        <f>VLOOKUP(A205,Earthing!$C$7:$H$307,4, 0)</f>
        <v>#N/A</v>
      </c>
    </row>
    <row r="206" spans="1:6" hidden="1">
      <c r="A206" s="974" t="s">
        <v>1676</v>
      </c>
      <c r="B206" s="963" t="s">
        <v>81</v>
      </c>
      <c r="C206" s="409" t="e">
        <f>VLOOKUP(A206,Foundation!$B$8:$R$293,10, 0)</f>
        <v>#N/A</v>
      </c>
      <c r="D206" s="409" t="e">
        <f>VLOOKUP(A206,Foundation!$B$8:$R$276,12, 0)</f>
        <v>#N/A</v>
      </c>
      <c r="E206" s="409" t="e">
        <f>VLOOKUP(A206,'Erection Compiled '!$B$2:$S$340,10, 0)</f>
        <v>#N/A</v>
      </c>
      <c r="F206" s="409" t="e">
        <f>VLOOKUP(A206,Earthing!$C$7:$H$307,4, 0)</f>
        <v>#N/A</v>
      </c>
    </row>
    <row r="207" spans="1:6" hidden="1">
      <c r="A207" s="974" t="s">
        <v>1677</v>
      </c>
      <c r="B207" s="963" t="s">
        <v>96</v>
      </c>
      <c r="C207" s="409" t="e">
        <f>VLOOKUP(A207,Foundation!$B$8:$R$293,10, 0)</f>
        <v>#N/A</v>
      </c>
      <c r="D207" s="409" t="e">
        <f>VLOOKUP(A207,Foundation!$B$8:$R$276,12, 0)</f>
        <v>#N/A</v>
      </c>
      <c r="E207" s="409" t="e">
        <f>VLOOKUP(A207,'Erection Compiled '!$B$2:$S$340,10, 0)</f>
        <v>#N/A</v>
      </c>
      <c r="F207" s="409" t="e">
        <f>VLOOKUP(A207,Earthing!$C$7:$H$307,4, 0)</f>
        <v>#N/A</v>
      </c>
    </row>
    <row r="208" spans="1:6">
      <c r="A208" s="974" t="s">
        <v>287</v>
      </c>
      <c r="B208" s="963" t="s">
        <v>96</v>
      </c>
      <c r="C208" s="409" t="e">
        <f>VLOOKUP(A208,Foundation!$B$8:$R$293,10, 0)</f>
        <v>#N/A</v>
      </c>
      <c r="D208" s="409" t="e">
        <f>VLOOKUP(A208,Foundation!$B$8:$R$276,12, 0)</f>
        <v>#N/A</v>
      </c>
      <c r="E208" s="409" t="e">
        <f>VLOOKUP(A208,'Erection Compiled '!$B$2:$S$340,10, 0)</f>
        <v>#N/A</v>
      </c>
      <c r="F208" s="409" t="e">
        <f>VLOOKUP(A208,Earthing!$C$7:$H$307,4, 0)</f>
        <v>#N/A</v>
      </c>
    </row>
    <row r="209" spans="1:6">
      <c r="A209" s="974" t="s">
        <v>288</v>
      </c>
      <c r="B209" s="963" t="s">
        <v>146</v>
      </c>
      <c r="C209" s="409" t="e">
        <f>VLOOKUP(A209,Foundation!$B$8:$R$293,10, 0)</f>
        <v>#N/A</v>
      </c>
      <c r="D209" s="409" t="e">
        <f>VLOOKUP(A209,Foundation!$B$8:$R$276,12, 0)</f>
        <v>#N/A</v>
      </c>
      <c r="E209" s="409" t="e">
        <f>VLOOKUP(A209,'Erection Compiled '!$B$2:$S$340,10, 0)</f>
        <v>#N/A</v>
      </c>
      <c r="F209" s="409" t="e">
        <f>VLOOKUP(A209,Earthing!$C$7:$H$307,4, 0)</f>
        <v>#N/A</v>
      </c>
    </row>
    <row r="210" spans="1:6" hidden="1">
      <c r="A210" s="974" t="s">
        <v>289</v>
      </c>
      <c r="B210" s="963" t="s">
        <v>96</v>
      </c>
      <c r="C210" s="409" t="e">
        <f>VLOOKUP(A210,Foundation!$B$8:$R$293,10, 0)</f>
        <v>#N/A</v>
      </c>
      <c r="D210" s="409" t="e">
        <f>VLOOKUP(A210,Foundation!$B$8:$R$276,12, 0)</f>
        <v>#N/A</v>
      </c>
      <c r="E210" s="409" t="e">
        <f>VLOOKUP(A210,'Erection Compiled '!$B$2:$S$340,10, 0)</f>
        <v>#N/A</v>
      </c>
      <c r="F210" s="409" t="e">
        <f>VLOOKUP(A210,Earthing!$C$7:$H$307,4, 0)</f>
        <v>#N/A</v>
      </c>
    </row>
    <row r="211" spans="1:6">
      <c r="A211" s="974" t="s">
        <v>290</v>
      </c>
      <c r="B211" s="963" t="s">
        <v>205</v>
      </c>
      <c r="C211" s="409" t="e">
        <f>VLOOKUP(A211,Foundation!$B$8:$R$293,10, 0)</f>
        <v>#N/A</v>
      </c>
      <c r="D211" s="409" t="e">
        <f>VLOOKUP(A211,Foundation!$B$8:$R$276,12, 0)</f>
        <v>#N/A</v>
      </c>
      <c r="E211" s="409" t="e">
        <f>VLOOKUP(A211,'Erection Compiled '!$B$2:$S$340,10, 0)</f>
        <v>#N/A</v>
      </c>
      <c r="F211" s="409" t="e">
        <f>VLOOKUP(A211,Earthing!$C$7:$H$307,4, 0)</f>
        <v>#N/A</v>
      </c>
    </row>
    <row r="212" spans="1:6">
      <c r="A212" s="974" t="s">
        <v>291</v>
      </c>
      <c r="B212" s="963" t="s">
        <v>205</v>
      </c>
      <c r="C212" s="409" t="e">
        <f>VLOOKUP(A212,Foundation!$B$8:$R$293,10, 0)</f>
        <v>#N/A</v>
      </c>
      <c r="D212" s="409" t="e">
        <f>VLOOKUP(A212,Foundation!$B$8:$R$276,12, 0)</f>
        <v>#N/A</v>
      </c>
      <c r="E212" s="409" t="e">
        <f>VLOOKUP(A212,'Erection Compiled '!$B$2:$S$340,10, 0)</f>
        <v>#N/A</v>
      </c>
      <c r="F212" s="409" t="e">
        <f>VLOOKUP(A212,Earthing!$C$7:$H$307,4, 0)</f>
        <v>#N/A</v>
      </c>
    </row>
    <row r="213" spans="1:6">
      <c r="A213" s="974" t="s">
        <v>1066</v>
      </c>
      <c r="B213" s="963" t="s">
        <v>96</v>
      </c>
      <c r="C213" s="409" t="e">
        <f>VLOOKUP(A213,Foundation!$B$8:$R$293,10, 0)</f>
        <v>#N/A</v>
      </c>
      <c r="D213" s="409" t="e">
        <f>VLOOKUP(A213,Foundation!$B$8:$R$276,12, 0)</f>
        <v>#N/A</v>
      </c>
      <c r="E213" s="409" t="e">
        <f>VLOOKUP(A213,'Erection Compiled '!$B$2:$S$340,10, 0)</f>
        <v>#N/A</v>
      </c>
      <c r="F213" s="409" t="e">
        <f>VLOOKUP(A213,Earthing!$C$7:$H$307,4, 0)</f>
        <v>#N/A</v>
      </c>
    </row>
    <row r="214" spans="1:6">
      <c r="A214" s="974" t="s">
        <v>1595</v>
      </c>
      <c r="B214" s="963" t="s">
        <v>96</v>
      </c>
      <c r="C214" s="409" t="e">
        <f>VLOOKUP(A214,Foundation!$B$8:$R$293,10, 0)</f>
        <v>#N/A</v>
      </c>
      <c r="D214" s="409" t="e">
        <f>VLOOKUP(A214,Foundation!$B$8:$R$276,12, 0)</f>
        <v>#N/A</v>
      </c>
      <c r="E214" s="409" t="e">
        <f>VLOOKUP(A214,'Erection Compiled '!$B$2:$S$340,10, 0)</f>
        <v>#N/A</v>
      </c>
      <c r="F214" s="409" t="e">
        <f>VLOOKUP(A214,Earthing!$C$7:$H$307,4, 0)</f>
        <v>#N/A</v>
      </c>
    </row>
    <row r="215" spans="1:6">
      <c r="A215" s="974" t="s">
        <v>115</v>
      </c>
      <c r="B215" s="963" t="s">
        <v>87</v>
      </c>
      <c r="C215" s="409" t="e">
        <f>VLOOKUP(A215,Foundation!$B$8:$R$293,10, 0)</f>
        <v>#N/A</v>
      </c>
      <c r="D215" s="409" t="e">
        <f>VLOOKUP(A215,Foundation!$B$8:$R$276,12, 0)</f>
        <v>#N/A</v>
      </c>
      <c r="E215" s="409" t="e">
        <f>VLOOKUP(A215,'Erection Compiled '!$B$2:$S$340,10, 0)</f>
        <v>#N/A</v>
      </c>
      <c r="F215" s="409" t="e">
        <f>VLOOKUP(A215,Earthing!$C$7:$H$307,4, 0)</f>
        <v>#N/A</v>
      </c>
    </row>
    <row r="216" spans="1:6" hidden="1">
      <c r="A216" s="974" t="s">
        <v>298</v>
      </c>
      <c r="B216" s="963" t="s">
        <v>146</v>
      </c>
      <c r="C216" s="409" t="e">
        <f>VLOOKUP(A216,Foundation!$B$8:$R$293,10, 0)</f>
        <v>#N/A</v>
      </c>
      <c r="D216" s="409" t="e">
        <f>VLOOKUP(A216,Foundation!$B$8:$R$276,12, 0)</f>
        <v>#N/A</v>
      </c>
      <c r="E216" s="409" t="e">
        <f>VLOOKUP(A216,'Erection Compiled '!$B$2:$S$340,10, 0)</f>
        <v>#N/A</v>
      </c>
      <c r="F216" s="409" t="e">
        <f>VLOOKUP(A216,Earthing!$C$7:$H$307,4, 0)</f>
        <v>#N/A</v>
      </c>
    </row>
    <row r="217" spans="1:6" hidden="1">
      <c r="A217" s="974" t="s">
        <v>1678</v>
      </c>
      <c r="B217" s="963" t="s">
        <v>89</v>
      </c>
      <c r="C217" s="409" t="e">
        <f>VLOOKUP(A217,Foundation!$B$8:$R$293,10, 0)</f>
        <v>#N/A</v>
      </c>
      <c r="D217" s="409" t="e">
        <f>VLOOKUP(A217,Foundation!$B$8:$R$276,12, 0)</f>
        <v>#N/A</v>
      </c>
      <c r="E217" s="409" t="e">
        <f>VLOOKUP(A217,'Erection Compiled '!$B$2:$S$340,10, 0)</f>
        <v>#N/A</v>
      </c>
      <c r="F217" s="409" t="e">
        <f>VLOOKUP(A217,Earthing!$C$7:$H$307,4, 0)</f>
        <v>#N/A</v>
      </c>
    </row>
    <row r="218" spans="1:6" hidden="1">
      <c r="A218" s="974" t="s">
        <v>300</v>
      </c>
      <c r="B218" s="963" t="s">
        <v>211</v>
      </c>
      <c r="C218" s="409" t="e">
        <f>VLOOKUP(A218,Foundation!$B$8:$R$293,10, 0)</f>
        <v>#N/A</v>
      </c>
      <c r="D218" s="409" t="e">
        <f>VLOOKUP(A218,Foundation!$B$8:$R$276,12, 0)</f>
        <v>#N/A</v>
      </c>
      <c r="E218" s="409" t="e">
        <f>VLOOKUP(A218,'Erection Compiled '!$B$2:$S$340,10, 0)</f>
        <v>#N/A</v>
      </c>
      <c r="F218" s="409" t="e">
        <f>VLOOKUP(A218,Earthing!$C$7:$H$307,4, 0)</f>
        <v>#N/A</v>
      </c>
    </row>
    <row r="219" spans="1:6" hidden="1">
      <c r="A219" s="974" t="s">
        <v>301</v>
      </c>
      <c r="B219" s="963" t="s">
        <v>149</v>
      </c>
      <c r="C219" s="409" t="e">
        <f>VLOOKUP(A219,Foundation!$B$8:$R$293,10, 0)</f>
        <v>#N/A</v>
      </c>
      <c r="D219" s="409" t="e">
        <f>VLOOKUP(A219,Foundation!$B$8:$R$276,12, 0)</f>
        <v>#N/A</v>
      </c>
      <c r="E219" s="409" t="e">
        <f>VLOOKUP(A219,'Erection Compiled '!$B$2:$S$340,10, 0)</f>
        <v>#N/A</v>
      </c>
      <c r="F219" s="409" t="e">
        <f>VLOOKUP(A219,Earthing!$C$7:$H$307,4, 0)</f>
        <v>#N/A</v>
      </c>
    </row>
    <row r="220" spans="1:6" hidden="1">
      <c r="A220" s="974" t="s">
        <v>302</v>
      </c>
      <c r="B220" s="963" t="s">
        <v>211</v>
      </c>
      <c r="C220" s="409" t="e">
        <f>VLOOKUP(A220,Foundation!$B$8:$R$293,10, 0)</f>
        <v>#N/A</v>
      </c>
      <c r="D220" s="409" t="e">
        <f>VLOOKUP(A220,Foundation!$B$8:$R$276,12, 0)</f>
        <v>#N/A</v>
      </c>
      <c r="E220" s="409" t="e">
        <f>VLOOKUP(A220,'Erection Compiled '!$B$2:$S$340,10, 0)</f>
        <v>#N/A</v>
      </c>
      <c r="F220" s="409" t="e">
        <f>VLOOKUP(A220,Earthing!$C$7:$H$307,4, 0)</f>
        <v>#N/A</v>
      </c>
    </row>
    <row r="221" spans="1:6" hidden="1">
      <c r="A221" s="974" t="s">
        <v>1679</v>
      </c>
      <c r="B221" s="963" t="s">
        <v>79</v>
      </c>
      <c r="C221" s="409" t="e">
        <f>VLOOKUP(A221,Foundation!$B$8:$R$293,10, 0)</f>
        <v>#N/A</v>
      </c>
      <c r="D221" s="409" t="e">
        <f>VLOOKUP(A221,Foundation!$B$8:$R$276,12, 0)</f>
        <v>#N/A</v>
      </c>
      <c r="E221" s="409" t="e">
        <f>VLOOKUP(A221,'Erection Compiled '!$B$2:$S$340,10, 0)</f>
        <v>#N/A</v>
      </c>
      <c r="F221" s="409" t="e">
        <f>VLOOKUP(A221,Earthing!$C$7:$H$307,4, 0)</f>
        <v>#N/A</v>
      </c>
    </row>
    <row r="222" spans="1:6" hidden="1">
      <c r="A222" s="974" t="s">
        <v>244</v>
      </c>
      <c r="B222" s="963" t="s">
        <v>211</v>
      </c>
      <c r="C222" s="409" t="e">
        <f>VLOOKUP(A222,Foundation!$B$8:$R$293,10, 0)</f>
        <v>#N/A</v>
      </c>
      <c r="D222" s="409" t="e">
        <f>VLOOKUP(A222,Foundation!$B$8:$R$276,12, 0)</f>
        <v>#N/A</v>
      </c>
      <c r="E222" s="409" t="e">
        <f>VLOOKUP(A222,'Erection Compiled '!$B$2:$S$340,10, 0)</f>
        <v>#N/A</v>
      </c>
      <c r="F222" s="409" t="e">
        <f>VLOOKUP(A222,Earthing!$C$7:$H$307,4, 0)</f>
        <v>#N/A</v>
      </c>
    </row>
    <row r="223" spans="1:6" hidden="1">
      <c r="A223" s="974" t="s">
        <v>116</v>
      </c>
      <c r="B223" s="963" t="s">
        <v>83</v>
      </c>
      <c r="C223" s="409" t="e">
        <f>VLOOKUP(A223,Foundation!$B$8:$R$293,10, 0)</f>
        <v>#N/A</v>
      </c>
      <c r="D223" s="409" t="e">
        <f>VLOOKUP(A223,Foundation!$B$8:$R$276,12, 0)</f>
        <v>#N/A</v>
      </c>
      <c r="E223" s="409" t="e">
        <f>VLOOKUP(A223,'Erection Compiled '!$B$2:$S$340,10, 0)</f>
        <v>#N/A</v>
      </c>
      <c r="F223" s="409" t="e">
        <f>VLOOKUP(A223,Earthing!$C$7:$H$307,4, 0)</f>
        <v>#N/A</v>
      </c>
    </row>
    <row r="224" spans="1:6" hidden="1">
      <c r="A224" s="974" t="s">
        <v>309</v>
      </c>
      <c r="B224" s="963" t="s">
        <v>146</v>
      </c>
      <c r="C224" s="409" t="e">
        <f>VLOOKUP(A224,Foundation!$B$8:$R$293,10, 0)</f>
        <v>#N/A</v>
      </c>
      <c r="D224" s="409" t="e">
        <f>VLOOKUP(A224,Foundation!$B$8:$R$276,12, 0)</f>
        <v>#N/A</v>
      </c>
      <c r="E224" s="409" t="e">
        <f>VLOOKUP(A224,'Erection Compiled '!$B$2:$S$340,10, 0)</f>
        <v>#N/A</v>
      </c>
      <c r="F224" s="409" t="e">
        <f>VLOOKUP(A224,Earthing!$C$7:$H$307,4, 0)</f>
        <v>#N/A</v>
      </c>
    </row>
    <row r="225" spans="1:6" hidden="1">
      <c r="A225" s="974" t="s">
        <v>310</v>
      </c>
      <c r="B225" s="963" t="s">
        <v>146</v>
      </c>
      <c r="C225" s="409" t="e">
        <f>VLOOKUP(A225,Foundation!$B$8:$R$293,10, 0)</f>
        <v>#N/A</v>
      </c>
      <c r="D225" s="409" t="e">
        <f>VLOOKUP(A225,Foundation!$B$8:$R$276,12, 0)</f>
        <v>#N/A</v>
      </c>
      <c r="E225" s="409" t="e">
        <f>VLOOKUP(A225,'Erection Compiled '!$B$2:$S$340,10, 0)</f>
        <v>#N/A</v>
      </c>
      <c r="F225" s="409" t="e">
        <f>VLOOKUP(A225,Earthing!$C$7:$H$307,4, 0)</f>
        <v>#N/A</v>
      </c>
    </row>
    <row r="226" spans="1:6" hidden="1">
      <c r="A226" s="974" t="s">
        <v>311</v>
      </c>
      <c r="B226" s="963" t="s">
        <v>211</v>
      </c>
      <c r="C226" s="409" t="e">
        <f>VLOOKUP(A226,Foundation!$B$8:$R$293,10, 0)</f>
        <v>#N/A</v>
      </c>
      <c r="D226" s="409" t="e">
        <f>VLOOKUP(A226,Foundation!$B$8:$R$276,12, 0)</f>
        <v>#N/A</v>
      </c>
      <c r="E226" s="409" t="e">
        <f>VLOOKUP(A226,'Erection Compiled '!$B$2:$S$340,10, 0)</f>
        <v>#N/A</v>
      </c>
      <c r="F226" s="409" t="e">
        <f>VLOOKUP(A226,Earthing!$C$7:$H$307,4, 0)</f>
        <v>#N/A</v>
      </c>
    </row>
    <row r="227" spans="1:6">
      <c r="A227" s="974" t="s">
        <v>245</v>
      </c>
      <c r="B227" s="963" t="s">
        <v>205</v>
      </c>
      <c r="C227" s="409" t="e">
        <f>VLOOKUP(A227,Foundation!$B$8:$R$293,10, 0)</f>
        <v>#N/A</v>
      </c>
      <c r="D227" s="409" t="e">
        <f>VLOOKUP(A227,Foundation!$B$8:$R$276,12, 0)</f>
        <v>#N/A</v>
      </c>
      <c r="E227" s="409" t="e">
        <f>VLOOKUP(A227,'Erection Compiled '!$B$2:$S$340,10, 0)</f>
        <v>#N/A</v>
      </c>
      <c r="F227" s="409" t="e">
        <f>VLOOKUP(A227,Earthing!$C$7:$H$307,4, 0)</f>
        <v>#N/A</v>
      </c>
    </row>
    <row r="228" spans="1:6">
      <c r="A228" s="974" t="s">
        <v>246</v>
      </c>
      <c r="B228" s="963" t="s">
        <v>205</v>
      </c>
      <c r="C228" s="409" t="e">
        <f>VLOOKUP(A228,Foundation!$B$8:$R$293,10, 0)</f>
        <v>#N/A</v>
      </c>
      <c r="D228" s="409" t="e">
        <f>VLOOKUP(A228,Foundation!$B$8:$R$276,12, 0)</f>
        <v>#N/A</v>
      </c>
      <c r="E228" s="409" t="e">
        <f>VLOOKUP(A228,'Erection Compiled '!$B$2:$S$340,10, 0)</f>
        <v>#N/A</v>
      </c>
      <c r="F228" s="409" t="e">
        <f>VLOOKUP(A228,Earthing!$C$7:$H$307,4, 0)</f>
        <v>#N/A</v>
      </c>
    </row>
    <row r="229" spans="1:6" hidden="1">
      <c r="A229" s="974" t="s">
        <v>1680</v>
      </c>
      <c r="B229" s="963" t="s">
        <v>79</v>
      </c>
      <c r="C229" s="409" t="e">
        <f>VLOOKUP(A229,Foundation!$B$8:$R$293,10, 0)</f>
        <v>#N/A</v>
      </c>
      <c r="D229" s="409" t="e">
        <f>VLOOKUP(A229,Foundation!$B$8:$R$276,12, 0)</f>
        <v>#N/A</v>
      </c>
      <c r="E229" s="409" t="e">
        <f>VLOOKUP(A229,'Erection Compiled '!$B$2:$S$340,10, 0)</f>
        <v>#N/A</v>
      </c>
      <c r="F229" s="409" t="e">
        <f>VLOOKUP(A229,Earthing!$C$7:$H$307,4, 0)</f>
        <v>#N/A</v>
      </c>
    </row>
    <row r="230" spans="1:6">
      <c r="A230" s="974" t="s">
        <v>313</v>
      </c>
      <c r="B230" s="963" t="s">
        <v>146</v>
      </c>
      <c r="C230" s="409" t="e">
        <f>VLOOKUP(A230,Foundation!$B$8:$R$293,10, 0)</f>
        <v>#N/A</v>
      </c>
      <c r="D230" s="409" t="e">
        <f>VLOOKUP(A230,Foundation!$B$8:$R$276,12, 0)</f>
        <v>#N/A</v>
      </c>
      <c r="E230" s="409" t="e">
        <f>VLOOKUP(A230,'Erection Compiled '!$B$2:$S$340,10, 0)</f>
        <v>#N/A</v>
      </c>
      <c r="F230" s="409" t="e">
        <f>VLOOKUP(A230,Earthing!$C$7:$H$307,4, 0)</f>
        <v>#N/A</v>
      </c>
    </row>
    <row r="231" spans="1:6" hidden="1">
      <c r="A231" s="974" t="s">
        <v>117</v>
      </c>
      <c r="B231" s="963" t="s">
        <v>87</v>
      </c>
      <c r="C231" s="409" t="e">
        <f>VLOOKUP(A231,Foundation!$B$8:$R$293,10, 0)</f>
        <v>#N/A</v>
      </c>
      <c r="D231" s="409" t="e">
        <f>VLOOKUP(A231,Foundation!$B$8:$R$276,12, 0)</f>
        <v>#N/A</v>
      </c>
      <c r="E231" s="409" t="e">
        <f>VLOOKUP(A231,'Erection Compiled '!$B$2:$S$340,10, 0)</f>
        <v>#N/A</v>
      </c>
      <c r="F231" s="409" t="e">
        <f>VLOOKUP(A231,Earthing!$C$7:$H$307,4, 0)</f>
        <v>#N/A</v>
      </c>
    </row>
    <row r="232" spans="1:6" hidden="1">
      <c r="A232" s="974" t="s">
        <v>315</v>
      </c>
      <c r="B232" s="963" t="s">
        <v>211</v>
      </c>
      <c r="C232" s="409" t="e">
        <f>VLOOKUP(A232,Foundation!$B$8:$R$293,10, 0)</f>
        <v>#N/A</v>
      </c>
      <c r="D232" s="409" t="e">
        <f>VLOOKUP(A232,Foundation!$B$8:$R$276,12, 0)</f>
        <v>#N/A</v>
      </c>
      <c r="E232" s="409" t="e">
        <f>VLOOKUP(A232,'Erection Compiled '!$B$2:$S$340,10, 0)</f>
        <v>#N/A</v>
      </c>
      <c r="F232" s="409" t="e">
        <f>VLOOKUP(A232,Earthing!$C$7:$H$307,4, 0)</f>
        <v>#N/A</v>
      </c>
    </row>
    <row r="233" spans="1:6" hidden="1">
      <c r="A233" s="974" t="s">
        <v>316</v>
      </c>
      <c r="B233" s="963" t="s">
        <v>211</v>
      </c>
      <c r="C233" s="409" t="e">
        <f>VLOOKUP(A233,Foundation!$B$8:$R$293,10, 0)</f>
        <v>#N/A</v>
      </c>
      <c r="D233" s="409" t="e">
        <f>VLOOKUP(A233,Foundation!$B$8:$R$276,12, 0)</f>
        <v>#N/A</v>
      </c>
      <c r="E233" s="409" t="e">
        <f>VLOOKUP(A233,'Erection Compiled '!$B$2:$S$340,10, 0)</f>
        <v>#N/A</v>
      </c>
      <c r="F233" s="409" t="e">
        <f>VLOOKUP(A233,Earthing!$C$7:$H$307,4, 0)</f>
        <v>#N/A</v>
      </c>
    </row>
    <row r="234" spans="1:6">
      <c r="A234" s="974" t="s">
        <v>237</v>
      </c>
      <c r="B234" s="963" t="s">
        <v>211</v>
      </c>
      <c r="C234" s="409" t="e">
        <f>VLOOKUP(A234,Foundation!$B$8:$R$293,10, 0)</f>
        <v>#N/A</v>
      </c>
      <c r="D234" s="409" t="e">
        <f>VLOOKUP(A234,Foundation!$B$8:$R$276,12, 0)</f>
        <v>#N/A</v>
      </c>
      <c r="E234" s="409" t="e">
        <f>VLOOKUP(A234,'Erection Compiled '!$B$2:$S$340,10, 0)</f>
        <v>#N/A</v>
      </c>
      <c r="F234" s="409" t="e">
        <f>VLOOKUP(A234,Earthing!$C$7:$H$307,4, 0)</f>
        <v>#N/A</v>
      </c>
    </row>
    <row r="235" spans="1:6">
      <c r="A235" s="974" t="s">
        <v>238</v>
      </c>
      <c r="B235" s="963" t="s">
        <v>211</v>
      </c>
      <c r="C235" s="409" t="e">
        <f>VLOOKUP(A235,Foundation!$B$8:$R$293,10, 0)</f>
        <v>#N/A</v>
      </c>
      <c r="D235" s="409" t="e">
        <f>VLOOKUP(A235,Foundation!$B$8:$R$276,12, 0)</f>
        <v>#N/A</v>
      </c>
      <c r="E235" s="409" t="e">
        <f>VLOOKUP(A235,'Erection Compiled '!$B$2:$S$340,10, 0)</f>
        <v>#N/A</v>
      </c>
      <c r="F235" s="409" t="e">
        <f>VLOOKUP(A235,Earthing!$C$7:$H$307,4, 0)</f>
        <v>#N/A</v>
      </c>
    </row>
    <row r="236" spans="1:6">
      <c r="A236" s="974" t="s">
        <v>318</v>
      </c>
      <c r="B236" s="963" t="s">
        <v>211</v>
      </c>
      <c r="C236" s="409" t="e">
        <f>VLOOKUP(A236,Foundation!$B$8:$R$293,10, 0)</f>
        <v>#N/A</v>
      </c>
      <c r="D236" s="409" t="e">
        <f>VLOOKUP(A236,Foundation!$B$8:$R$276,12, 0)</f>
        <v>#N/A</v>
      </c>
      <c r="E236" s="409" t="e">
        <f>VLOOKUP(A236,'Erection Compiled '!$B$2:$S$340,10, 0)</f>
        <v>#N/A</v>
      </c>
      <c r="F236" s="409" t="e">
        <f>VLOOKUP(A236,Earthing!$C$7:$H$307,4, 0)</f>
        <v>#N/A</v>
      </c>
    </row>
    <row r="237" spans="1:6">
      <c r="A237" s="974" t="s">
        <v>247</v>
      </c>
      <c r="B237" s="963" t="s">
        <v>149</v>
      </c>
      <c r="C237" s="409" t="e">
        <f>VLOOKUP(A237,Foundation!$B$8:$R$293,10, 0)</f>
        <v>#N/A</v>
      </c>
      <c r="D237" s="409" t="e">
        <f>VLOOKUP(A237,Foundation!$B$8:$R$276,12, 0)</f>
        <v>#N/A</v>
      </c>
      <c r="E237" s="409" t="e">
        <f>VLOOKUP(A237,'Erection Compiled '!$B$2:$S$340,10, 0)</f>
        <v>#N/A</v>
      </c>
      <c r="F237" s="409" t="e">
        <f>VLOOKUP(A237,Earthing!$C$7:$H$307,4, 0)</f>
        <v>#N/A</v>
      </c>
    </row>
    <row r="238" spans="1:6">
      <c r="A238" s="974" t="s">
        <v>248</v>
      </c>
      <c r="B238" s="963" t="s">
        <v>149</v>
      </c>
      <c r="C238" s="409" t="e">
        <f>VLOOKUP(A238,Foundation!$B$8:$R$293,10, 0)</f>
        <v>#N/A</v>
      </c>
      <c r="D238" s="409" t="e">
        <f>VLOOKUP(A238,Foundation!$B$8:$R$276,12, 0)</f>
        <v>#N/A</v>
      </c>
      <c r="E238" s="409" t="e">
        <f>VLOOKUP(A238,'Erection Compiled '!$B$2:$S$340,10, 0)</f>
        <v>#N/A</v>
      </c>
      <c r="F238" s="409" t="e">
        <f>VLOOKUP(A238,Earthing!$C$7:$H$307,4, 0)</f>
        <v>#N/A</v>
      </c>
    </row>
    <row r="239" spans="1:6">
      <c r="A239" s="974" t="s">
        <v>319</v>
      </c>
      <c r="B239" s="963" t="s">
        <v>89</v>
      </c>
      <c r="C239" s="409" t="e">
        <f>VLOOKUP(A239,Foundation!$B$8:$R$293,10, 0)</f>
        <v>#N/A</v>
      </c>
      <c r="D239" s="409" t="e">
        <f>VLOOKUP(A239,Foundation!$B$8:$R$276,12, 0)</f>
        <v>#N/A</v>
      </c>
      <c r="E239" s="409" t="e">
        <f>VLOOKUP(A239,'Erection Compiled '!$B$2:$S$340,10, 0)</f>
        <v>#N/A</v>
      </c>
      <c r="F239" s="409" t="e">
        <f>VLOOKUP(A239,Earthing!$C$7:$H$307,4, 0)</f>
        <v>#N/A</v>
      </c>
    </row>
    <row r="240" spans="1:6" hidden="1">
      <c r="A240" s="974" t="s">
        <v>320</v>
      </c>
      <c r="B240" s="963" t="s">
        <v>96</v>
      </c>
      <c r="C240" s="409" t="e">
        <f>VLOOKUP(A240,Foundation!$B$8:$R$293,10, 0)</f>
        <v>#N/A</v>
      </c>
      <c r="D240" s="409" t="e">
        <f>VLOOKUP(A240,Foundation!$B$8:$R$276,12, 0)</f>
        <v>#N/A</v>
      </c>
      <c r="E240" s="409" t="e">
        <f>VLOOKUP(A240,'Erection Compiled '!$B$2:$S$340,10, 0)</f>
        <v>#N/A</v>
      </c>
      <c r="F240" s="409" t="e">
        <f>VLOOKUP(A240,Earthing!$C$7:$H$307,4, 0)</f>
        <v>#N/A</v>
      </c>
    </row>
    <row r="241" spans="1:6">
      <c r="A241" s="974" t="s">
        <v>118</v>
      </c>
      <c r="B241" s="963" t="s">
        <v>89</v>
      </c>
      <c r="C241" s="409" t="e">
        <f>VLOOKUP(A241,Foundation!$B$8:$R$293,10, 0)</f>
        <v>#N/A</v>
      </c>
      <c r="D241" s="409" t="e">
        <f>VLOOKUP(A241,Foundation!$B$8:$R$276,12, 0)</f>
        <v>#N/A</v>
      </c>
      <c r="E241" s="409" t="e">
        <f>VLOOKUP(A241,'Erection Compiled '!$B$2:$S$340,10, 0)</f>
        <v>#N/A</v>
      </c>
      <c r="F241" s="409" t="e">
        <f>VLOOKUP(A241,Earthing!$C$7:$H$307,4, 0)</f>
        <v>#N/A</v>
      </c>
    </row>
    <row r="242" spans="1:6">
      <c r="A242" s="974" t="s">
        <v>210</v>
      </c>
      <c r="B242" s="963" t="s">
        <v>211</v>
      </c>
      <c r="C242" s="409" t="e">
        <f>VLOOKUP(A242,Foundation!$B$8:$R$293,10, 0)</f>
        <v>#N/A</v>
      </c>
      <c r="D242" s="409" t="e">
        <f>VLOOKUP(A242,Foundation!$B$8:$R$276,12, 0)</f>
        <v>#N/A</v>
      </c>
      <c r="E242" s="409" t="e">
        <f>VLOOKUP(A242,'Erection Compiled '!$B$2:$S$340,10, 0)</f>
        <v>#N/A</v>
      </c>
      <c r="F242" s="409" t="e">
        <f>VLOOKUP(A242,Earthing!$C$7:$H$307,4, 0)</f>
        <v>#N/A</v>
      </c>
    </row>
    <row r="243" spans="1:6">
      <c r="A243" s="974" t="s">
        <v>223</v>
      </c>
      <c r="B243" s="963" t="s">
        <v>146</v>
      </c>
      <c r="C243" s="409" t="e">
        <f>VLOOKUP(A243,Foundation!$B$8:$R$293,10, 0)</f>
        <v>#N/A</v>
      </c>
      <c r="D243" s="409" t="e">
        <f>VLOOKUP(A243,Foundation!$B$8:$R$276,12, 0)</f>
        <v>#N/A</v>
      </c>
      <c r="E243" s="409" t="e">
        <f>VLOOKUP(A243,'Erection Compiled '!$B$2:$S$340,10, 0)</f>
        <v>#N/A</v>
      </c>
      <c r="F243" s="409" t="e">
        <f>VLOOKUP(A243,Earthing!$C$7:$H$307,4, 0)</f>
        <v>#N/A</v>
      </c>
    </row>
    <row r="244" spans="1:6">
      <c r="A244" s="974" t="s">
        <v>224</v>
      </c>
      <c r="B244" s="963" t="s">
        <v>149</v>
      </c>
      <c r="C244" s="409" t="e">
        <f>VLOOKUP(A244,Foundation!$B$8:$R$293,10, 0)</f>
        <v>#N/A</v>
      </c>
      <c r="D244" s="409" t="e">
        <f>VLOOKUP(A244,Foundation!$B$8:$R$276,12, 0)</f>
        <v>#N/A</v>
      </c>
      <c r="E244" s="409" t="e">
        <f>VLOOKUP(A244,'Erection Compiled '!$B$2:$S$340,10, 0)</f>
        <v>#N/A</v>
      </c>
      <c r="F244" s="409" t="e">
        <f>VLOOKUP(A244,Earthing!$C$7:$H$307,4, 0)</f>
        <v>#N/A</v>
      </c>
    </row>
    <row r="245" spans="1:6" hidden="1">
      <c r="A245" s="974" t="s">
        <v>249</v>
      </c>
      <c r="B245" s="963" t="s">
        <v>211</v>
      </c>
      <c r="C245" s="409" t="e">
        <f>VLOOKUP(A245,Foundation!$B$8:$R$293,10, 0)</f>
        <v>#N/A</v>
      </c>
      <c r="D245" s="409" t="e">
        <f>VLOOKUP(A245,Foundation!$B$8:$R$276,12, 0)</f>
        <v>#N/A</v>
      </c>
      <c r="E245" s="409" t="e">
        <f>VLOOKUP(A245,'Erection Compiled '!$B$2:$S$340,10, 0)</f>
        <v>#N/A</v>
      </c>
      <c r="F245" s="409" t="e">
        <f>VLOOKUP(A245,Earthing!$C$7:$H$307,4, 0)</f>
        <v>#N/A</v>
      </c>
    </row>
    <row r="246" spans="1:6" hidden="1">
      <c r="A246" s="974" t="s">
        <v>321</v>
      </c>
      <c r="B246" s="963" t="s">
        <v>92</v>
      </c>
      <c r="C246" s="409" t="e">
        <f>VLOOKUP(A246,Foundation!$B$8:$R$293,10, 0)</f>
        <v>#N/A</v>
      </c>
      <c r="D246" s="409" t="e">
        <f>VLOOKUP(A246,Foundation!$B$8:$R$276,12, 0)</f>
        <v>#N/A</v>
      </c>
      <c r="E246" s="409" t="e">
        <f>VLOOKUP(A246,'Erection Compiled '!$B$2:$S$340,10, 0)</f>
        <v>#N/A</v>
      </c>
      <c r="F246" s="409" t="e">
        <f>VLOOKUP(A246,Earthing!$C$7:$H$307,4, 0)</f>
        <v>#N/A</v>
      </c>
    </row>
    <row r="247" spans="1:6" hidden="1">
      <c r="A247" s="974" t="s">
        <v>322</v>
      </c>
      <c r="B247" s="963" t="s">
        <v>205</v>
      </c>
      <c r="C247" s="409" t="e">
        <f>VLOOKUP(A247,Foundation!$B$8:$R$293,10, 0)</f>
        <v>#N/A</v>
      </c>
      <c r="D247" s="409" t="e">
        <f>VLOOKUP(A247,Foundation!$B$8:$R$276,12, 0)</f>
        <v>#N/A</v>
      </c>
      <c r="E247" s="409" t="e">
        <f>VLOOKUP(A247,'Erection Compiled '!$B$2:$S$340,10, 0)</f>
        <v>#N/A</v>
      </c>
      <c r="F247" s="409" t="e">
        <f>VLOOKUP(A247,Earthing!$C$7:$H$307,4, 0)</f>
        <v>#N/A</v>
      </c>
    </row>
    <row r="248" spans="1:6" hidden="1">
      <c r="A248" s="974" t="s">
        <v>323</v>
      </c>
      <c r="B248" s="963" t="s">
        <v>83</v>
      </c>
      <c r="C248" s="409" t="e">
        <f>VLOOKUP(A248,Foundation!$B$8:$R$293,10, 0)</f>
        <v>#N/A</v>
      </c>
      <c r="D248" s="409" t="e">
        <f>VLOOKUP(A248,Foundation!$B$8:$R$276,12, 0)</f>
        <v>#N/A</v>
      </c>
      <c r="E248" s="409" t="e">
        <f>VLOOKUP(A248,'Erection Compiled '!$B$2:$S$340,10, 0)</f>
        <v>#N/A</v>
      </c>
      <c r="F248" s="409" t="e">
        <f>VLOOKUP(A248,Earthing!$C$7:$H$307,4, 0)</f>
        <v>#N/A</v>
      </c>
    </row>
    <row r="249" spans="1:6" hidden="1">
      <c r="A249" s="974" t="s">
        <v>119</v>
      </c>
      <c r="B249" s="963" t="s">
        <v>96</v>
      </c>
      <c r="C249" s="409" t="e">
        <f>VLOOKUP(A249,Foundation!$B$8:$R$293,10, 0)</f>
        <v>#N/A</v>
      </c>
      <c r="D249" s="409" t="e">
        <f>VLOOKUP(A249,Foundation!$B$8:$R$276,12, 0)</f>
        <v>#N/A</v>
      </c>
      <c r="E249" s="409" t="e">
        <f>VLOOKUP(A249,'Erection Compiled '!$B$2:$S$340,10, 0)</f>
        <v>#N/A</v>
      </c>
      <c r="F249" s="409" t="e">
        <f>VLOOKUP(A249,Earthing!$C$7:$H$307,4, 0)</f>
        <v>#N/A</v>
      </c>
    </row>
    <row r="250" spans="1:6" hidden="1">
      <c r="A250" s="974" t="s">
        <v>1681</v>
      </c>
      <c r="B250" s="963" t="s">
        <v>107</v>
      </c>
      <c r="C250" s="409" t="e">
        <f>VLOOKUP(A250,Foundation!$B$8:$R$293,10, 0)</f>
        <v>#N/A</v>
      </c>
      <c r="D250" s="409" t="e">
        <f>VLOOKUP(A250,Foundation!$B$8:$R$276,12, 0)</f>
        <v>#N/A</v>
      </c>
      <c r="E250" s="409" t="e">
        <f>VLOOKUP(A250,'Erection Compiled '!$B$2:$S$340,10, 0)</f>
        <v>#N/A</v>
      </c>
      <c r="F250" s="409" t="e">
        <f>VLOOKUP(A250,Earthing!$C$7:$H$307,4, 0)</f>
        <v>#N/A</v>
      </c>
    </row>
    <row r="251" spans="1:6" hidden="1">
      <c r="A251" s="974" t="s">
        <v>326</v>
      </c>
      <c r="B251" s="963" t="s">
        <v>205</v>
      </c>
      <c r="C251" s="409" t="e">
        <f>VLOOKUP(A251,Foundation!$B$8:$R$293,10, 0)</f>
        <v>#N/A</v>
      </c>
      <c r="D251" s="409" t="e">
        <f>VLOOKUP(A251,Foundation!$B$8:$R$276,12, 0)</f>
        <v>#N/A</v>
      </c>
      <c r="E251" s="409" t="e">
        <f>VLOOKUP(A251,'Erection Compiled '!$B$2:$S$340,10, 0)</f>
        <v>#N/A</v>
      </c>
      <c r="F251" s="409" t="e">
        <f>VLOOKUP(A251,Earthing!$C$7:$H$307,4, 0)</f>
        <v>#N/A</v>
      </c>
    </row>
    <row r="252" spans="1:6" hidden="1">
      <c r="A252" s="974" t="s">
        <v>327</v>
      </c>
      <c r="B252" s="963" t="s">
        <v>146</v>
      </c>
      <c r="C252" s="409" t="e">
        <f>VLOOKUP(A252,Foundation!$B$8:$R$293,10, 0)</f>
        <v>#N/A</v>
      </c>
      <c r="D252" s="409" t="e">
        <f>VLOOKUP(A252,Foundation!$B$8:$R$276,12, 0)</f>
        <v>#N/A</v>
      </c>
      <c r="E252" s="409" t="e">
        <f>VLOOKUP(A252,'Erection Compiled '!$B$2:$S$340,10, 0)</f>
        <v>#N/A</v>
      </c>
      <c r="F252" s="409" t="e">
        <f>VLOOKUP(A252,Earthing!$C$7:$H$307,4, 0)</f>
        <v>#N/A</v>
      </c>
    </row>
    <row r="253" spans="1:6" hidden="1">
      <c r="A253" s="974" t="s">
        <v>328</v>
      </c>
      <c r="B253" s="963" t="s">
        <v>146</v>
      </c>
      <c r="C253" s="409" t="e">
        <f>VLOOKUP(A253,Foundation!$B$8:$R$293,10, 0)</f>
        <v>#N/A</v>
      </c>
      <c r="D253" s="409" t="e">
        <f>VLOOKUP(A253,Foundation!$B$8:$R$276,12, 0)</f>
        <v>#N/A</v>
      </c>
      <c r="E253" s="409" t="e">
        <f>VLOOKUP(A253,'Erection Compiled '!$B$2:$S$340,10, 0)</f>
        <v>#N/A</v>
      </c>
      <c r="F253" s="409" t="e">
        <f>VLOOKUP(A253,Earthing!$C$7:$H$307,4, 0)</f>
        <v>#N/A</v>
      </c>
    </row>
    <row r="254" spans="1:6" hidden="1">
      <c r="A254" s="974" t="s">
        <v>1047</v>
      </c>
      <c r="B254" s="963" t="s">
        <v>89</v>
      </c>
      <c r="C254" s="409" t="e">
        <f>VLOOKUP(A254,Foundation!$B$8:$R$293,10, 0)</f>
        <v>#N/A</v>
      </c>
      <c r="D254" s="409" t="e">
        <f>VLOOKUP(A254,Foundation!$B$8:$R$276,12, 0)</f>
        <v>#N/A</v>
      </c>
      <c r="E254" s="409" t="e">
        <f>VLOOKUP(A254,'Erection Compiled '!$B$2:$S$340,10, 0)</f>
        <v>#N/A</v>
      </c>
      <c r="F254" s="409" t="e">
        <f>VLOOKUP(A254,Earthing!$C$7:$H$307,4, 0)</f>
        <v>#N/A</v>
      </c>
    </row>
    <row r="255" spans="1:6">
      <c r="A255" s="974" t="s">
        <v>120</v>
      </c>
      <c r="B255" s="963" t="s">
        <v>83</v>
      </c>
      <c r="C255" s="409" t="e">
        <f>VLOOKUP(A255,Foundation!$B$8:$R$293,10, 0)</f>
        <v>#N/A</v>
      </c>
      <c r="D255" s="409" t="e">
        <f>VLOOKUP(A255,Foundation!$B$8:$R$276,12, 0)</f>
        <v>#N/A</v>
      </c>
      <c r="E255" s="409" t="e">
        <f>VLOOKUP(A255,'Erection Compiled '!$B$2:$S$340,10, 0)</f>
        <v>#N/A</v>
      </c>
      <c r="F255" s="409" t="e">
        <f>VLOOKUP(A255,Earthing!$C$7:$H$307,4, 0)</f>
        <v>#N/A</v>
      </c>
    </row>
    <row r="256" spans="1:6">
      <c r="A256" s="974" t="s">
        <v>250</v>
      </c>
      <c r="B256" s="963" t="s">
        <v>211</v>
      </c>
      <c r="C256" s="409" t="e">
        <f>VLOOKUP(A256,Foundation!$B$8:$R$293,10, 0)</f>
        <v>#N/A</v>
      </c>
      <c r="D256" s="409" t="e">
        <f>VLOOKUP(A256,Foundation!$B$8:$R$276,12, 0)</f>
        <v>#N/A</v>
      </c>
      <c r="E256" s="409" t="e">
        <f>VLOOKUP(A256,'Erection Compiled '!$B$2:$S$340,10, 0)</f>
        <v>#N/A</v>
      </c>
      <c r="F256" s="409" t="e">
        <f>VLOOKUP(A256,Earthing!$C$7:$H$307,4, 0)</f>
        <v>#N/A</v>
      </c>
    </row>
    <row r="257" spans="1:6">
      <c r="A257" s="974" t="s">
        <v>331</v>
      </c>
      <c r="B257" s="963" t="s">
        <v>146</v>
      </c>
      <c r="C257" s="409" t="e">
        <f>VLOOKUP(A257,Foundation!$B$8:$R$293,10, 0)</f>
        <v>#N/A</v>
      </c>
      <c r="D257" s="409" t="e">
        <f>VLOOKUP(A257,Foundation!$B$8:$R$276,12, 0)</f>
        <v>#N/A</v>
      </c>
      <c r="E257" s="409" t="e">
        <f>VLOOKUP(A257,'Erection Compiled '!$B$2:$S$340,10, 0)</f>
        <v>#N/A</v>
      </c>
      <c r="F257" s="409" t="e">
        <f>VLOOKUP(A257,Earthing!$C$7:$H$307,4, 0)</f>
        <v>#N/A</v>
      </c>
    </row>
    <row r="258" spans="1:6">
      <c r="A258" s="974" t="s">
        <v>332</v>
      </c>
      <c r="B258" s="963" t="s">
        <v>146</v>
      </c>
      <c r="C258" s="409" t="e">
        <f>VLOOKUP(A258,Foundation!$B$8:$R$293,10, 0)</f>
        <v>#N/A</v>
      </c>
      <c r="D258" s="409" t="e">
        <f>VLOOKUP(A258,Foundation!$B$8:$R$276,12, 0)</f>
        <v>#N/A</v>
      </c>
      <c r="E258" s="409" t="e">
        <f>VLOOKUP(A258,'Erection Compiled '!$B$2:$S$340,10, 0)</f>
        <v>#N/A</v>
      </c>
      <c r="F258" s="409" t="e">
        <f>VLOOKUP(A258,Earthing!$C$7:$H$307,4, 0)</f>
        <v>#N/A</v>
      </c>
    </row>
    <row r="259" spans="1:6">
      <c r="A259" s="974" t="s">
        <v>1068</v>
      </c>
      <c r="B259" s="963" t="s">
        <v>89</v>
      </c>
      <c r="C259" s="409" t="e">
        <f>VLOOKUP(A259,Foundation!$B$8:$R$293,10, 0)</f>
        <v>#N/A</v>
      </c>
      <c r="D259" s="409" t="e">
        <f>VLOOKUP(A259,Foundation!$B$8:$R$276,12, 0)</f>
        <v>#N/A</v>
      </c>
      <c r="E259" s="409" t="e">
        <f>VLOOKUP(A259,'Erection Compiled '!$B$2:$S$340,10, 0)</f>
        <v>#N/A</v>
      </c>
      <c r="F259" s="409" t="e">
        <f>VLOOKUP(A259,Earthing!$C$7:$H$307,4, 0)</f>
        <v>#N/A</v>
      </c>
    </row>
    <row r="260" spans="1:6">
      <c r="A260" s="974" t="s">
        <v>334</v>
      </c>
      <c r="B260" s="963" t="s">
        <v>149</v>
      </c>
      <c r="C260" s="409" t="e">
        <f>VLOOKUP(A260,Foundation!$B$8:$R$293,10, 0)</f>
        <v>#N/A</v>
      </c>
      <c r="D260" s="409" t="e">
        <f>VLOOKUP(A260,Foundation!$B$8:$R$276,12, 0)</f>
        <v>#N/A</v>
      </c>
      <c r="E260" s="409" t="e">
        <f>VLOOKUP(A260,'Erection Compiled '!$B$2:$S$340,10, 0)</f>
        <v>#N/A</v>
      </c>
      <c r="F260" s="409" t="e">
        <f>VLOOKUP(A260,Earthing!$C$7:$H$307,4, 0)</f>
        <v>#N/A</v>
      </c>
    </row>
    <row r="261" spans="1:6">
      <c r="A261" s="974" t="s">
        <v>335</v>
      </c>
      <c r="B261" s="963" t="s">
        <v>149</v>
      </c>
      <c r="C261" s="409" t="e">
        <f>VLOOKUP(A261,Foundation!$B$8:$R$293,10, 0)</f>
        <v>#N/A</v>
      </c>
      <c r="D261" s="409" t="e">
        <f>VLOOKUP(A261,Foundation!$B$8:$R$276,12, 0)</f>
        <v>#N/A</v>
      </c>
      <c r="E261" s="409" t="e">
        <f>VLOOKUP(A261,'Erection Compiled '!$B$2:$S$340,10, 0)</f>
        <v>#N/A</v>
      </c>
      <c r="F261" s="409" t="e">
        <f>VLOOKUP(A261,Earthing!$C$7:$H$307,4, 0)</f>
        <v>#N/A</v>
      </c>
    </row>
    <row r="262" spans="1:6">
      <c r="A262" s="974" t="s">
        <v>1431</v>
      </c>
      <c r="B262" s="963" t="s">
        <v>83</v>
      </c>
      <c r="C262" s="409" t="e">
        <f>VLOOKUP(A262,Foundation!$B$8:$R$293,10, 0)</f>
        <v>#N/A</v>
      </c>
      <c r="D262" s="409" t="e">
        <f>VLOOKUP(A262,Foundation!$B$8:$R$276,12, 0)</f>
        <v>#N/A</v>
      </c>
      <c r="E262" s="409" t="e">
        <f>VLOOKUP(A262,'Erection Compiled '!$B$2:$S$340,10, 0)</f>
        <v>#N/A</v>
      </c>
      <c r="F262" s="409" t="e">
        <f>VLOOKUP(A262,Earthing!$C$7:$H$307,4, 0)</f>
        <v>#N/A</v>
      </c>
    </row>
    <row r="263" spans="1:6">
      <c r="A263" s="974" t="s">
        <v>251</v>
      </c>
      <c r="B263" s="963" t="s">
        <v>146</v>
      </c>
      <c r="C263" s="409" t="e">
        <f>VLOOKUP(A263,Foundation!$B$8:$R$293,10, 0)</f>
        <v>#N/A</v>
      </c>
      <c r="D263" s="409" t="e">
        <f>VLOOKUP(A263,Foundation!$B$8:$R$276,12, 0)</f>
        <v>#N/A</v>
      </c>
      <c r="E263" s="409" t="e">
        <f>VLOOKUP(A263,'Erection Compiled '!$B$2:$S$340,10, 0)</f>
        <v>#N/A</v>
      </c>
      <c r="F263" s="409" t="e">
        <f>VLOOKUP(A263,Earthing!$C$7:$H$307,4, 0)</f>
        <v>#N/A</v>
      </c>
    </row>
    <row r="264" spans="1:6">
      <c r="A264" s="974" t="s">
        <v>121</v>
      </c>
      <c r="B264" s="963" t="s">
        <v>96</v>
      </c>
      <c r="C264" s="409" t="e">
        <f>VLOOKUP(A264,Foundation!$B$8:$R$293,10, 0)</f>
        <v>#N/A</v>
      </c>
      <c r="D264" s="409" t="e">
        <f>VLOOKUP(A264,Foundation!$B$8:$R$276,12, 0)</f>
        <v>#N/A</v>
      </c>
      <c r="E264" s="409" t="e">
        <f>VLOOKUP(A264,'Erection Compiled '!$B$2:$S$340,10, 0)</f>
        <v>#N/A</v>
      </c>
      <c r="F264" s="409" t="e">
        <f>VLOOKUP(A264,Earthing!$C$7:$H$307,4, 0)</f>
        <v>#N/A</v>
      </c>
    </row>
    <row r="265" spans="1:6">
      <c r="A265" s="976" t="s">
        <v>124</v>
      </c>
      <c r="B265" s="966" t="s">
        <v>1720</v>
      </c>
      <c r="C265" s="409" t="e">
        <f>VLOOKUP(A265,Foundation!$B$8:$R$293,10, 0)</f>
        <v>#N/A</v>
      </c>
      <c r="D265" s="409" t="e">
        <f>VLOOKUP(A265,Foundation!$B$8:$R$276,12, 0)</f>
        <v>#N/A</v>
      </c>
      <c r="E265" s="409" t="e">
        <f>VLOOKUP(A265,'Erection Compiled '!$B$2:$S$340,10, 0)</f>
        <v>#N/A</v>
      </c>
      <c r="F265" s="409" t="e">
        <f>VLOOKUP(A265,Earthing!$C$7:$H$307,4, 0)</f>
        <v>#N/A</v>
      </c>
    </row>
    <row r="266" spans="1:6">
      <c r="A266" s="976" t="s">
        <v>1733</v>
      </c>
      <c r="B266" s="966" t="s">
        <v>1721</v>
      </c>
      <c r="C266" s="409" t="e">
        <f>VLOOKUP(A266,Foundation!$B$8:$R$293,10, 0)</f>
        <v>#N/A</v>
      </c>
      <c r="D266" s="409" t="e">
        <f>VLOOKUP(A266,Foundation!$B$8:$R$276,12, 0)</f>
        <v>#N/A</v>
      </c>
      <c r="E266" s="409" t="e">
        <f>VLOOKUP(A266,'Erection Compiled '!$B$2:$S$340,10, 0)</f>
        <v>#N/A</v>
      </c>
      <c r="F266" s="409" t="e">
        <f>VLOOKUP(A266,Earthing!$C$7:$H$307,4, 0)</f>
        <v>#N/A</v>
      </c>
    </row>
    <row r="267" spans="1:6">
      <c r="A267" s="976" t="s">
        <v>1734</v>
      </c>
      <c r="B267" s="966" t="s">
        <v>1722</v>
      </c>
      <c r="C267" s="409" t="e">
        <f>VLOOKUP(A267,Foundation!$B$8:$R$293,10, 0)</f>
        <v>#N/A</v>
      </c>
      <c r="D267" s="409" t="e">
        <f>VLOOKUP(A267,Foundation!$B$8:$R$276,12, 0)</f>
        <v>#N/A</v>
      </c>
      <c r="E267" s="409" t="e">
        <f>VLOOKUP(A267,'Erection Compiled '!$B$2:$S$340,10, 0)</f>
        <v>#N/A</v>
      </c>
      <c r="F267" s="409" t="e">
        <f>VLOOKUP(A267,Earthing!$C$7:$H$307,4, 0)</f>
        <v>#N/A</v>
      </c>
    </row>
    <row r="268" spans="1:6">
      <c r="A268" s="976" t="s">
        <v>125</v>
      </c>
      <c r="B268" s="966" t="s">
        <v>1723</v>
      </c>
      <c r="C268" s="409" t="e">
        <f>VLOOKUP(A268,Foundation!$B$8:$R$293,10, 0)</f>
        <v>#N/A</v>
      </c>
      <c r="D268" s="409" t="e">
        <f>VLOOKUP(A268,Foundation!$B$8:$R$276,12, 0)</f>
        <v>#N/A</v>
      </c>
      <c r="E268" s="409" t="e">
        <f>VLOOKUP(A268,'Erection Compiled '!$B$2:$S$340,10, 0)</f>
        <v>#N/A</v>
      </c>
      <c r="F268" s="409" t="e">
        <f>VLOOKUP(A268,Earthing!$C$7:$H$307,4, 0)</f>
        <v>#N/A</v>
      </c>
    </row>
    <row r="269" spans="1:6">
      <c r="A269" s="976" t="s">
        <v>1263</v>
      </c>
      <c r="B269" s="966" t="s">
        <v>1724</v>
      </c>
      <c r="C269" s="409" t="e">
        <f>VLOOKUP(A269,Foundation!$B$8:$R$293,10, 0)</f>
        <v>#N/A</v>
      </c>
      <c r="D269" s="409" t="e">
        <f>VLOOKUP(A269,Foundation!$B$8:$R$276,12, 0)</f>
        <v>#N/A</v>
      </c>
      <c r="E269" s="409" t="e">
        <f>VLOOKUP(A269,'Erection Compiled '!$B$2:$S$340,10, 0)</f>
        <v>#N/A</v>
      </c>
      <c r="F269" s="409" t="e">
        <f>VLOOKUP(A269,Earthing!$C$7:$H$307,4, 0)</f>
        <v>#N/A</v>
      </c>
    </row>
    <row r="270" spans="1:6">
      <c r="A270" s="976" t="s">
        <v>1264</v>
      </c>
      <c r="B270" s="966" t="s">
        <v>1723</v>
      </c>
      <c r="C270" s="409" t="e">
        <f>VLOOKUP(A270,Foundation!$B$8:$R$293,10, 0)</f>
        <v>#N/A</v>
      </c>
      <c r="D270" s="409" t="e">
        <f>VLOOKUP(A270,Foundation!$B$8:$R$276,12, 0)</f>
        <v>#N/A</v>
      </c>
      <c r="E270" s="409" t="e">
        <f>VLOOKUP(A270,'Erection Compiled '!$B$2:$S$340,10, 0)</f>
        <v>#N/A</v>
      </c>
      <c r="F270" s="409" t="e">
        <f>VLOOKUP(A270,Earthing!$C$7:$H$307,4, 0)</f>
        <v>#N/A</v>
      </c>
    </row>
    <row r="271" spans="1:6">
      <c r="A271" s="976" t="s">
        <v>1262</v>
      </c>
      <c r="B271" s="966" t="s">
        <v>1725</v>
      </c>
      <c r="C271" s="409" t="e">
        <f>VLOOKUP(A271,Foundation!$B$8:$R$293,10, 0)</f>
        <v>#N/A</v>
      </c>
      <c r="D271" s="409" t="e">
        <f>VLOOKUP(A271,Foundation!$B$8:$R$276,12, 0)</f>
        <v>#N/A</v>
      </c>
      <c r="E271" s="409" t="e">
        <f>VLOOKUP(A271,'Erection Compiled '!$B$2:$S$340,10, 0)</f>
        <v>#N/A</v>
      </c>
      <c r="F271" s="409" t="e">
        <f>VLOOKUP(A271,Earthing!$C$7:$H$307,4, 0)</f>
        <v>#N/A</v>
      </c>
    </row>
    <row r="272" spans="1:6">
      <c r="A272" s="976" t="s">
        <v>1735</v>
      </c>
      <c r="B272" s="966" t="s">
        <v>1721</v>
      </c>
      <c r="C272" s="409" t="e">
        <f>VLOOKUP(A272,Foundation!$B$8:$R$293,10, 0)</f>
        <v>#N/A</v>
      </c>
      <c r="D272" s="409" t="e">
        <f>VLOOKUP(A272,Foundation!$B$8:$R$276,12, 0)</f>
        <v>#N/A</v>
      </c>
      <c r="E272" s="409" t="e">
        <f>VLOOKUP(A272,'Erection Compiled '!$B$2:$S$340,10, 0)</f>
        <v>#N/A</v>
      </c>
      <c r="F272" s="409" t="e">
        <f>VLOOKUP(A272,Earthing!$C$7:$H$307,4, 0)</f>
        <v>#N/A</v>
      </c>
    </row>
    <row r="273" spans="1:6">
      <c r="A273" s="977" t="s">
        <v>126</v>
      </c>
      <c r="B273" s="967" t="s">
        <v>79</v>
      </c>
      <c r="C273" s="409" t="e">
        <f>VLOOKUP(A273,Foundation!$B$8:$R$293,10, 0)</f>
        <v>#N/A</v>
      </c>
      <c r="D273" s="409" t="e">
        <f>VLOOKUP(A273,Foundation!$B$8:$R$276,12, 0)</f>
        <v>#N/A</v>
      </c>
      <c r="E273" s="409" t="e">
        <f>VLOOKUP(A273,'Erection Compiled '!$B$2:$S$340,10, 0)</f>
        <v>#N/A</v>
      </c>
      <c r="F273" s="409" t="e">
        <f>VLOOKUP(A273,Earthing!$C$7:$H$307,4, 0)</f>
        <v>#N/A</v>
      </c>
    </row>
    <row r="274" spans="1:6">
      <c r="A274" s="977" t="s">
        <v>240</v>
      </c>
      <c r="B274" s="967" t="s">
        <v>149</v>
      </c>
      <c r="C274" s="409" t="e">
        <f>VLOOKUP(A274,Foundation!$B$8:$R$293,10, 0)</f>
        <v>#N/A</v>
      </c>
      <c r="D274" s="409" t="e">
        <f>VLOOKUP(A274,Foundation!$B$8:$R$276,12, 0)</f>
        <v>#N/A</v>
      </c>
      <c r="E274" s="409" t="e">
        <f>VLOOKUP(A274,'Erection Compiled '!$B$2:$S$340,10, 0)</f>
        <v>#N/A</v>
      </c>
      <c r="F274" s="409" t="e">
        <f>VLOOKUP(A274,Earthing!$C$7:$H$307,4, 0)</f>
        <v>#N/A</v>
      </c>
    </row>
    <row r="275" spans="1:6">
      <c r="A275" s="977" t="s">
        <v>243</v>
      </c>
      <c r="B275" s="967" t="s">
        <v>211</v>
      </c>
      <c r="C275" s="409" t="e">
        <f>VLOOKUP(A275,Foundation!$B$8:$R$293,10, 0)</f>
        <v>#N/A</v>
      </c>
      <c r="D275" s="409" t="e">
        <f>VLOOKUP(A275,Foundation!$B$8:$R$276,12, 0)</f>
        <v>#N/A</v>
      </c>
      <c r="E275" s="409" t="e">
        <f>VLOOKUP(A275,'Erection Compiled '!$B$2:$S$340,10, 0)</f>
        <v>#N/A</v>
      </c>
      <c r="F275" s="409" t="e">
        <f>VLOOKUP(A275,Earthing!$C$7:$H$307,4, 0)</f>
        <v>#N/A</v>
      </c>
    </row>
    <row r="276" spans="1:6">
      <c r="A276" s="977" t="s">
        <v>1657</v>
      </c>
      <c r="B276" s="967" t="s">
        <v>92</v>
      </c>
      <c r="C276" s="409" t="e">
        <f>VLOOKUP(A276,Foundation!$B$8:$R$293,10, 0)</f>
        <v>#N/A</v>
      </c>
      <c r="D276" s="409" t="e">
        <f>VLOOKUP(A276,Foundation!$B$8:$R$276,12, 0)</f>
        <v>#N/A</v>
      </c>
      <c r="E276" s="409" t="e">
        <f>VLOOKUP(A276,'Erection Compiled '!$B$2:$S$340,10, 0)</f>
        <v>#N/A</v>
      </c>
      <c r="F276" s="409" t="e">
        <f>VLOOKUP(A276,Earthing!$C$7:$H$307,4, 0)</f>
        <v>#N/A</v>
      </c>
    </row>
    <row r="277" spans="1:6">
      <c r="A277" s="977" t="s">
        <v>1641</v>
      </c>
      <c r="B277" s="967" t="s">
        <v>79</v>
      </c>
      <c r="C277" s="409" t="e">
        <f>VLOOKUP(A277,Foundation!$B$8:$R$293,10, 0)</f>
        <v>#N/A</v>
      </c>
      <c r="D277" s="409" t="e">
        <f>VLOOKUP(A277,Foundation!$B$8:$R$276,12, 0)</f>
        <v>#N/A</v>
      </c>
      <c r="E277" s="409" t="e">
        <f>VLOOKUP(A277,'Erection Compiled '!$B$2:$S$340,10, 0)</f>
        <v>#N/A</v>
      </c>
      <c r="F277" s="409" t="e">
        <f>VLOOKUP(A277,Earthing!$C$7:$H$307,4, 0)</f>
        <v>#N/A</v>
      </c>
    </row>
    <row r="278" spans="1:6">
      <c r="A278" s="976" t="s">
        <v>1736</v>
      </c>
      <c r="B278" s="966" t="s">
        <v>1726</v>
      </c>
      <c r="C278" s="409" t="e">
        <f>VLOOKUP(A278,Foundation!$B$8:$R$293,10, 0)</f>
        <v>#N/A</v>
      </c>
      <c r="D278" s="409" t="e">
        <f>VLOOKUP(A278,Foundation!$B$8:$R$276,12, 0)</f>
        <v>#N/A</v>
      </c>
      <c r="E278" s="409" t="e">
        <f>VLOOKUP(A278,'Erection Compiled '!$B$2:$S$340,10, 0)</f>
        <v>#N/A</v>
      </c>
      <c r="F278" s="409" t="e">
        <f>VLOOKUP(A278,Earthing!$C$7:$H$307,4, 0)</f>
        <v>#N/A</v>
      </c>
    </row>
    <row r="279" spans="1:6">
      <c r="A279" s="976" t="s">
        <v>1650</v>
      </c>
      <c r="B279" s="966" t="s">
        <v>1723</v>
      </c>
      <c r="C279" s="409" t="e">
        <f>VLOOKUP(A279,Foundation!$B$8:$R$293,10, 0)</f>
        <v>#N/A</v>
      </c>
      <c r="D279" s="409" t="e">
        <f>VLOOKUP(A279,Foundation!$B$8:$R$276,12, 0)</f>
        <v>#N/A</v>
      </c>
      <c r="E279" s="409" t="e">
        <f>VLOOKUP(A279,'Erection Compiled '!$B$2:$S$340,10, 0)</f>
        <v>#N/A</v>
      </c>
      <c r="F279" s="409" t="e">
        <f>VLOOKUP(A279,Earthing!$C$7:$H$307,4, 0)</f>
        <v>#N/A</v>
      </c>
    </row>
    <row r="280" spans="1:6">
      <c r="A280" s="976" t="s">
        <v>1737</v>
      </c>
      <c r="B280" s="966" t="s">
        <v>1726</v>
      </c>
      <c r="C280" s="409" t="e">
        <f>VLOOKUP(A280,Foundation!$B$8:$R$293,10, 0)</f>
        <v>#N/A</v>
      </c>
      <c r="D280" s="409" t="e">
        <f>VLOOKUP(A280,Foundation!$B$8:$R$276,12, 0)</f>
        <v>#N/A</v>
      </c>
      <c r="E280" s="409" t="e">
        <f>VLOOKUP(A280,'Erection Compiled '!$B$2:$S$340,10, 0)</f>
        <v>#N/A</v>
      </c>
      <c r="F280" s="409" t="e">
        <f>VLOOKUP(A280,Earthing!$C$7:$H$307,4, 0)</f>
        <v>#N/A</v>
      </c>
    </row>
    <row r="281" spans="1:6">
      <c r="A281" s="976" t="s">
        <v>127</v>
      </c>
      <c r="B281" s="966" t="s">
        <v>1725</v>
      </c>
      <c r="C281" s="409" t="e">
        <f>VLOOKUP(A281,Foundation!$B$8:$R$293,10, 0)</f>
        <v>#N/A</v>
      </c>
      <c r="D281" s="409" t="e">
        <f>VLOOKUP(A281,Foundation!$B$8:$R$276,12, 0)</f>
        <v>#N/A</v>
      </c>
      <c r="E281" s="409" t="e">
        <f>VLOOKUP(A281,'Erection Compiled '!$B$2:$S$340,10, 0)</f>
        <v>#N/A</v>
      </c>
      <c r="F281" s="409" t="e">
        <f>VLOOKUP(A281,Earthing!$C$7:$H$307,4, 0)</f>
        <v>#N/A</v>
      </c>
    </row>
    <row r="282" spans="1:6">
      <c r="A282" s="976" t="s">
        <v>1738</v>
      </c>
      <c r="B282" s="966" t="s">
        <v>1721</v>
      </c>
      <c r="C282" s="409" t="e">
        <f>VLOOKUP(A282,Foundation!$B$8:$R$293,10, 0)</f>
        <v>#N/A</v>
      </c>
      <c r="D282" s="409" t="e">
        <f>VLOOKUP(A282,Foundation!$B$8:$R$276,12, 0)</f>
        <v>#N/A</v>
      </c>
      <c r="E282" s="409" t="e">
        <f>VLOOKUP(A282,'Erection Compiled '!$B$2:$S$340,10, 0)</f>
        <v>#N/A</v>
      </c>
      <c r="F282" s="409" t="e">
        <f>VLOOKUP(A282,Earthing!$C$7:$H$307,4, 0)</f>
        <v>#N/A</v>
      </c>
    </row>
    <row r="283" spans="1:6">
      <c r="A283" s="976" t="s">
        <v>1739</v>
      </c>
      <c r="B283" s="966" t="s">
        <v>1721</v>
      </c>
      <c r="C283" s="409" t="e">
        <f>VLOOKUP(A283,Foundation!$B$8:$R$293,10, 0)</f>
        <v>#N/A</v>
      </c>
      <c r="D283" s="409" t="e">
        <f>VLOOKUP(A283,Foundation!$B$8:$R$276,12, 0)</f>
        <v>#N/A</v>
      </c>
      <c r="E283" s="409" t="e">
        <f>VLOOKUP(A283,'Erection Compiled '!$B$2:$S$340,10, 0)</f>
        <v>#N/A</v>
      </c>
      <c r="F283" s="409" t="e">
        <f>VLOOKUP(A283,Earthing!$C$7:$H$307,4, 0)</f>
        <v>#N/A</v>
      </c>
    </row>
    <row r="284" spans="1:6">
      <c r="A284" s="976" t="s">
        <v>1740</v>
      </c>
      <c r="B284" s="966" t="s">
        <v>1721</v>
      </c>
      <c r="C284" s="409" t="e">
        <f>VLOOKUP(A284,Foundation!$B$8:$R$293,10, 0)</f>
        <v>#N/A</v>
      </c>
      <c r="D284" s="409" t="e">
        <f>VLOOKUP(A284,Foundation!$B$8:$R$276,12, 0)</f>
        <v>#N/A</v>
      </c>
      <c r="E284" s="409" t="e">
        <f>VLOOKUP(A284,'Erection Compiled '!$B$2:$S$340,10, 0)</f>
        <v>#N/A</v>
      </c>
      <c r="F284" s="409" t="e">
        <f>VLOOKUP(A284,Earthing!$C$7:$H$307,4, 0)</f>
        <v>#N/A</v>
      </c>
    </row>
    <row r="285" spans="1:6" hidden="1">
      <c r="A285" s="974" t="s">
        <v>128</v>
      </c>
      <c r="B285" s="963" t="s">
        <v>79</v>
      </c>
      <c r="C285" s="409" t="e">
        <f>VLOOKUP(A285,Foundation!$B$8:$R$293,10, 0)</f>
        <v>#N/A</v>
      </c>
      <c r="D285" s="409" t="e">
        <f>VLOOKUP(A285,Foundation!$B$8:$R$276,12, 0)</f>
        <v>#N/A</v>
      </c>
      <c r="E285" s="409" t="e">
        <f>VLOOKUP(A285,'Erection Compiled '!$B$2:$S$340,10, 0)</f>
        <v>#N/A</v>
      </c>
      <c r="F285" s="409" t="e">
        <f>VLOOKUP(A285,Earthing!$C$7:$H$307,4, 0)</f>
        <v>#N/A</v>
      </c>
    </row>
    <row r="286" spans="1:6" hidden="1">
      <c r="A286" s="974" t="s">
        <v>129</v>
      </c>
      <c r="B286" s="963" t="s">
        <v>79</v>
      </c>
      <c r="C286" s="409" t="e">
        <f>VLOOKUP(A286,Foundation!$B$8:$R$293,10, 0)</f>
        <v>#N/A</v>
      </c>
      <c r="D286" s="409" t="e">
        <f>VLOOKUP(A286,Foundation!$B$8:$R$276,12, 0)</f>
        <v>#N/A</v>
      </c>
      <c r="E286" s="409" t="e">
        <f>VLOOKUP(A286,'Erection Compiled '!$B$2:$S$340,10, 0)</f>
        <v>#N/A</v>
      </c>
      <c r="F286" s="409" t="e">
        <f>VLOOKUP(A286,Earthing!$C$7:$H$307,4, 0)</f>
        <v>#N/A</v>
      </c>
    </row>
    <row r="287" spans="1:6">
      <c r="A287" s="974" t="s">
        <v>130</v>
      </c>
      <c r="B287" s="963" t="s">
        <v>131</v>
      </c>
      <c r="C287" s="409" t="e">
        <f>VLOOKUP(A287,Foundation!$B$8:$R$293,10, 0)</f>
        <v>#N/A</v>
      </c>
      <c r="D287" s="409" t="e">
        <f>VLOOKUP(A287,Foundation!$B$8:$R$276,12, 0)</f>
        <v>#N/A</v>
      </c>
      <c r="E287" s="409" t="e">
        <f>VLOOKUP(A287,'Erection Compiled '!$B$2:$S$340,10, 0)</f>
        <v>#N/A</v>
      </c>
      <c r="F287" s="409" t="e">
        <f>VLOOKUP(A287,Earthing!$C$7:$H$307,4, 0)</f>
        <v>#N/A</v>
      </c>
    </row>
    <row r="288" spans="1:6">
      <c r="A288" s="974" t="s">
        <v>132</v>
      </c>
      <c r="B288" s="963" t="s">
        <v>96</v>
      </c>
      <c r="C288" s="409" t="e">
        <f>VLOOKUP(A288,Foundation!$B$8:$R$293,10, 0)</f>
        <v>#N/A</v>
      </c>
      <c r="D288" s="409" t="e">
        <f>VLOOKUP(A288,Foundation!$B$8:$R$276,12, 0)</f>
        <v>#N/A</v>
      </c>
      <c r="E288" s="409" t="e">
        <f>VLOOKUP(A288,'Erection Compiled '!$B$2:$S$340,10, 0)</f>
        <v>#N/A</v>
      </c>
      <c r="F288" s="409" t="e">
        <f>VLOOKUP(A288,Earthing!$C$7:$H$307,4, 0)</f>
        <v>#N/A</v>
      </c>
    </row>
    <row r="289" spans="1:6">
      <c r="A289" s="974" t="s">
        <v>375</v>
      </c>
      <c r="B289" s="963" t="s">
        <v>83</v>
      </c>
      <c r="C289" s="409" t="e">
        <f>VLOOKUP(A289,Foundation!$B$8:$R$293,10, 0)</f>
        <v>#N/A</v>
      </c>
      <c r="D289" s="409" t="e">
        <f>VLOOKUP(A289,Foundation!$B$8:$R$276,12, 0)</f>
        <v>#N/A</v>
      </c>
      <c r="E289" s="409" t="e">
        <f>VLOOKUP(A289,'Erection Compiled '!$B$2:$S$340,10, 0)</f>
        <v>#N/A</v>
      </c>
      <c r="F289" s="409" t="e">
        <f>VLOOKUP(A289,Earthing!$C$7:$H$307,4, 0)</f>
        <v>#N/A</v>
      </c>
    </row>
    <row r="290" spans="1:6">
      <c r="A290" s="974" t="s">
        <v>377</v>
      </c>
      <c r="B290" s="963" t="s">
        <v>211</v>
      </c>
      <c r="C290" s="409" t="e">
        <f>VLOOKUP(A290,Foundation!$B$8:$R$293,10, 0)</f>
        <v>#N/A</v>
      </c>
      <c r="D290" s="409" t="e">
        <f>VLOOKUP(A290,Foundation!$B$8:$R$276,12, 0)</f>
        <v>#N/A</v>
      </c>
      <c r="E290" s="409" t="e">
        <f>VLOOKUP(A290,'Erection Compiled '!$B$2:$S$340,10, 0)</f>
        <v>#N/A</v>
      </c>
      <c r="F290" s="409" t="e">
        <f>VLOOKUP(A290,Earthing!$C$7:$H$307,4, 0)</f>
        <v>#N/A</v>
      </c>
    </row>
    <row r="291" spans="1:6">
      <c r="A291" s="974" t="s">
        <v>378</v>
      </c>
      <c r="B291" s="963" t="s">
        <v>83</v>
      </c>
      <c r="C291" s="409" t="e">
        <f>VLOOKUP(A291,Foundation!$B$8:$R$293,10, 0)</f>
        <v>#N/A</v>
      </c>
      <c r="D291" s="409" t="e">
        <f>VLOOKUP(A291,Foundation!$B$8:$R$276,12, 0)</f>
        <v>#N/A</v>
      </c>
      <c r="E291" s="409" t="e">
        <f>VLOOKUP(A291,'Erection Compiled '!$B$2:$S$340,10, 0)</f>
        <v>#N/A</v>
      </c>
      <c r="F291" s="409" t="e">
        <f>VLOOKUP(A291,Earthing!$C$7:$H$307,4, 0)</f>
        <v>#N/A</v>
      </c>
    </row>
    <row r="292" spans="1:6">
      <c r="A292" s="974" t="s">
        <v>1284</v>
      </c>
      <c r="B292" s="963" t="s">
        <v>79</v>
      </c>
      <c r="C292" s="409" t="e">
        <f>VLOOKUP(A292,Foundation!$B$8:$R$293,10, 0)</f>
        <v>#N/A</v>
      </c>
      <c r="D292" s="409" t="e">
        <f>VLOOKUP(A292,Foundation!$B$8:$R$276,12, 0)</f>
        <v>#N/A</v>
      </c>
      <c r="E292" s="409" t="e">
        <f>VLOOKUP(A292,'Erection Compiled '!$B$2:$S$340,10, 0)</f>
        <v>#N/A</v>
      </c>
      <c r="F292" s="409" t="e">
        <f>VLOOKUP(A292,Earthing!$C$7:$H$307,4, 0)</f>
        <v>#N/A</v>
      </c>
    </row>
    <row r="293" spans="1:6">
      <c r="A293" s="974" t="s">
        <v>239</v>
      </c>
      <c r="B293" s="963" t="s">
        <v>146</v>
      </c>
      <c r="C293" s="409" t="e">
        <f>VLOOKUP(A293,Foundation!$B$8:$R$293,10, 0)</f>
        <v>#N/A</v>
      </c>
      <c r="D293" s="409" t="e">
        <f>VLOOKUP(A293,Foundation!$B$8:$R$276,12, 0)</f>
        <v>#N/A</v>
      </c>
      <c r="E293" s="409" t="e">
        <f>VLOOKUP(A293,'Erection Compiled '!$B$2:$S$340,10, 0)</f>
        <v>#N/A</v>
      </c>
      <c r="F293" s="409" t="e">
        <f>VLOOKUP(A293,Earthing!$C$7:$H$307,4, 0)</f>
        <v>#N/A</v>
      </c>
    </row>
    <row r="294" spans="1:6" hidden="1">
      <c r="A294" s="974" t="s">
        <v>386</v>
      </c>
      <c r="B294" s="963" t="s">
        <v>146</v>
      </c>
      <c r="C294" s="409" t="e">
        <f>VLOOKUP(A294,Foundation!$B$8:$R$293,10, 0)</f>
        <v>#N/A</v>
      </c>
      <c r="D294" s="409" t="e">
        <f>VLOOKUP(A294,Foundation!$B$8:$R$276,12, 0)</f>
        <v>#N/A</v>
      </c>
      <c r="E294" s="409" t="e">
        <f>VLOOKUP(A294,'Erection Compiled '!$B$2:$S$340,10, 0)</f>
        <v>#N/A</v>
      </c>
      <c r="F294" s="409" t="e">
        <f>VLOOKUP(A294,Earthing!$C$7:$H$307,4, 0)</f>
        <v>#N/A</v>
      </c>
    </row>
    <row r="295" spans="1:6">
      <c r="A295" s="974" t="s">
        <v>387</v>
      </c>
      <c r="B295" s="963" t="s">
        <v>134</v>
      </c>
      <c r="C295" s="409" t="e">
        <f>VLOOKUP(A295,Foundation!$B$8:$R$293,10, 0)</f>
        <v>#N/A</v>
      </c>
      <c r="D295" s="409" t="e">
        <f>VLOOKUP(A295,Foundation!$B$8:$R$276,12, 0)</f>
        <v>#N/A</v>
      </c>
      <c r="E295" s="409" t="e">
        <f>VLOOKUP(A295,'Erection Compiled '!$B$2:$S$340,10, 0)</f>
        <v>#N/A</v>
      </c>
      <c r="F295" s="409" t="e">
        <f>VLOOKUP(A295,Earthing!$C$7:$H$307,4, 0)</f>
        <v>#N/A</v>
      </c>
    </row>
    <row r="296" spans="1:6">
      <c r="A296" s="976" t="s">
        <v>388</v>
      </c>
      <c r="B296" s="966" t="s">
        <v>1723</v>
      </c>
      <c r="C296" s="409" t="e">
        <f>VLOOKUP(A296,Foundation!$B$8:$R$293,10, 0)</f>
        <v>#N/A</v>
      </c>
      <c r="D296" s="409" t="e">
        <f>VLOOKUP(A296,Foundation!$B$8:$R$276,12, 0)</f>
        <v>#N/A</v>
      </c>
      <c r="E296" s="409" t="e">
        <f>VLOOKUP(A296,'Erection Compiled '!$B$2:$S$340,10, 0)</f>
        <v>#N/A</v>
      </c>
      <c r="F296" s="409" t="e">
        <f>VLOOKUP(A296,Earthing!$C$7:$H$307,4, 0)</f>
        <v>#N/A</v>
      </c>
    </row>
    <row r="297" spans="1:6">
      <c r="A297" s="976" t="s">
        <v>1741</v>
      </c>
      <c r="B297" s="966" t="s">
        <v>1722</v>
      </c>
      <c r="C297" s="409" t="e">
        <f>VLOOKUP(A297,Foundation!$B$8:$R$293,10, 0)</f>
        <v>#N/A</v>
      </c>
      <c r="D297" s="409" t="e">
        <f>VLOOKUP(A297,Foundation!$B$8:$R$276,12, 0)</f>
        <v>#N/A</v>
      </c>
      <c r="E297" s="409" t="e">
        <f>VLOOKUP(A297,'Erection Compiled '!$B$2:$S$340,10, 0)</f>
        <v>#N/A</v>
      </c>
      <c r="F297" s="409" t="e">
        <f>VLOOKUP(A297,Earthing!$C$7:$H$307,4, 0)</f>
        <v>#N/A</v>
      </c>
    </row>
    <row r="298" spans="1:6">
      <c r="A298" s="976" t="s">
        <v>1742</v>
      </c>
      <c r="B298" s="966" t="s">
        <v>1721</v>
      </c>
      <c r="C298" s="409" t="e">
        <f>VLOOKUP(A298,Foundation!$B$8:$R$293,10, 0)</f>
        <v>#N/A</v>
      </c>
      <c r="D298" s="409" t="e">
        <f>VLOOKUP(A298,Foundation!$B$8:$R$276,12, 0)</f>
        <v>#N/A</v>
      </c>
      <c r="E298" s="409" t="e">
        <f>VLOOKUP(A298,'Erection Compiled '!$B$2:$S$340,10, 0)</f>
        <v>#N/A</v>
      </c>
      <c r="F298" s="409" t="e">
        <f>VLOOKUP(A298,Earthing!$C$7:$H$307,4, 0)</f>
        <v>#N/A</v>
      </c>
    </row>
    <row r="299" spans="1:6">
      <c r="A299" s="976" t="s">
        <v>1743</v>
      </c>
      <c r="B299" s="966" t="s">
        <v>1727</v>
      </c>
      <c r="C299" s="409" t="e">
        <f>VLOOKUP(A299,Foundation!$B$8:$R$293,10, 0)</f>
        <v>#N/A</v>
      </c>
      <c r="D299" s="409" t="e">
        <f>VLOOKUP(A299,Foundation!$B$8:$R$276,12, 0)</f>
        <v>#N/A</v>
      </c>
      <c r="E299" s="409" t="e">
        <f>VLOOKUP(A299,'Erection Compiled '!$B$2:$S$340,10, 0)</f>
        <v>#N/A</v>
      </c>
      <c r="F299" s="409" t="e">
        <f>VLOOKUP(A299,Earthing!$C$7:$H$307,4, 0)</f>
        <v>#N/A</v>
      </c>
    </row>
    <row r="300" spans="1:6" hidden="1">
      <c r="A300" s="976" t="s">
        <v>1744</v>
      </c>
      <c r="B300" s="966" t="s">
        <v>1727</v>
      </c>
      <c r="C300" s="409" t="e">
        <f>VLOOKUP(A300,Foundation!$B$8:$R$293,10, 0)</f>
        <v>#N/A</v>
      </c>
      <c r="D300" s="409" t="e">
        <f>VLOOKUP(A300,Foundation!$B$8:$R$276,12, 0)</f>
        <v>#N/A</v>
      </c>
      <c r="E300" s="409" t="e">
        <f>VLOOKUP(A300,'Erection Compiled '!$B$2:$S$340,10, 0)</f>
        <v>#N/A</v>
      </c>
      <c r="F300" s="409" t="e">
        <f>VLOOKUP(A300,Earthing!$C$7:$H$307,4, 0)</f>
        <v>#N/A</v>
      </c>
    </row>
    <row r="301" spans="1:6">
      <c r="A301" s="976" t="s">
        <v>135</v>
      </c>
      <c r="B301" s="966" t="s">
        <v>1728</v>
      </c>
      <c r="C301" s="409" t="e">
        <f>VLOOKUP(A301,Foundation!$B$8:$R$293,10, 0)</f>
        <v>#N/A</v>
      </c>
      <c r="D301" s="409" t="e">
        <f>VLOOKUP(A301,Foundation!$B$8:$R$276,12, 0)</f>
        <v>#N/A</v>
      </c>
      <c r="E301" s="409" t="e">
        <f>VLOOKUP(A301,'Erection Compiled '!$B$2:$S$340,10, 0)</f>
        <v>#N/A</v>
      </c>
      <c r="F301" s="409" t="e">
        <f>VLOOKUP(A301,Earthing!$C$7:$H$307,4, 0)</f>
        <v>#N/A</v>
      </c>
    </row>
    <row r="302" spans="1:6" hidden="1">
      <c r="A302" s="976" t="s">
        <v>1278</v>
      </c>
      <c r="B302" s="966" t="s">
        <v>1725</v>
      </c>
      <c r="C302" s="409" t="e">
        <f>VLOOKUP(A302,Foundation!$B$8:$R$293,10, 0)</f>
        <v>#N/A</v>
      </c>
      <c r="D302" s="409" t="e">
        <f>VLOOKUP(A302,Foundation!$B$8:$R$276,12, 0)</f>
        <v>#N/A</v>
      </c>
      <c r="E302" s="409" t="e">
        <f>VLOOKUP(A302,'Erection Compiled '!$B$2:$S$340,10, 0)</f>
        <v>#N/A</v>
      </c>
      <c r="F302" s="409" t="e">
        <f>VLOOKUP(A302,Earthing!$C$7:$H$307,4, 0)</f>
        <v>#N/A</v>
      </c>
    </row>
    <row r="303" spans="1:6" hidden="1">
      <c r="A303" s="976" t="s">
        <v>1462</v>
      </c>
      <c r="B303" s="966" t="s">
        <v>1725</v>
      </c>
      <c r="C303" s="409" t="e">
        <f>VLOOKUP(A303,Foundation!$B$8:$R$293,10, 0)</f>
        <v>#N/A</v>
      </c>
      <c r="D303" s="409" t="e">
        <f>VLOOKUP(A303,Foundation!$B$8:$R$276,12, 0)</f>
        <v>#N/A</v>
      </c>
      <c r="E303" s="409" t="e">
        <f>VLOOKUP(A303,'Erection Compiled '!$B$2:$S$340,10, 0)</f>
        <v>#N/A</v>
      </c>
      <c r="F303" s="409" t="e">
        <f>VLOOKUP(A303,Earthing!$C$7:$H$307,4, 0)</f>
        <v>#N/A</v>
      </c>
    </row>
    <row r="304" spans="1:6" hidden="1">
      <c r="A304" s="976" t="s">
        <v>1745</v>
      </c>
      <c r="B304" s="966" t="s">
        <v>1722</v>
      </c>
      <c r="C304" s="409" t="e">
        <f>VLOOKUP(A304,Foundation!$B$8:$R$293,10, 0)</f>
        <v>#N/A</v>
      </c>
      <c r="D304" s="409" t="e">
        <f>VLOOKUP(A304,Foundation!$B$8:$R$276,12, 0)</f>
        <v>#N/A</v>
      </c>
      <c r="E304" s="409" t="e">
        <f>VLOOKUP(A304,'Erection Compiled '!$B$2:$S$340,10, 0)</f>
        <v>#N/A</v>
      </c>
      <c r="F304" s="409" t="e">
        <f>VLOOKUP(A304,Earthing!$C$7:$H$307,4, 0)</f>
        <v>#N/A</v>
      </c>
    </row>
    <row r="305" spans="1:6" hidden="1">
      <c r="A305" s="976" t="s">
        <v>1746</v>
      </c>
      <c r="B305" s="966" t="s">
        <v>1727</v>
      </c>
      <c r="C305" s="409" t="e">
        <f>VLOOKUP(A305,Foundation!$B$8:$R$293,10, 0)</f>
        <v>#N/A</v>
      </c>
      <c r="D305" s="409" t="e">
        <f>VLOOKUP(A305,Foundation!$B$8:$R$276,12, 0)</f>
        <v>#N/A</v>
      </c>
      <c r="E305" s="409" t="e">
        <f>VLOOKUP(A305,'Erection Compiled '!$B$2:$S$340,10, 0)</f>
        <v>#N/A</v>
      </c>
      <c r="F305" s="409" t="e">
        <f>VLOOKUP(A305,Earthing!$C$7:$H$307,4, 0)</f>
        <v>#N/A</v>
      </c>
    </row>
    <row r="306" spans="1:6" hidden="1">
      <c r="A306" s="976" t="s">
        <v>682</v>
      </c>
      <c r="B306" s="966" t="s">
        <v>1723</v>
      </c>
      <c r="C306" s="409" t="e">
        <f>VLOOKUP(A306,Foundation!$B$8:$R$293,10, 0)</f>
        <v>#N/A</v>
      </c>
      <c r="D306" s="409" t="e">
        <f>VLOOKUP(A306,Foundation!$B$8:$R$276,12, 0)</f>
        <v>#N/A</v>
      </c>
      <c r="E306" s="409" t="e">
        <f>VLOOKUP(A306,'Erection Compiled '!$B$2:$S$340,10, 0)</f>
        <v>#N/A</v>
      </c>
      <c r="F306" s="409" t="e">
        <f>VLOOKUP(A306,Earthing!$C$7:$H$307,4, 0)</f>
        <v>#N/A</v>
      </c>
    </row>
    <row r="307" spans="1:6">
      <c r="A307" s="974" t="s">
        <v>398</v>
      </c>
      <c r="B307" s="963" t="s">
        <v>205</v>
      </c>
      <c r="C307" s="409" t="e">
        <f>VLOOKUP(A307,Foundation!$B$8:$R$293,10, 0)</f>
        <v>#N/A</v>
      </c>
      <c r="D307" s="409" t="e">
        <f>VLOOKUP(A307,Foundation!$B$8:$R$276,12, 0)</f>
        <v>#N/A</v>
      </c>
      <c r="E307" s="409" t="e">
        <f>VLOOKUP(A307,'Erection Compiled '!$B$2:$S$340,10, 0)</f>
        <v>#N/A</v>
      </c>
      <c r="F307" s="409" t="e">
        <f>VLOOKUP(A307,Earthing!$C$7:$H$307,4, 0)</f>
        <v>#N/A</v>
      </c>
    </row>
    <row r="308" spans="1:6" hidden="1">
      <c r="A308" s="974" t="s">
        <v>683</v>
      </c>
      <c r="B308" s="963" t="s">
        <v>89</v>
      </c>
      <c r="C308" s="409" t="e">
        <f>VLOOKUP(A308,Foundation!$B$8:$R$293,10, 0)</f>
        <v>#N/A</v>
      </c>
      <c r="D308" s="409" t="e">
        <f>VLOOKUP(A308,Foundation!$B$8:$R$276,12, 0)</f>
        <v>#N/A</v>
      </c>
      <c r="E308" s="409" t="e">
        <f>VLOOKUP(A308,'Erection Compiled '!$B$2:$S$340,10, 0)</f>
        <v>#N/A</v>
      </c>
      <c r="F308" s="409" t="e">
        <f>VLOOKUP(A308,Earthing!$C$7:$H$307,4, 0)</f>
        <v>#N/A</v>
      </c>
    </row>
    <row r="309" spans="1:6" hidden="1">
      <c r="A309" s="974" t="s">
        <v>684</v>
      </c>
      <c r="B309" s="963" t="s">
        <v>107</v>
      </c>
      <c r="C309" s="409" t="e">
        <f>VLOOKUP(A309,Foundation!$B$8:$R$293,10, 0)</f>
        <v>#N/A</v>
      </c>
      <c r="D309" s="409" t="e">
        <f>VLOOKUP(A309,Foundation!$B$8:$R$276,12, 0)</f>
        <v>#N/A</v>
      </c>
      <c r="E309" s="409" t="e">
        <f>VLOOKUP(A309,'Erection Compiled '!$B$2:$S$340,10, 0)</f>
        <v>#N/A</v>
      </c>
      <c r="F309" s="409" t="e">
        <f>VLOOKUP(A309,Earthing!$C$7:$H$307,4, 0)</f>
        <v>#N/A</v>
      </c>
    </row>
    <row r="310" spans="1:6">
      <c r="A310" s="974" t="s">
        <v>401</v>
      </c>
      <c r="B310" s="963" t="s">
        <v>146</v>
      </c>
      <c r="C310" s="409" t="e">
        <f>VLOOKUP(A310,Foundation!$B$8:$R$293,10, 0)</f>
        <v>#N/A</v>
      </c>
      <c r="D310" s="409" t="e">
        <f>VLOOKUP(A310,Foundation!$B$8:$R$276,12, 0)</f>
        <v>#N/A</v>
      </c>
      <c r="E310" s="409" t="e">
        <f>VLOOKUP(A310,'Erection Compiled '!$B$2:$S$340,10, 0)</f>
        <v>#N/A</v>
      </c>
      <c r="F310" s="409" t="e">
        <f>VLOOKUP(A310,Earthing!$C$7:$H$307,4, 0)</f>
        <v>#N/A</v>
      </c>
    </row>
    <row r="311" spans="1:6">
      <c r="A311" s="974" t="s">
        <v>402</v>
      </c>
      <c r="B311" s="963" t="s">
        <v>146</v>
      </c>
      <c r="C311" s="409" t="e">
        <f>VLOOKUP(A311,Foundation!$B$8:$R$293,10, 0)</f>
        <v>#N/A</v>
      </c>
      <c r="D311" s="409" t="e">
        <f>VLOOKUP(A311,Foundation!$B$8:$R$276,12, 0)</f>
        <v>#N/A</v>
      </c>
      <c r="E311" s="409" t="e">
        <f>VLOOKUP(A311,'Erection Compiled '!$B$2:$S$340,10, 0)</f>
        <v>#N/A</v>
      </c>
      <c r="F311" s="409" t="e">
        <f>VLOOKUP(A311,Earthing!$C$7:$H$307,4, 0)</f>
        <v>#N/A</v>
      </c>
    </row>
    <row r="312" spans="1:6" hidden="1">
      <c r="A312" s="978" t="s">
        <v>136</v>
      </c>
      <c r="B312" s="965" t="s">
        <v>79</v>
      </c>
      <c r="C312" s="409" t="e">
        <f>VLOOKUP(A312,Foundation!$B$8:$R$293,10, 0)</f>
        <v>#N/A</v>
      </c>
      <c r="D312" s="409" t="e">
        <f>VLOOKUP(A312,Foundation!$B$8:$R$276,12, 0)</f>
        <v>#N/A</v>
      </c>
      <c r="E312" s="409" t="e">
        <f>VLOOKUP(A312,'Erection Compiled '!$B$2:$S$340,10, 0)</f>
        <v>#N/A</v>
      </c>
      <c r="F312" s="409" t="e">
        <f>VLOOKUP(A312,Earthing!$C$7:$H$307,4, 0)</f>
        <v>#N/A</v>
      </c>
    </row>
    <row r="313" spans="1:6" hidden="1">
      <c r="A313" s="978" t="s">
        <v>404</v>
      </c>
      <c r="B313" s="965" t="s">
        <v>205</v>
      </c>
      <c r="C313" s="409" t="e">
        <f>VLOOKUP(A313,Foundation!$B$8:$R$293,10, 0)</f>
        <v>#N/A</v>
      </c>
      <c r="D313" s="409" t="e">
        <f>VLOOKUP(A313,Foundation!$B$8:$R$276,12, 0)</f>
        <v>#N/A</v>
      </c>
      <c r="E313" s="409" t="e">
        <f>VLOOKUP(A313,'Erection Compiled '!$B$2:$S$340,10, 0)</f>
        <v>#N/A</v>
      </c>
      <c r="F313" s="409" t="e">
        <f>VLOOKUP(A313,Earthing!$C$7:$H$307,4, 0)</f>
        <v>#N/A</v>
      </c>
    </row>
    <row r="314" spans="1:6" hidden="1">
      <c r="A314" s="978" t="s">
        <v>685</v>
      </c>
      <c r="B314" s="965" t="s">
        <v>89</v>
      </c>
      <c r="C314" s="409" t="e">
        <f>VLOOKUP(A314,Foundation!$B$8:$R$293,10, 0)</f>
        <v>#N/A</v>
      </c>
      <c r="D314" s="409" t="e">
        <f>VLOOKUP(A314,Foundation!$B$8:$R$276,12, 0)</f>
        <v>#N/A</v>
      </c>
      <c r="E314" s="409" t="e">
        <f>VLOOKUP(A314,'Erection Compiled '!$B$2:$S$340,10, 0)</f>
        <v>#N/A</v>
      </c>
      <c r="F314" s="409" t="e">
        <f>VLOOKUP(A314,Earthing!$C$7:$H$307,4, 0)</f>
        <v>#N/A</v>
      </c>
    </row>
    <row r="315" spans="1:6">
      <c r="A315" s="978" t="s">
        <v>1682</v>
      </c>
      <c r="B315" s="965" t="s">
        <v>87</v>
      </c>
      <c r="C315" s="409" t="e">
        <f>VLOOKUP(A315,Foundation!$B$8:$R$293,10, 0)</f>
        <v>#N/A</v>
      </c>
      <c r="D315" s="409" t="e">
        <f>VLOOKUP(A315,Foundation!$B$8:$R$276,12, 0)</f>
        <v>#N/A</v>
      </c>
      <c r="E315" s="409" t="e">
        <f>VLOOKUP(A315,'Erection Compiled '!$B$2:$S$340,10, 0)</f>
        <v>#N/A</v>
      </c>
      <c r="F315" s="409" t="e">
        <f>VLOOKUP(A315,Earthing!$C$7:$H$307,4, 0)</f>
        <v>#N/A</v>
      </c>
    </row>
    <row r="316" spans="1:6">
      <c r="A316" s="978" t="s">
        <v>1683</v>
      </c>
      <c r="B316" s="965" t="s">
        <v>96</v>
      </c>
      <c r="C316" s="409" t="e">
        <f>VLOOKUP(A316,Foundation!$B$8:$R$293,10, 0)</f>
        <v>#N/A</v>
      </c>
      <c r="D316" s="409" t="e">
        <f>VLOOKUP(A316,Foundation!$B$8:$R$276,12, 0)</f>
        <v>#N/A</v>
      </c>
      <c r="E316" s="409" t="e">
        <f>VLOOKUP(A316,'Erection Compiled '!$B$2:$S$340,10, 0)</f>
        <v>#N/A</v>
      </c>
      <c r="F316" s="409" t="e">
        <f>VLOOKUP(A316,Earthing!$C$7:$H$307,4, 0)</f>
        <v>#N/A</v>
      </c>
    </row>
    <row r="317" spans="1:6">
      <c r="A317" s="978" t="s">
        <v>409</v>
      </c>
      <c r="B317" s="965" t="s">
        <v>146</v>
      </c>
      <c r="C317" s="409" t="e">
        <f>VLOOKUP(A317,Foundation!$B$8:$R$293,10, 0)</f>
        <v>#N/A</v>
      </c>
      <c r="D317" s="409" t="e">
        <f>VLOOKUP(A317,Foundation!$B$8:$R$276,12, 0)</f>
        <v>#N/A</v>
      </c>
      <c r="E317" s="409" t="e">
        <f>VLOOKUP(A317,'Erection Compiled '!$B$2:$S$340,10, 0)</f>
        <v>#N/A</v>
      </c>
      <c r="F317" s="409" t="e">
        <f>VLOOKUP(A317,Earthing!$C$7:$H$307,4, 0)</f>
        <v>#N/A</v>
      </c>
    </row>
    <row r="318" spans="1:6">
      <c r="A318" s="978" t="s">
        <v>689</v>
      </c>
      <c r="B318" s="965" t="s">
        <v>89</v>
      </c>
      <c r="C318" s="409" t="e">
        <f>VLOOKUP(A318,Foundation!$B$8:$R$293,10, 0)</f>
        <v>#N/A</v>
      </c>
      <c r="D318" s="409" t="e">
        <f>VLOOKUP(A318,Foundation!$B$8:$R$276,12, 0)</f>
        <v>#N/A</v>
      </c>
      <c r="E318" s="409" t="e">
        <f>VLOOKUP(A318,'Erection Compiled '!$B$2:$S$340,10, 0)</f>
        <v>#N/A</v>
      </c>
      <c r="F318" s="409" t="e">
        <f>VLOOKUP(A318,Earthing!$C$7:$H$307,4, 0)</f>
        <v>#N/A</v>
      </c>
    </row>
    <row r="319" spans="1:6">
      <c r="A319" s="978" t="s">
        <v>412</v>
      </c>
      <c r="B319" s="965" t="s">
        <v>149</v>
      </c>
      <c r="C319" s="409" t="e">
        <f>VLOOKUP(A319,Foundation!$B$8:$R$293,10, 0)</f>
        <v>#N/A</v>
      </c>
      <c r="D319" s="409" t="e">
        <f>VLOOKUP(A319,Foundation!$B$8:$R$276,12, 0)</f>
        <v>#N/A</v>
      </c>
      <c r="E319" s="409" t="e">
        <f>VLOOKUP(A319,'Erection Compiled '!$B$2:$S$340,10, 0)</f>
        <v>#N/A</v>
      </c>
      <c r="F319" s="409" t="e">
        <f>VLOOKUP(A319,Earthing!$C$7:$H$307,4, 0)</f>
        <v>#N/A</v>
      </c>
    </row>
    <row r="320" spans="1:6">
      <c r="A320" s="978" t="s">
        <v>690</v>
      </c>
      <c r="B320" s="965" t="s">
        <v>92</v>
      </c>
      <c r="C320" s="409" t="e">
        <f>VLOOKUP(A320,Foundation!$B$8:$R$293,10, 0)</f>
        <v>#N/A</v>
      </c>
      <c r="D320" s="409" t="e">
        <f>VLOOKUP(A320,Foundation!$B$8:$R$276,12, 0)</f>
        <v>#N/A</v>
      </c>
      <c r="E320" s="409" t="e">
        <f>VLOOKUP(A320,'Erection Compiled '!$B$2:$S$340,10, 0)</f>
        <v>#N/A</v>
      </c>
      <c r="F320" s="409" t="e">
        <f>VLOOKUP(A320,Earthing!$C$7:$H$307,4, 0)</f>
        <v>#N/A</v>
      </c>
    </row>
    <row r="321" spans="1:6" hidden="1">
      <c r="A321" s="978" t="s">
        <v>137</v>
      </c>
      <c r="B321" s="965" t="s">
        <v>107</v>
      </c>
      <c r="C321" s="409" t="e">
        <f>VLOOKUP(A321,Foundation!$B$8:$R$293,10, 0)</f>
        <v>#N/A</v>
      </c>
      <c r="D321" s="409" t="e">
        <f>VLOOKUP(A321,Foundation!$B$8:$R$276,12, 0)</f>
        <v>#N/A</v>
      </c>
      <c r="E321" s="409" t="e">
        <f>VLOOKUP(A321,'Erection Compiled '!$B$2:$S$340,10, 0)</f>
        <v>#N/A</v>
      </c>
      <c r="F321" s="409" t="e">
        <f>VLOOKUP(A321,Earthing!$C$7:$H$307,4, 0)</f>
        <v>#N/A</v>
      </c>
    </row>
    <row r="322" spans="1:6" hidden="1">
      <c r="A322" s="978" t="s">
        <v>415</v>
      </c>
      <c r="B322" s="965" t="s">
        <v>211</v>
      </c>
      <c r="C322" s="409" t="e">
        <f>VLOOKUP(A322,Foundation!$B$8:$R$293,10, 0)</f>
        <v>#N/A</v>
      </c>
      <c r="D322" s="409" t="e">
        <f>VLOOKUP(A322,Foundation!$B$8:$R$276,12, 0)</f>
        <v>#N/A</v>
      </c>
      <c r="E322" s="409" t="e">
        <f>VLOOKUP(A322,'Erection Compiled '!$B$2:$S$340,10, 0)</f>
        <v>#N/A</v>
      </c>
      <c r="F322" s="409" t="e">
        <f>VLOOKUP(A322,Earthing!$C$7:$H$307,4, 0)</f>
        <v>#N/A</v>
      </c>
    </row>
    <row r="323" spans="1:6" hidden="1">
      <c r="A323" s="978" t="s">
        <v>416</v>
      </c>
      <c r="B323" s="965" t="s">
        <v>79</v>
      </c>
      <c r="C323" s="409" t="e">
        <f>VLOOKUP(A323,Foundation!$B$8:$R$293,10, 0)</f>
        <v>#N/A</v>
      </c>
      <c r="D323" s="409" t="e">
        <f>VLOOKUP(A323,Foundation!$B$8:$R$276,12, 0)</f>
        <v>#N/A</v>
      </c>
      <c r="E323" s="409" t="e">
        <f>VLOOKUP(A323,'Erection Compiled '!$B$2:$S$340,10, 0)</f>
        <v>#N/A</v>
      </c>
      <c r="F323" s="409" t="e">
        <f>VLOOKUP(A323,Earthing!$C$7:$H$307,4, 0)</f>
        <v>#N/A</v>
      </c>
    </row>
    <row r="324" spans="1:6" hidden="1">
      <c r="A324" s="978" t="s">
        <v>1684</v>
      </c>
      <c r="B324" s="965" t="s">
        <v>101</v>
      </c>
      <c r="C324" s="409" t="e">
        <f>VLOOKUP(A324,Foundation!$B$8:$R$293,10, 0)</f>
        <v>#N/A</v>
      </c>
      <c r="D324" s="409" t="e">
        <f>VLOOKUP(A324,Foundation!$B$8:$R$276,12, 0)</f>
        <v>#N/A</v>
      </c>
      <c r="E324" s="409" t="e">
        <f>VLOOKUP(A324,'Erection Compiled '!$B$2:$S$340,10, 0)</f>
        <v>#N/A</v>
      </c>
      <c r="F324" s="409" t="e">
        <f>VLOOKUP(A324,Earthing!$C$7:$H$307,4, 0)</f>
        <v>#N/A</v>
      </c>
    </row>
    <row r="325" spans="1:6">
      <c r="A325" s="978" t="s">
        <v>1640</v>
      </c>
      <c r="B325" s="965" t="s">
        <v>89</v>
      </c>
      <c r="C325" s="409" t="e">
        <f>VLOOKUP(A325,Foundation!$B$8:$R$293,10, 0)</f>
        <v>#N/A</v>
      </c>
      <c r="D325" s="409" t="e">
        <f>VLOOKUP(A325,Foundation!$B$8:$R$276,12, 0)</f>
        <v>#N/A</v>
      </c>
      <c r="E325" s="409" t="e">
        <f>VLOOKUP(A325,'Erection Compiled '!$B$2:$S$340,10, 0)</f>
        <v>#N/A</v>
      </c>
      <c r="F325" s="409" t="e">
        <f>VLOOKUP(A325,Earthing!$C$7:$H$307,4, 0)</f>
        <v>#N/A</v>
      </c>
    </row>
    <row r="326" spans="1:6">
      <c r="A326" s="978" t="s">
        <v>1312</v>
      </c>
      <c r="B326" s="965" t="s">
        <v>79</v>
      </c>
      <c r="C326" s="409" t="e">
        <f>VLOOKUP(A326,Foundation!$B$8:$R$293,10, 0)</f>
        <v>#N/A</v>
      </c>
      <c r="D326" s="409" t="e">
        <f>VLOOKUP(A326,Foundation!$B$8:$R$276,12, 0)</f>
        <v>#N/A</v>
      </c>
      <c r="E326" s="409" t="e">
        <f>VLOOKUP(A326,'Erection Compiled '!$B$2:$S$340,10, 0)</f>
        <v>#N/A</v>
      </c>
      <c r="F326" s="409" t="e">
        <f>VLOOKUP(A326,Earthing!$C$7:$H$307,4, 0)</f>
        <v>#N/A</v>
      </c>
    </row>
    <row r="327" spans="1:6">
      <c r="A327" s="978" t="s">
        <v>139</v>
      </c>
      <c r="B327" s="965" t="s">
        <v>89</v>
      </c>
      <c r="C327" s="409" t="e">
        <f>VLOOKUP(A327,Foundation!$B$8:$R$293,10, 0)</f>
        <v>#N/A</v>
      </c>
      <c r="D327" s="409" t="e">
        <f>VLOOKUP(A327,Foundation!$B$8:$R$276,12, 0)</f>
        <v>#N/A</v>
      </c>
      <c r="E327" s="409" t="e">
        <f>VLOOKUP(A327,'Erection Compiled '!$B$2:$S$340,10, 0)</f>
        <v>#N/A</v>
      </c>
      <c r="F327" s="409" t="e">
        <f>VLOOKUP(A327,Earthing!$C$7:$H$307,4, 0)</f>
        <v>#N/A</v>
      </c>
    </row>
    <row r="328" spans="1:6">
      <c r="A328" s="978" t="s">
        <v>433</v>
      </c>
      <c r="B328" s="965" t="s">
        <v>149</v>
      </c>
      <c r="C328" s="409" t="e">
        <f>VLOOKUP(A328,Foundation!$B$8:$R$293,10, 0)</f>
        <v>#N/A</v>
      </c>
      <c r="D328" s="409" t="e">
        <f>VLOOKUP(A328,Foundation!$B$8:$R$276,12, 0)</f>
        <v>#N/A</v>
      </c>
      <c r="E328" s="409" t="e">
        <f>VLOOKUP(A328,'Erection Compiled '!$B$2:$S$340,10, 0)</f>
        <v>#N/A</v>
      </c>
      <c r="F328" s="409" t="e">
        <f>VLOOKUP(A328,Earthing!$C$7:$H$307,4, 0)</f>
        <v>#N/A</v>
      </c>
    </row>
    <row r="329" spans="1:6" hidden="1">
      <c r="A329" s="978" t="s">
        <v>434</v>
      </c>
      <c r="B329" s="965" t="s">
        <v>96</v>
      </c>
      <c r="C329" s="409" t="e">
        <f>VLOOKUP(A329,Foundation!$B$8:$R$293,10, 0)</f>
        <v>#N/A</v>
      </c>
      <c r="D329" s="409" t="e">
        <f>VLOOKUP(A329,Foundation!$B$8:$R$276,12, 0)</f>
        <v>#N/A</v>
      </c>
      <c r="E329" s="409" t="e">
        <f>VLOOKUP(A329,'Erection Compiled '!$B$2:$S$340,10, 0)</f>
        <v>#N/A</v>
      </c>
      <c r="F329" s="409" t="e">
        <f>VLOOKUP(A329,Earthing!$C$7:$H$307,4, 0)</f>
        <v>#N/A</v>
      </c>
    </row>
    <row r="330" spans="1:6">
      <c r="A330" s="978" t="s">
        <v>1685</v>
      </c>
      <c r="B330" s="965" t="s">
        <v>101</v>
      </c>
      <c r="C330" s="409" t="e">
        <f>VLOOKUP(A330,Foundation!$B$8:$R$293,10, 0)</f>
        <v>#N/A</v>
      </c>
      <c r="D330" s="409" t="e">
        <f>VLOOKUP(A330,Foundation!$B$8:$R$276,12, 0)</f>
        <v>#N/A</v>
      </c>
      <c r="E330" s="409" t="e">
        <f>VLOOKUP(A330,'Erection Compiled '!$B$2:$S$340,10, 0)</f>
        <v>#N/A</v>
      </c>
      <c r="F330" s="409" t="e">
        <f>VLOOKUP(A330,Earthing!$C$7:$H$307,4, 0)</f>
        <v>#N/A</v>
      </c>
    </row>
    <row r="331" spans="1:6">
      <c r="A331" s="978" t="s">
        <v>1310</v>
      </c>
      <c r="B331" s="965" t="s">
        <v>107</v>
      </c>
      <c r="C331" s="409" t="e">
        <f>VLOOKUP(A331,Foundation!$B$8:$R$293,10, 0)</f>
        <v>#N/A</v>
      </c>
      <c r="D331" s="409" t="e">
        <f>VLOOKUP(A331,Foundation!$B$8:$R$276,12, 0)</f>
        <v>#N/A</v>
      </c>
      <c r="E331" s="409" t="e">
        <f>VLOOKUP(A331,'Erection Compiled '!$B$2:$S$340,10, 0)</f>
        <v>#N/A</v>
      </c>
      <c r="F331" s="409" t="e">
        <f>VLOOKUP(A331,Earthing!$C$7:$H$307,4, 0)</f>
        <v>#N/A</v>
      </c>
    </row>
    <row r="332" spans="1:6">
      <c r="A332" s="978" t="s">
        <v>437</v>
      </c>
      <c r="B332" s="965" t="s">
        <v>149</v>
      </c>
      <c r="C332" s="409" t="e">
        <f>VLOOKUP(A332,Foundation!$B$8:$R$293,10, 0)</f>
        <v>#N/A</v>
      </c>
      <c r="D332" s="409" t="e">
        <f>VLOOKUP(A332,Foundation!$B$8:$R$276,12, 0)</f>
        <v>#N/A</v>
      </c>
      <c r="E332" s="409" t="e">
        <f>VLOOKUP(A332,'Erection Compiled '!$B$2:$S$340,10, 0)</f>
        <v>#N/A</v>
      </c>
      <c r="F332" s="409" t="e">
        <f>VLOOKUP(A332,Earthing!$C$7:$H$307,4, 0)</f>
        <v>#N/A</v>
      </c>
    </row>
    <row r="333" spans="1:6">
      <c r="A333" s="978" t="s">
        <v>438</v>
      </c>
      <c r="B333" s="965" t="s">
        <v>149</v>
      </c>
      <c r="C333" s="409" t="e">
        <f>VLOOKUP(A333,Foundation!$B$8:$R$293,10, 0)</f>
        <v>#N/A</v>
      </c>
      <c r="D333" s="409" t="e">
        <f>VLOOKUP(A333,Foundation!$B$8:$R$276,12, 0)</f>
        <v>#N/A</v>
      </c>
      <c r="E333" s="409" t="e">
        <f>VLOOKUP(A333,'Erection Compiled '!$B$2:$S$340,10, 0)</f>
        <v>#N/A</v>
      </c>
      <c r="F333" s="409" t="e">
        <f>VLOOKUP(A333,Earthing!$C$7:$H$307,4, 0)</f>
        <v>#N/A</v>
      </c>
    </row>
    <row r="334" spans="1:6" hidden="1">
      <c r="A334" s="978" t="s">
        <v>1686</v>
      </c>
      <c r="B334" s="965" t="s">
        <v>79</v>
      </c>
      <c r="C334" s="409" t="e">
        <f>VLOOKUP(A334,Foundation!$B$8:$R$293,10, 0)</f>
        <v>#N/A</v>
      </c>
      <c r="D334" s="409" t="e">
        <f>VLOOKUP(A334,Foundation!$B$8:$R$276,12, 0)</f>
        <v>#N/A</v>
      </c>
      <c r="E334" s="409" t="e">
        <f>VLOOKUP(A334,'Erection Compiled '!$B$2:$S$340,10, 0)</f>
        <v>#N/A</v>
      </c>
      <c r="F334" s="409" t="e">
        <f>VLOOKUP(A334,Earthing!$C$7:$H$307,4, 0)</f>
        <v>#N/A</v>
      </c>
    </row>
    <row r="335" spans="1:6">
      <c r="A335" s="978" t="s">
        <v>440</v>
      </c>
      <c r="B335" s="965" t="s">
        <v>205</v>
      </c>
      <c r="C335" s="409" t="e">
        <f>VLOOKUP(A335,Foundation!$B$8:$R$293,10, 0)</f>
        <v>#N/A</v>
      </c>
      <c r="D335" s="409" t="e">
        <f>VLOOKUP(A335,Foundation!$B$8:$R$276,12, 0)</f>
        <v>#N/A</v>
      </c>
      <c r="E335" s="409" t="e">
        <f>VLOOKUP(A335,'Erection Compiled '!$B$2:$S$340,10, 0)</f>
        <v>#N/A</v>
      </c>
      <c r="F335" s="409" t="e">
        <f>VLOOKUP(A335,Earthing!$C$7:$H$307,4, 0)</f>
        <v>#N/A</v>
      </c>
    </row>
    <row r="336" spans="1:6" hidden="1">
      <c r="A336" s="978" t="s">
        <v>140</v>
      </c>
      <c r="B336" s="965" t="s">
        <v>89</v>
      </c>
      <c r="C336" s="409" t="e">
        <f>VLOOKUP(A336,Foundation!$B$8:$R$293,10, 0)</f>
        <v>#N/A</v>
      </c>
      <c r="D336" s="409" t="e">
        <f>VLOOKUP(A336,Foundation!$B$8:$R$276,12, 0)</f>
        <v>#N/A</v>
      </c>
      <c r="E336" s="409" t="e">
        <f>VLOOKUP(A336,'Erection Compiled '!$B$2:$S$340,10, 0)</f>
        <v>#N/A</v>
      </c>
      <c r="F336" s="409" t="e">
        <f>VLOOKUP(A336,Earthing!$C$7:$H$307,4, 0)</f>
        <v>#N/A</v>
      </c>
    </row>
    <row r="337" spans="1:6" hidden="1">
      <c r="A337" s="978" t="s">
        <v>826</v>
      </c>
      <c r="B337" s="965" t="s">
        <v>92</v>
      </c>
      <c r="C337" s="409" t="e">
        <f>VLOOKUP(A337,Foundation!$B$8:$R$293,10, 0)</f>
        <v>#N/A</v>
      </c>
      <c r="D337" s="409" t="e">
        <f>VLOOKUP(A337,Foundation!$B$8:$R$276,12, 0)</f>
        <v>#N/A</v>
      </c>
      <c r="E337" s="409" t="e">
        <f>VLOOKUP(A337,'Erection Compiled '!$B$2:$S$340,10, 0)</f>
        <v>#N/A</v>
      </c>
      <c r="F337" s="409" t="e">
        <f>VLOOKUP(A337,Earthing!$C$7:$H$307,4, 0)</f>
        <v>#N/A</v>
      </c>
    </row>
    <row r="338" spans="1:6" hidden="1">
      <c r="A338" s="978" t="s">
        <v>697</v>
      </c>
      <c r="B338" s="965" t="s">
        <v>149</v>
      </c>
      <c r="C338" s="409" t="e">
        <f>VLOOKUP(A338,Foundation!$B$8:$R$293,10, 0)</f>
        <v>#N/A</v>
      </c>
      <c r="D338" s="409" t="e">
        <f>VLOOKUP(A338,Foundation!$B$8:$R$276,12, 0)</f>
        <v>#N/A</v>
      </c>
      <c r="E338" s="409" t="e">
        <f>VLOOKUP(A338,'Erection Compiled '!$B$2:$S$340,10, 0)</f>
        <v>#N/A</v>
      </c>
      <c r="F338" s="409" t="e">
        <f>VLOOKUP(A338,Earthing!$C$7:$H$307,4, 0)</f>
        <v>#N/A</v>
      </c>
    </row>
    <row r="339" spans="1:6" hidden="1">
      <c r="A339" s="978" t="s">
        <v>698</v>
      </c>
      <c r="B339" s="965" t="s">
        <v>149</v>
      </c>
      <c r="C339" s="409" t="e">
        <f>VLOOKUP(A339,Foundation!$B$8:$R$293,10, 0)</f>
        <v>#N/A</v>
      </c>
      <c r="D339" s="409" t="e">
        <f>VLOOKUP(A339,Foundation!$B$8:$R$276,12, 0)</f>
        <v>#N/A</v>
      </c>
      <c r="E339" s="409" t="e">
        <f>VLOOKUP(A339,'Erection Compiled '!$B$2:$S$340,10, 0)</f>
        <v>#N/A</v>
      </c>
      <c r="F339" s="409" t="e">
        <f>VLOOKUP(A339,Earthing!$C$7:$H$307,4, 0)</f>
        <v>#N/A</v>
      </c>
    </row>
    <row r="340" spans="1:6">
      <c r="A340" s="978" t="s">
        <v>827</v>
      </c>
      <c r="B340" s="965" t="s">
        <v>79</v>
      </c>
      <c r="C340" s="409" t="e">
        <f>VLOOKUP(A340,Foundation!$B$8:$R$293,10, 0)</f>
        <v>#N/A</v>
      </c>
      <c r="D340" s="409" t="e">
        <f>VLOOKUP(A340,Foundation!$B$8:$R$276,12, 0)</f>
        <v>#N/A</v>
      </c>
      <c r="E340" s="409" t="e">
        <f>VLOOKUP(A340,'Erection Compiled '!$B$2:$S$340,10, 0)</f>
        <v>#N/A</v>
      </c>
      <c r="F340" s="409" t="e">
        <f>VLOOKUP(A340,Earthing!$C$7:$H$307,4, 0)</f>
        <v>#N/A</v>
      </c>
    </row>
    <row r="341" spans="1:6">
      <c r="A341" s="978" t="s">
        <v>828</v>
      </c>
      <c r="B341" s="965" t="s">
        <v>101</v>
      </c>
      <c r="C341" s="409" t="e">
        <f>VLOOKUP(A341,Foundation!$B$8:$R$293,10, 0)</f>
        <v>#N/A</v>
      </c>
      <c r="D341" s="409" t="e">
        <f>VLOOKUP(A341,Foundation!$B$8:$R$276,12, 0)</f>
        <v>#N/A</v>
      </c>
      <c r="E341" s="409" t="e">
        <f>VLOOKUP(A341,'Erection Compiled '!$B$2:$S$340,10, 0)</f>
        <v>#N/A</v>
      </c>
      <c r="F341" s="409" t="e">
        <f>VLOOKUP(A341,Earthing!$C$7:$H$307,4, 0)</f>
        <v>#N/A</v>
      </c>
    </row>
    <row r="342" spans="1:6">
      <c r="A342" s="978" t="s">
        <v>829</v>
      </c>
      <c r="B342" s="965" t="s">
        <v>101</v>
      </c>
      <c r="C342" s="409" t="e">
        <f>VLOOKUP(A342,Foundation!$B$8:$R$293,10, 0)</f>
        <v>#N/A</v>
      </c>
      <c r="D342" s="409" t="e">
        <f>VLOOKUP(A342,Foundation!$B$8:$R$276,12, 0)</f>
        <v>#N/A</v>
      </c>
      <c r="E342" s="409" t="e">
        <f>VLOOKUP(A342,'Erection Compiled '!$B$2:$S$340,10, 0)</f>
        <v>#N/A</v>
      </c>
      <c r="F342" s="409" t="e">
        <f>VLOOKUP(A342,Earthing!$C$7:$H$307,4, 0)</f>
        <v>#N/A</v>
      </c>
    </row>
    <row r="343" spans="1:6">
      <c r="A343" s="978" t="s">
        <v>702</v>
      </c>
      <c r="B343" s="965" t="s">
        <v>146</v>
      </c>
      <c r="C343" s="409" t="e">
        <f>VLOOKUP(A343,Foundation!$B$8:$R$293,10, 0)</f>
        <v>#N/A</v>
      </c>
      <c r="D343" s="409" t="e">
        <f>VLOOKUP(A343,Foundation!$B$8:$R$276,12, 0)</f>
        <v>#N/A</v>
      </c>
      <c r="E343" s="409" t="e">
        <f>VLOOKUP(A343,'Erection Compiled '!$B$2:$S$340,10, 0)</f>
        <v>#N/A</v>
      </c>
      <c r="F343" s="409" t="e">
        <f>VLOOKUP(A343,Earthing!$C$7:$H$307,4, 0)</f>
        <v>#N/A</v>
      </c>
    </row>
    <row r="344" spans="1:6">
      <c r="A344" s="978" t="s">
        <v>703</v>
      </c>
      <c r="B344" s="965" t="s">
        <v>146</v>
      </c>
      <c r="C344" s="409" t="e">
        <f>VLOOKUP(A344,Foundation!$B$8:$R$293,10, 0)</f>
        <v>#N/A</v>
      </c>
      <c r="D344" s="409" t="e">
        <f>VLOOKUP(A344,Foundation!$B$8:$R$276,12, 0)</f>
        <v>#N/A</v>
      </c>
      <c r="E344" s="409" t="e">
        <f>VLOOKUP(A344,'Erection Compiled '!$B$2:$S$340,10, 0)</f>
        <v>#N/A</v>
      </c>
      <c r="F344" s="409" t="e">
        <f>VLOOKUP(A344,Earthing!$C$7:$H$307,4, 0)</f>
        <v>#N/A</v>
      </c>
    </row>
    <row r="345" spans="1:6">
      <c r="A345" s="978" t="s">
        <v>704</v>
      </c>
      <c r="B345" s="965" t="s">
        <v>146</v>
      </c>
      <c r="C345" s="409" t="e">
        <f>VLOOKUP(A345,Foundation!$B$8:$R$293,10, 0)</f>
        <v>#N/A</v>
      </c>
      <c r="D345" s="409" t="e">
        <f>VLOOKUP(A345,Foundation!$B$8:$R$276,12, 0)</f>
        <v>#N/A</v>
      </c>
      <c r="E345" s="409" t="e">
        <f>VLOOKUP(A345,'Erection Compiled '!$B$2:$S$340,10, 0)</f>
        <v>#N/A</v>
      </c>
      <c r="F345" s="409" t="e">
        <f>VLOOKUP(A345,Earthing!$C$7:$H$307,4, 0)</f>
        <v>#N/A</v>
      </c>
    </row>
    <row r="346" spans="1:6">
      <c r="A346" s="978" t="s">
        <v>141</v>
      </c>
      <c r="B346" s="965" t="s">
        <v>92</v>
      </c>
      <c r="C346" s="409" t="e">
        <f>VLOOKUP(A346,Foundation!$B$8:$R$293,10, 0)</f>
        <v>#N/A</v>
      </c>
      <c r="D346" s="409" t="e">
        <f>VLOOKUP(A346,Foundation!$B$8:$R$276,12, 0)</f>
        <v>#N/A</v>
      </c>
      <c r="E346" s="409" t="e">
        <f>VLOOKUP(A346,'Erection Compiled '!$B$2:$S$340,10, 0)</f>
        <v>#N/A</v>
      </c>
      <c r="F346" s="409" t="e">
        <f>VLOOKUP(A346,Earthing!$C$7:$H$307,4, 0)</f>
        <v>#N/A</v>
      </c>
    </row>
    <row r="347" spans="1:6">
      <c r="A347" s="978" t="s">
        <v>706</v>
      </c>
      <c r="B347" s="965" t="s">
        <v>205</v>
      </c>
      <c r="C347" s="409" t="e">
        <f>VLOOKUP(A347,Foundation!$B$8:$R$293,10, 0)</f>
        <v>#N/A</v>
      </c>
      <c r="D347" s="409" t="e">
        <f>VLOOKUP(A347,Foundation!$B$8:$R$276,12, 0)</f>
        <v>#N/A</v>
      </c>
      <c r="E347" s="409" t="e">
        <f>VLOOKUP(A347,'Erection Compiled '!$B$2:$S$340,10, 0)</f>
        <v>#N/A</v>
      </c>
      <c r="F347" s="409" t="e">
        <f>VLOOKUP(A347,Earthing!$C$7:$H$307,4, 0)</f>
        <v>#N/A</v>
      </c>
    </row>
    <row r="348" spans="1:6">
      <c r="A348" s="978" t="s">
        <v>707</v>
      </c>
      <c r="B348" s="965" t="s">
        <v>149</v>
      </c>
      <c r="C348" s="409" t="e">
        <f>VLOOKUP(A348,Foundation!$B$8:$R$293,10, 0)</f>
        <v>#N/A</v>
      </c>
      <c r="D348" s="409" t="e">
        <f>VLOOKUP(A348,Foundation!$B$8:$R$276,12, 0)</f>
        <v>#N/A</v>
      </c>
      <c r="E348" s="409" t="e">
        <f>VLOOKUP(A348,'Erection Compiled '!$B$2:$S$340,10, 0)</f>
        <v>#N/A</v>
      </c>
      <c r="F348" s="409" t="e">
        <f>VLOOKUP(A348,Earthing!$C$7:$H$307,4, 0)</f>
        <v>#N/A</v>
      </c>
    </row>
    <row r="349" spans="1:6">
      <c r="A349" s="978" t="s">
        <v>708</v>
      </c>
      <c r="B349" s="965" t="s">
        <v>205</v>
      </c>
      <c r="C349" s="409" t="e">
        <f>VLOOKUP(A349,Foundation!$B$8:$R$293,10, 0)</f>
        <v>#N/A</v>
      </c>
      <c r="D349" s="409" t="e">
        <f>VLOOKUP(A349,Foundation!$B$8:$R$276,12, 0)</f>
        <v>#N/A</v>
      </c>
      <c r="E349" s="409" t="e">
        <f>VLOOKUP(A349,'Erection Compiled '!$B$2:$S$340,10, 0)</f>
        <v>#N/A</v>
      </c>
      <c r="F349" s="409" t="e">
        <f>VLOOKUP(A349,Earthing!$C$7:$H$307,4, 0)</f>
        <v>#N/A</v>
      </c>
    </row>
    <row r="350" spans="1:6" hidden="1">
      <c r="A350" s="978" t="s">
        <v>830</v>
      </c>
      <c r="B350" s="965" t="s">
        <v>156</v>
      </c>
      <c r="C350" s="409" t="e">
        <f>VLOOKUP(A350,Foundation!$B$8:$R$293,10, 0)</f>
        <v>#N/A</v>
      </c>
      <c r="D350" s="409" t="e">
        <f>VLOOKUP(A350,Foundation!$B$8:$R$276,12, 0)</f>
        <v>#N/A</v>
      </c>
      <c r="E350" s="409" t="e">
        <f>VLOOKUP(A350,'Erection Compiled '!$B$2:$S$340,10, 0)</f>
        <v>#N/A</v>
      </c>
      <c r="F350" s="409" t="e">
        <f>VLOOKUP(A350,Earthing!$C$7:$H$307,4, 0)</f>
        <v>#N/A</v>
      </c>
    </row>
    <row r="351" spans="1:6">
      <c r="A351" s="978" t="s">
        <v>710</v>
      </c>
      <c r="B351" s="965" t="s">
        <v>211</v>
      </c>
      <c r="C351" s="409" t="e">
        <f>VLOOKUP(A351,Foundation!$B$8:$R$293,10, 0)</f>
        <v>#N/A</v>
      </c>
      <c r="D351" s="409" t="e">
        <f>VLOOKUP(A351,Foundation!$B$8:$R$276,12, 0)</f>
        <v>#N/A</v>
      </c>
      <c r="E351" s="409" t="e">
        <f>VLOOKUP(A351,'Erection Compiled '!$B$2:$S$340,10, 0)</f>
        <v>#N/A</v>
      </c>
      <c r="F351" s="409" t="e">
        <f>VLOOKUP(A351,Earthing!$C$7:$H$307,4, 0)</f>
        <v>#N/A</v>
      </c>
    </row>
    <row r="352" spans="1:6">
      <c r="A352" s="978" t="s">
        <v>712</v>
      </c>
      <c r="B352" s="965" t="s">
        <v>205</v>
      </c>
      <c r="C352" s="409" t="e">
        <f>VLOOKUP(A352,Foundation!$B$8:$R$293,10, 0)</f>
        <v>#N/A</v>
      </c>
      <c r="D352" s="409" t="e">
        <f>VLOOKUP(A352,Foundation!$B$8:$R$276,12, 0)</f>
        <v>#N/A</v>
      </c>
      <c r="E352" s="409" t="e">
        <f>VLOOKUP(A352,'Erection Compiled '!$B$2:$S$340,10, 0)</f>
        <v>#N/A</v>
      </c>
      <c r="F352" s="409" t="e">
        <f>VLOOKUP(A352,Earthing!$C$7:$H$307,4, 0)</f>
        <v>#N/A</v>
      </c>
    </row>
    <row r="353" spans="1:6">
      <c r="A353" s="978" t="s">
        <v>715</v>
      </c>
      <c r="B353" s="965" t="s">
        <v>211</v>
      </c>
      <c r="C353" s="409" t="e">
        <f>VLOOKUP(A353,Foundation!$B$8:$R$293,10, 0)</f>
        <v>#N/A</v>
      </c>
      <c r="D353" s="409" t="e">
        <f>VLOOKUP(A353,Foundation!$B$8:$R$276,12, 0)</f>
        <v>#N/A</v>
      </c>
      <c r="E353" s="409" t="e">
        <f>VLOOKUP(A353,'Erection Compiled '!$B$2:$S$340,10, 0)</f>
        <v>#N/A</v>
      </c>
      <c r="F353" s="409" t="e">
        <f>VLOOKUP(A353,Earthing!$C$7:$H$307,4, 0)</f>
        <v>#N/A</v>
      </c>
    </row>
    <row r="354" spans="1:6">
      <c r="A354" s="978" t="s">
        <v>717</v>
      </c>
      <c r="B354" s="965" t="s">
        <v>146</v>
      </c>
      <c r="C354" s="409" t="e">
        <f>VLOOKUP(A354,Foundation!$B$8:$R$293,10, 0)</f>
        <v>#N/A</v>
      </c>
      <c r="D354" s="409" t="e">
        <f>VLOOKUP(A354,Foundation!$B$8:$R$276,12, 0)</f>
        <v>#N/A</v>
      </c>
      <c r="E354" s="409" t="e">
        <f>VLOOKUP(A354,'Erection Compiled '!$B$2:$S$340,10, 0)</f>
        <v>#N/A</v>
      </c>
      <c r="F354" s="409" t="e">
        <f>VLOOKUP(A354,Earthing!$C$7:$H$307,4, 0)</f>
        <v>#N/A</v>
      </c>
    </row>
    <row r="355" spans="1:6">
      <c r="A355" s="978" t="s">
        <v>142</v>
      </c>
      <c r="B355" s="965" t="s">
        <v>89</v>
      </c>
      <c r="C355" s="409" t="e">
        <f>VLOOKUP(A355,Foundation!$B$8:$R$293,10, 0)</f>
        <v>#N/A</v>
      </c>
      <c r="D355" s="409" t="e">
        <f>VLOOKUP(A355,Foundation!$B$8:$R$276,12, 0)</f>
        <v>#N/A</v>
      </c>
      <c r="E355" s="409" t="e">
        <f>VLOOKUP(A355,'Erection Compiled '!$B$2:$S$340,10, 0)</f>
        <v>#N/A</v>
      </c>
      <c r="F355" s="409" t="e">
        <f>VLOOKUP(A355,Earthing!$C$7:$H$307,4, 0)</f>
        <v>#N/A</v>
      </c>
    </row>
    <row r="356" spans="1:6">
      <c r="A356" s="978" t="s">
        <v>720</v>
      </c>
      <c r="B356" s="965" t="s">
        <v>89</v>
      </c>
      <c r="C356" s="409" t="e">
        <f>VLOOKUP(A356,Foundation!$B$8:$R$293,10, 0)</f>
        <v>#N/A</v>
      </c>
      <c r="D356" s="409" t="e">
        <f>VLOOKUP(A356,Foundation!$B$8:$R$276,12, 0)</f>
        <v>#N/A</v>
      </c>
      <c r="E356" s="409" t="e">
        <f>VLOOKUP(A356,'Erection Compiled '!$B$2:$S$340,10, 0)</f>
        <v>#N/A</v>
      </c>
      <c r="F356" s="409" t="e">
        <f>VLOOKUP(A356,Earthing!$C$7:$H$307,4, 0)</f>
        <v>#N/A</v>
      </c>
    </row>
    <row r="357" spans="1:6">
      <c r="A357" s="978" t="s">
        <v>722</v>
      </c>
      <c r="B357" s="965" t="s">
        <v>146</v>
      </c>
      <c r="C357" s="409" t="e">
        <f>VLOOKUP(A357,Foundation!$B$8:$R$293,10, 0)</f>
        <v>#N/A</v>
      </c>
      <c r="D357" s="409" t="e">
        <f>VLOOKUP(A357,Foundation!$B$8:$R$276,12, 0)</f>
        <v>#N/A</v>
      </c>
      <c r="E357" s="409" t="e">
        <f>VLOOKUP(A357,'Erection Compiled '!$B$2:$S$340,10, 0)</f>
        <v>#N/A</v>
      </c>
      <c r="F357" s="409" t="e">
        <f>VLOOKUP(A357,Earthing!$C$7:$H$307,4, 0)</f>
        <v>#N/A</v>
      </c>
    </row>
    <row r="358" spans="1:6">
      <c r="A358" s="978" t="s">
        <v>747</v>
      </c>
      <c r="B358" s="965" t="s">
        <v>211</v>
      </c>
      <c r="C358" s="409" t="e">
        <f>VLOOKUP(A358,Foundation!$B$8:$R$293,10, 0)</f>
        <v>#N/A</v>
      </c>
      <c r="D358" s="409" t="e">
        <f>VLOOKUP(A358,Foundation!$B$8:$R$276,12, 0)</f>
        <v>#N/A</v>
      </c>
      <c r="E358" s="409" t="e">
        <f>VLOOKUP(A358,'Erection Compiled '!$B$2:$S$340,10, 0)</f>
        <v>#N/A</v>
      </c>
      <c r="F358" s="409" t="e">
        <f>VLOOKUP(A358,Earthing!$C$7:$H$307,4, 0)</f>
        <v>#N/A</v>
      </c>
    </row>
    <row r="359" spans="1:6">
      <c r="A359" s="978" t="s">
        <v>1654</v>
      </c>
      <c r="B359" s="965" t="s">
        <v>83</v>
      </c>
      <c r="C359" s="409" t="e">
        <f>VLOOKUP(A359,Foundation!$B$8:$R$293,10, 0)</f>
        <v>#N/A</v>
      </c>
      <c r="D359" s="409" t="e">
        <f>VLOOKUP(A359,Foundation!$B$8:$R$276,12, 0)</f>
        <v>#N/A</v>
      </c>
      <c r="E359" s="409" t="e">
        <f>VLOOKUP(A359,'Erection Compiled '!$B$2:$S$340,10, 0)</f>
        <v>#N/A</v>
      </c>
      <c r="F359" s="409" t="e">
        <f>VLOOKUP(A359,Earthing!$C$7:$H$307,4, 0)</f>
        <v>#N/A</v>
      </c>
    </row>
    <row r="360" spans="1:6">
      <c r="A360" s="978" t="s">
        <v>160</v>
      </c>
      <c r="B360" s="965" t="s">
        <v>111</v>
      </c>
      <c r="C360" s="409" t="e">
        <f>VLOOKUP(A360,Foundation!$B$8:$R$293,10, 0)</f>
        <v>#N/A</v>
      </c>
      <c r="D360" s="409" t="e">
        <f>VLOOKUP(A360,Foundation!$B$8:$R$276,12, 0)</f>
        <v>#N/A</v>
      </c>
      <c r="E360" s="409" t="e">
        <f>VLOOKUP(A360,'Erection Compiled '!$B$2:$S$340,10, 0)</f>
        <v>#N/A</v>
      </c>
      <c r="F360" s="409" t="e">
        <f>VLOOKUP(A360,Earthing!$C$7:$H$307,4, 0)</f>
        <v>#N/A</v>
      </c>
    </row>
    <row r="361" spans="1:6">
      <c r="A361" s="978" t="s">
        <v>162</v>
      </c>
      <c r="B361" s="965" t="s">
        <v>81</v>
      </c>
      <c r="C361" s="409" t="e">
        <f>VLOOKUP(A361,Foundation!$B$8:$R$293,10, 0)</f>
        <v>#N/A</v>
      </c>
      <c r="D361" s="409" t="e">
        <f>VLOOKUP(A361,Foundation!$B$8:$R$276,12, 0)</f>
        <v>#N/A</v>
      </c>
      <c r="E361" s="409" t="e">
        <f>VLOOKUP(A361,'Erection Compiled '!$B$2:$S$340,10, 0)</f>
        <v>#N/A</v>
      </c>
      <c r="F361" s="409" t="e">
        <f>VLOOKUP(A361,Earthing!$C$7:$H$307,4, 0)</f>
        <v>#N/A</v>
      </c>
    </row>
    <row r="362" spans="1:6">
      <c r="A362" s="978" t="s">
        <v>163</v>
      </c>
      <c r="B362" s="965" t="s">
        <v>89</v>
      </c>
      <c r="C362" s="409" t="e">
        <f>VLOOKUP(A362,Foundation!$B$8:$R$293,10, 0)</f>
        <v>#N/A</v>
      </c>
      <c r="D362" s="409" t="e">
        <f>VLOOKUP(A362,Foundation!$B$8:$R$276,12, 0)</f>
        <v>#N/A</v>
      </c>
      <c r="E362" s="409" t="e">
        <f>VLOOKUP(A362,'Erection Compiled '!$B$2:$S$340,10, 0)</f>
        <v>#N/A</v>
      </c>
      <c r="F362" s="409" t="e">
        <f>VLOOKUP(A362,Earthing!$C$7:$H$307,4, 0)</f>
        <v>#N/A</v>
      </c>
    </row>
    <row r="363" spans="1:6" hidden="1">
      <c r="A363" s="978" t="s">
        <v>1687</v>
      </c>
      <c r="B363" s="965" t="s">
        <v>1688</v>
      </c>
      <c r="C363" s="409" t="e">
        <f>VLOOKUP(A363,Foundation!$B$8:$R$293,10, 0)</f>
        <v>#N/A</v>
      </c>
      <c r="D363" s="409" t="e">
        <f>VLOOKUP(A363,Foundation!$B$8:$R$276,12, 0)</f>
        <v>#N/A</v>
      </c>
      <c r="E363" s="409" t="e">
        <f>VLOOKUP(A363,'Erection Compiled '!$B$2:$S$340,10, 0)</f>
        <v>#N/A</v>
      </c>
      <c r="F363" s="409" t="e">
        <f>VLOOKUP(A363,Earthing!$C$7:$H$307,4, 0)</f>
        <v>#N/A</v>
      </c>
    </row>
    <row r="364" spans="1:6" hidden="1">
      <c r="A364" s="978" t="s">
        <v>1689</v>
      </c>
      <c r="B364" s="965" t="s">
        <v>1688</v>
      </c>
      <c r="C364" s="409" t="e">
        <f>VLOOKUP(A364,Foundation!$B$8:$R$293,10, 0)</f>
        <v>#N/A</v>
      </c>
      <c r="D364" s="409" t="e">
        <f>VLOOKUP(A364,Foundation!$B$8:$R$276,12, 0)</f>
        <v>#N/A</v>
      </c>
      <c r="E364" s="409" t="e">
        <f>VLOOKUP(A364,'Erection Compiled '!$B$2:$S$340,10, 0)</f>
        <v>#N/A</v>
      </c>
      <c r="F364" s="409" t="e">
        <f>VLOOKUP(A364,Earthing!$C$7:$H$307,4, 0)</f>
        <v>#N/A</v>
      </c>
    </row>
    <row r="365" spans="1:6" hidden="1">
      <c r="A365" s="978" t="s">
        <v>164</v>
      </c>
      <c r="B365" s="965" t="s">
        <v>89</v>
      </c>
      <c r="C365" s="409" t="e">
        <f>VLOOKUP(A365,Foundation!$B$8:$R$293,10, 0)</f>
        <v>#N/A</v>
      </c>
      <c r="D365" s="409" t="e">
        <f>VLOOKUP(A365,Foundation!$B$8:$R$276,12, 0)</f>
        <v>#N/A</v>
      </c>
      <c r="E365" s="409" t="e">
        <f>VLOOKUP(A365,'Erection Compiled '!$B$2:$S$340,10, 0)</f>
        <v>#N/A</v>
      </c>
      <c r="F365" s="409" t="e">
        <f>VLOOKUP(A365,Earthing!$C$7:$H$307,4, 0)</f>
        <v>#N/A</v>
      </c>
    </row>
    <row r="366" spans="1:6" hidden="1">
      <c r="A366" s="978" t="s">
        <v>1690</v>
      </c>
      <c r="B366" s="965" t="s">
        <v>89</v>
      </c>
      <c r="C366" s="409" t="e">
        <f>VLOOKUP(A366,Foundation!$B$8:$R$293,10, 0)</f>
        <v>#N/A</v>
      </c>
      <c r="D366" s="409" t="e">
        <f>VLOOKUP(A366,Foundation!$B$8:$R$276,12, 0)</f>
        <v>#N/A</v>
      </c>
      <c r="E366" s="409" t="e">
        <f>VLOOKUP(A366,'Erection Compiled '!$B$2:$S$340,10, 0)</f>
        <v>#N/A</v>
      </c>
      <c r="F366" s="409" t="e">
        <f>VLOOKUP(A366,Earthing!$C$7:$H$307,4, 0)</f>
        <v>#N/A</v>
      </c>
    </row>
    <row r="367" spans="1:6" hidden="1">
      <c r="A367" s="978" t="s">
        <v>1691</v>
      </c>
      <c r="B367" s="965" t="s">
        <v>1729</v>
      </c>
      <c r="C367" s="409" t="e">
        <f>VLOOKUP(A367,Foundation!$B$8:$R$293,10, 0)</f>
        <v>#N/A</v>
      </c>
      <c r="D367" s="409" t="e">
        <f>VLOOKUP(A367,Foundation!$B$8:$R$276,12, 0)</f>
        <v>#N/A</v>
      </c>
      <c r="E367" s="409" t="e">
        <f>VLOOKUP(A367,'Erection Compiled '!$B$2:$S$340,10, 0)</f>
        <v>#N/A</v>
      </c>
      <c r="F367" s="409" t="e">
        <f>VLOOKUP(A367,Earthing!$C$7:$H$307,4, 0)</f>
        <v>#N/A</v>
      </c>
    </row>
    <row r="368" spans="1:6" hidden="1">
      <c r="A368" s="978" t="s">
        <v>482</v>
      </c>
      <c r="B368" s="965" t="s">
        <v>1730</v>
      </c>
      <c r="C368" s="409" t="e">
        <f>VLOOKUP(A368,Foundation!$B$8:$R$293,10, 0)</f>
        <v>#N/A</v>
      </c>
      <c r="D368" s="409" t="e">
        <f>VLOOKUP(A368,Foundation!$B$8:$R$276,12, 0)</f>
        <v>#N/A</v>
      </c>
      <c r="E368" s="409" t="e">
        <f>VLOOKUP(A368,'Erection Compiled '!$B$2:$S$340,10, 0)</f>
        <v>#N/A</v>
      </c>
      <c r="F368" s="409" t="e">
        <f>VLOOKUP(A368,Earthing!$C$7:$H$307,4, 0)</f>
        <v>#N/A</v>
      </c>
    </row>
    <row r="369" spans="1:6">
      <c r="A369" s="978" t="s">
        <v>749</v>
      </c>
      <c r="B369" s="965" t="s">
        <v>149</v>
      </c>
      <c r="C369" s="409" t="e">
        <f>VLOOKUP(A369,Foundation!$B$8:$R$293,10, 0)</f>
        <v>#N/A</v>
      </c>
      <c r="D369" s="409" t="e">
        <f>VLOOKUP(A369,Foundation!$B$8:$R$276,12, 0)</f>
        <v>#N/A</v>
      </c>
      <c r="E369" s="409" t="e">
        <f>VLOOKUP(A369,'Erection Compiled '!$B$2:$S$340,10, 0)</f>
        <v>#N/A</v>
      </c>
      <c r="F369" s="409" t="e">
        <f>VLOOKUP(A369,Earthing!$C$7:$H$307,4, 0)</f>
        <v>#N/A</v>
      </c>
    </row>
    <row r="370" spans="1:6">
      <c r="A370" s="976" t="s">
        <v>1747</v>
      </c>
      <c r="B370" s="966" t="s">
        <v>1726</v>
      </c>
      <c r="C370" s="409" t="e">
        <f>VLOOKUP(A370,Foundation!$B$8:$R$293,10, 0)</f>
        <v>#N/A</v>
      </c>
      <c r="D370" s="409" t="e">
        <f>VLOOKUP(A370,Foundation!$B$8:$R$276,12, 0)</f>
        <v>#N/A</v>
      </c>
      <c r="E370" s="409" t="e">
        <f>VLOOKUP(A370,'Erection Compiled '!$B$2:$S$340,10, 0)</f>
        <v>#N/A</v>
      </c>
      <c r="F370" s="409" t="e">
        <f>VLOOKUP(A370,Earthing!$C$7:$H$307,4, 0)</f>
        <v>#N/A</v>
      </c>
    </row>
    <row r="371" spans="1:6">
      <c r="A371" s="978" t="s">
        <v>739</v>
      </c>
      <c r="B371" s="965" t="s">
        <v>149</v>
      </c>
      <c r="C371" s="409" t="e">
        <f>VLOOKUP(A371,Foundation!$B$8:$R$293,10, 0)</f>
        <v>#N/A</v>
      </c>
      <c r="D371" s="409" t="e">
        <f>VLOOKUP(A371,Foundation!$B$8:$R$276,12, 0)</f>
        <v>#N/A</v>
      </c>
      <c r="E371" s="409" t="e">
        <f>VLOOKUP(A371,'Erection Compiled '!$B$2:$S$340,10, 0)</f>
        <v>#N/A</v>
      </c>
      <c r="F371" s="409" t="e">
        <f>VLOOKUP(A371,Earthing!$C$7:$H$307,4, 0)</f>
        <v>#N/A</v>
      </c>
    </row>
    <row r="372" spans="1:6">
      <c r="A372" s="974" t="s">
        <v>385</v>
      </c>
      <c r="B372" s="963" t="s">
        <v>89</v>
      </c>
      <c r="C372" s="409" t="e">
        <f>VLOOKUP(A372,Foundation!$B$8:$R$293,10, 0)</f>
        <v>#N/A</v>
      </c>
      <c r="D372" s="409" t="e">
        <f>VLOOKUP(A372,Foundation!$B$8:$R$276,12, 0)</f>
        <v>#N/A</v>
      </c>
      <c r="E372" s="409" t="e">
        <f>VLOOKUP(A372,'Erection Compiled '!$B$2:$S$340,10, 0)</f>
        <v>#N/A</v>
      </c>
      <c r="F372" s="409" t="e">
        <f>VLOOKUP(A372,Earthing!$C$7:$H$307,4, 0)</f>
        <v>#N/A</v>
      </c>
    </row>
    <row r="373" spans="1:6">
      <c r="A373" s="978" t="s">
        <v>831</v>
      </c>
      <c r="B373" s="965" t="s">
        <v>101</v>
      </c>
      <c r="C373" s="409" t="e">
        <f>VLOOKUP(A373,Foundation!$B$8:$R$293,10, 0)</f>
        <v>#N/A</v>
      </c>
      <c r="D373" s="409" t="e">
        <f>VLOOKUP(A373,Foundation!$B$8:$R$276,12, 0)</f>
        <v>#N/A</v>
      </c>
      <c r="E373" s="409" t="e">
        <f>VLOOKUP(A373,'Erection Compiled '!$B$2:$S$340,10, 0)</f>
        <v>#N/A</v>
      </c>
      <c r="F373" s="409" t="e">
        <f>VLOOKUP(A373,Earthing!$C$7:$H$307,4, 0)</f>
        <v>#N/A</v>
      </c>
    </row>
    <row r="374" spans="1:6">
      <c r="A374" s="978" t="s">
        <v>1563</v>
      </c>
      <c r="B374" s="965" t="s">
        <v>152</v>
      </c>
      <c r="C374" s="409" t="e">
        <f>VLOOKUP(A374,Foundation!$B$8:$R$293,10, 0)</f>
        <v>#N/A</v>
      </c>
      <c r="D374" s="409" t="e">
        <f>VLOOKUP(A374,Foundation!$B$8:$R$276,12, 0)</f>
        <v>#N/A</v>
      </c>
      <c r="E374" s="409" t="e">
        <f>VLOOKUP(A374,'Erection Compiled '!$B$2:$S$340,10, 0)</f>
        <v>#N/A</v>
      </c>
      <c r="F374" s="409" t="e">
        <f>VLOOKUP(A374,Earthing!$C$7:$H$307,4, 0)</f>
        <v>#N/A</v>
      </c>
    </row>
    <row r="375" spans="1:6">
      <c r="A375" s="978" t="s">
        <v>738</v>
      </c>
      <c r="B375" s="965" t="s">
        <v>146</v>
      </c>
      <c r="C375" s="409" t="e">
        <f>VLOOKUP(A375,Foundation!$B$8:$R$293,10, 0)</f>
        <v>#N/A</v>
      </c>
      <c r="D375" s="409" t="e">
        <f>VLOOKUP(A375,Foundation!$B$8:$R$276,12, 0)</f>
        <v>#N/A</v>
      </c>
      <c r="E375" s="409" t="e">
        <f>VLOOKUP(A375,'Erection Compiled '!$B$2:$S$340,10, 0)</f>
        <v>#N/A</v>
      </c>
      <c r="F375" s="409" t="e">
        <f>VLOOKUP(A375,Earthing!$C$7:$H$307,4, 0)</f>
        <v>#N/A</v>
      </c>
    </row>
    <row r="376" spans="1:6">
      <c r="A376" s="976" t="s">
        <v>1748</v>
      </c>
      <c r="B376" s="966" t="s">
        <v>1727</v>
      </c>
      <c r="C376" s="409" t="e">
        <f>VLOOKUP(A376,Foundation!$B$8:$R$293,10, 0)</f>
        <v>#N/A</v>
      </c>
      <c r="D376" s="409" t="e">
        <f>VLOOKUP(A376,Foundation!$B$8:$R$276,12, 0)</f>
        <v>#N/A</v>
      </c>
      <c r="E376" s="409" t="e">
        <f>VLOOKUP(A376,'Erection Compiled '!$B$2:$S$340,10, 0)</f>
        <v>#N/A</v>
      </c>
      <c r="F376" s="409" t="e">
        <f>VLOOKUP(A376,Earthing!$C$7:$H$307,4, 0)</f>
        <v>#N/A</v>
      </c>
    </row>
    <row r="377" spans="1:6">
      <c r="A377" s="978" t="s">
        <v>1300</v>
      </c>
      <c r="B377" s="965" t="s">
        <v>205</v>
      </c>
      <c r="C377" s="409" t="e">
        <f>VLOOKUP(A377,Foundation!$B$8:$R$293,10, 0)</f>
        <v>#N/A</v>
      </c>
      <c r="D377" s="409" t="e">
        <f>VLOOKUP(A377,Foundation!$B$8:$R$276,12, 0)</f>
        <v>#N/A</v>
      </c>
      <c r="E377" s="409" t="e">
        <f>VLOOKUP(A377,'Erection Compiled '!$B$2:$S$340,10, 0)</f>
        <v>#N/A</v>
      </c>
      <c r="F377" s="409" t="e">
        <f>VLOOKUP(A377,Earthing!$C$7:$H$307,4, 0)</f>
        <v>#N/A</v>
      </c>
    </row>
    <row r="378" spans="1:6">
      <c r="A378" s="978" t="s">
        <v>1308</v>
      </c>
      <c r="B378" s="965" t="s">
        <v>96</v>
      </c>
      <c r="C378" s="409" t="e">
        <f>VLOOKUP(A378,Foundation!$B$8:$R$293,10, 0)</f>
        <v>#N/A</v>
      </c>
      <c r="D378" s="409" t="e">
        <f>VLOOKUP(A378,Foundation!$B$8:$R$276,12, 0)</f>
        <v>#N/A</v>
      </c>
      <c r="E378" s="409" t="e">
        <f>VLOOKUP(A378,'Erection Compiled '!$B$2:$S$340,10, 0)</f>
        <v>#N/A</v>
      </c>
      <c r="F378" s="409" t="e">
        <f>VLOOKUP(A378,Earthing!$C$7:$H$307,4, 0)</f>
        <v>#N/A</v>
      </c>
    </row>
    <row r="379" spans="1:6">
      <c r="A379" s="978" t="s">
        <v>158</v>
      </c>
      <c r="B379" s="965" t="s">
        <v>83</v>
      </c>
      <c r="C379" s="409" t="e">
        <f>VLOOKUP(A379,Foundation!$B$8:$R$293,10, 0)</f>
        <v>#N/A</v>
      </c>
      <c r="D379" s="409" t="e">
        <f>VLOOKUP(A379,Foundation!$B$8:$R$276,12, 0)</f>
        <v>#N/A</v>
      </c>
      <c r="E379" s="409" t="e">
        <f>VLOOKUP(A379,'Erection Compiled '!$B$2:$S$340,10, 0)</f>
        <v>#N/A</v>
      </c>
      <c r="F379" s="409" t="e">
        <f>VLOOKUP(A379,Earthing!$C$7:$H$307,4, 0)</f>
        <v>#N/A</v>
      </c>
    </row>
    <row r="380" spans="1:6">
      <c r="A380" s="976" t="s">
        <v>1567</v>
      </c>
      <c r="B380" s="966" t="s">
        <v>1731</v>
      </c>
      <c r="C380" s="409" t="e">
        <f>VLOOKUP(A380,Foundation!$B$8:$R$293,10, 0)</f>
        <v>#N/A</v>
      </c>
      <c r="D380" s="409" t="e">
        <f>VLOOKUP(A380,Foundation!$B$8:$R$276,12, 0)</f>
        <v>#N/A</v>
      </c>
      <c r="E380" s="409" t="e">
        <f>VLOOKUP(A380,'Erection Compiled '!$B$2:$S$340,10, 0)</f>
        <v>#N/A</v>
      </c>
      <c r="F380" s="409" t="e">
        <f>VLOOKUP(A380,Earthing!$C$7:$H$307,4, 0)</f>
        <v>#N/A</v>
      </c>
    </row>
    <row r="381" spans="1:6">
      <c r="A381" s="978" t="s">
        <v>1504</v>
      </c>
      <c r="B381" s="965" t="s">
        <v>131</v>
      </c>
      <c r="C381" s="409" t="e">
        <f>VLOOKUP(A381,Foundation!$B$8:$R$293,10, 0)</f>
        <v>#N/A</v>
      </c>
      <c r="D381" s="409" t="e">
        <f>VLOOKUP(A381,Foundation!$B$8:$R$276,12, 0)</f>
        <v>#N/A</v>
      </c>
      <c r="E381" s="409" t="e">
        <f>VLOOKUP(A381,'Erection Compiled '!$B$2:$S$340,10, 0)</f>
        <v>#N/A</v>
      </c>
      <c r="F381" s="409" t="e">
        <f>VLOOKUP(A381,Earthing!$C$7:$H$307,4, 0)</f>
        <v>#N/A</v>
      </c>
    </row>
    <row r="382" spans="1:6">
      <c r="A382" s="978" t="s">
        <v>727</v>
      </c>
      <c r="B382" s="965" t="s">
        <v>146</v>
      </c>
      <c r="C382" s="409" t="e">
        <f>VLOOKUP(A382,Foundation!$B$8:$R$293,10, 0)</f>
        <v>#N/A</v>
      </c>
      <c r="D382" s="409" t="e">
        <f>VLOOKUP(A382,Foundation!$B$8:$R$276,12, 0)</f>
        <v>#N/A</v>
      </c>
      <c r="E382" s="409" t="e">
        <f>VLOOKUP(A382,'Erection Compiled '!$B$2:$S$340,10, 0)</f>
        <v>#N/A</v>
      </c>
      <c r="F382" s="409" t="e">
        <f>VLOOKUP(A382,Earthing!$C$7:$H$307,4, 0)</f>
        <v>#N/A</v>
      </c>
    </row>
    <row r="383" spans="1:6">
      <c r="A383" s="978" t="s">
        <v>155</v>
      </c>
      <c r="B383" s="965" t="s">
        <v>156</v>
      </c>
      <c r="C383" s="409" t="e">
        <f>VLOOKUP(A383,Foundation!$B$8:$R$293,10, 0)</f>
        <v>#N/A</v>
      </c>
      <c r="D383" s="409" t="e">
        <f>VLOOKUP(A383,Foundation!$B$8:$R$276,12, 0)</f>
        <v>#N/A</v>
      </c>
      <c r="E383" s="409" t="e">
        <f>VLOOKUP(A383,'Erection Compiled '!$B$2:$S$340,10, 0)</f>
        <v>#N/A</v>
      </c>
      <c r="F383" s="409" t="e">
        <f>VLOOKUP(A383,Earthing!$C$7:$H$307,4, 0)</f>
        <v>#N/A</v>
      </c>
    </row>
    <row r="384" spans="1:6">
      <c r="A384" s="976" t="s">
        <v>233</v>
      </c>
      <c r="B384" s="966" t="s">
        <v>1731</v>
      </c>
      <c r="C384" s="409" t="e">
        <f>VLOOKUP(A384,Foundation!$B$8:$R$293,10, 0)</f>
        <v>#N/A</v>
      </c>
      <c r="D384" s="409" t="e">
        <f>VLOOKUP(A384,Foundation!$B$8:$R$276,12, 0)</f>
        <v>#N/A</v>
      </c>
      <c r="E384" s="409" t="e">
        <f>VLOOKUP(A384,'Erection Compiled '!$B$2:$S$340,10, 0)</f>
        <v>#N/A</v>
      </c>
      <c r="F384" s="409" t="e">
        <f>VLOOKUP(A384,Earthing!$C$7:$H$307,4, 0)</f>
        <v>#N/A</v>
      </c>
    </row>
    <row r="385" spans="1:6">
      <c r="A385" s="978" t="s">
        <v>719</v>
      </c>
      <c r="B385" s="965" t="s">
        <v>149</v>
      </c>
      <c r="C385" s="409" t="e">
        <f>VLOOKUP(A385,Foundation!$B$8:$R$293,10, 0)</f>
        <v>#N/A</v>
      </c>
      <c r="D385" s="409" t="e">
        <f>VLOOKUP(A385,Foundation!$B$8:$R$276,12, 0)</f>
        <v>#N/A</v>
      </c>
      <c r="E385" s="409" t="e">
        <f>VLOOKUP(A385,'Erection Compiled '!$B$2:$S$340,10, 0)</f>
        <v>#N/A</v>
      </c>
      <c r="F385" s="409" t="e">
        <f>VLOOKUP(A385,Earthing!$C$7:$H$307,4, 0)</f>
        <v>#N/A</v>
      </c>
    </row>
    <row r="386" spans="1:6">
      <c r="A386" s="978" t="s">
        <v>832</v>
      </c>
      <c r="B386" s="965" t="s">
        <v>79</v>
      </c>
      <c r="C386" s="409" t="e">
        <f>VLOOKUP(A386,Foundation!$B$8:$R$293,10, 0)</f>
        <v>#N/A</v>
      </c>
      <c r="D386" s="409" t="e">
        <f>VLOOKUP(A386,Foundation!$B$8:$R$276,12, 0)</f>
        <v>#N/A</v>
      </c>
      <c r="E386" s="409" t="e">
        <f>VLOOKUP(A386,'Erection Compiled '!$B$2:$S$340,10, 0)</f>
        <v>#N/A</v>
      </c>
      <c r="F386" s="409" t="e">
        <f>VLOOKUP(A386,Earthing!$C$7:$H$307,4, 0)</f>
        <v>#N/A</v>
      </c>
    </row>
    <row r="387" spans="1:6">
      <c r="A387" s="978" t="s">
        <v>161</v>
      </c>
      <c r="B387" s="965" t="s">
        <v>81</v>
      </c>
      <c r="C387" s="409" t="e">
        <f>VLOOKUP(A387,Foundation!$B$8:$R$293,10, 0)</f>
        <v>#N/A</v>
      </c>
      <c r="D387" s="409" t="e">
        <f>VLOOKUP(A387,Foundation!$B$8:$R$276,12, 0)</f>
        <v>#N/A</v>
      </c>
      <c r="E387" s="409" t="e">
        <f>VLOOKUP(A387,'Erection Compiled '!$B$2:$S$340,10, 0)</f>
        <v>#N/A</v>
      </c>
      <c r="F387" s="409" t="e">
        <f>VLOOKUP(A387,Earthing!$C$7:$H$307,4, 0)</f>
        <v>#N/A</v>
      </c>
    </row>
    <row r="388" spans="1:6">
      <c r="A388" s="978" t="s">
        <v>150</v>
      </c>
      <c r="B388" s="965" t="s">
        <v>152</v>
      </c>
      <c r="C388" s="409" t="e">
        <f>VLOOKUP(A388,Foundation!$B$8:$R$293,10, 0)</f>
        <v>#N/A</v>
      </c>
      <c r="D388" s="409" t="e">
        <f>VLOOKUP(A388,Foundation!$B$8:$R$276,12, 0)</f>
        <v>#N/A</v>
      </c>
      <c r="E388" s="409" t="e">
        <f>VLOOKUP(A388,'Erection Compiled '!$B$2:$S$340,10, 0)</f>
        <v>#N/A</v>
      </c>
      <c r="F388" s="409" t="e">
        <f>VLOOKUP(A388,Earthing!$C$7:$H$307,4, 0)</f>
        <v>#N/A</v>
      </c>
    </row>
    <row r="389" spans="1:6">
      <c r="A389" s="978" t="s">
        <v>724</v>
      </c>
      <c r="B389" s="965" t="s">
        <v>146</v>
      </c>
      <c r="C389" s="409" t="e">
        <f>VLOOKUP(A389,Foundation!$B$8:$R$293,10, 0)</f>
        <v>#N/A</v>
      </c>
      <c r="D389" s="409" t="e">
        <f>VLOOKUP(A389,Foundation!$B$8:$R$276,12, 0)</f>
        <v>#N/A</v>
      </c>
      <c r="E389" s="409" t="e">
        <f>VLOOKUP(A389,'Erection Compiled '!$B$2:$S$340,10, 0)</f>
        <v>#N/A</v>
      </c>
      <c r="F389" s="409" t="e">
        <f>VLOOKUP(A389,Earthing!$C$7:$H$307,4, 0)</f>
        <v>#N/A</v>
      </c>
    </row>
    <row r="390" spans="1:6">
      <c r="A390" s="974" t="s">
        <v>1285</v>
      </c>
      <c r="B390" s="963" t="s">
        <v>79</v>
      </c>
      <c r="C390" s="409" t="e">
        <f>VLOOKUP(A390,Foundation!$B$8:$R$293,10, 0)</f>
        <v>#N/A</v>
      </c>
      <c r="D390" s="409" t="e">
        <f>VLOOKUP(A390,Foundation!$B$8:$R$276,12, 0)</f>
        <v>#N/A</v>
      </c>
      <c r="E390" s="409" t="e">
        <f>VLOOKUP(A390,'Erection Compiled '!$B$2:$S$340,10, 0)</f>
        <v>#N/A</v>
      </c>
      <c r="F390" s="409" t="e">
        <f>VLOOKUP(A390,Earthing!$C$7:$H$307,4, 0)</f>
        <v>#N/A</v>
      </c>
    </row>
    <row r="391" spans="1:6">
      <c r="A391" s="978" t="s">
        <v>138</v>
      </c>
      <c r="B391" s="965" t="s">
        <v>96</v>
      </c>
      <c r="C391" s="409" t="e">
        <f>VLOOKUP(A391,Foundation!$B$8:$R$293,10, 0)</f>
        <v>#N/A</v>
      </c>
      <c r="D391" s="409" t="e">
        <f>VLOOKUP(A391,Foundation!$B$8:$R$276,12, 0)</f>
        <v>#N/A</v>
      </c>
      <c r="E391" s="409" t="e">
        <f>VLOOKUP(A391,'Erection Compiled '!$B$2:$S$340,10, 0)</f>
        <v>#N/A</v>
      </c>
      <c r="F391" s="409" t="e">
        <f>VLOOKUP(A391,Earthing!$C$7:$H$307,4, 0)</f>
        <v>#N/A</v>
      </c>
    </row>
    <row r="392" spans="1:6">
      <c r="A392" s="978" t="s">
        <v>718</v>
      </c>
      <c r="B392" s="965" t="s">
        <v>149</v>
      </c>
      <c r="C392" s="409" t="e">
        <f>VLOOKUP(A392,Foundation!$B$8:$R$293,10, 0)</f>
        <v>#N/A</v>
      </c>
      <c r="D392" s="409" t="e">
        <f>VLOOKUP(A392,Foundation!$B$8:$R$276,12, 0)</f>
        <v>#N/A</v>
      </c>
      <c r="E392" s="409" t="e">
        <f>VLOOKUP(A392,'Erection Compiled '!$B$2:$S$340,10, 0)</f>
        <v>#N/A</v>
      </c>
      <c r="F392" s="409" t="e">
        <f>VLOOKUP(A392,Earthing!$C$7:$H$307,4, 0)</f>
        <v>#N/A</v>
      </c>
    </row>
    <row r="393" spans="1:6">
      <c r="A393" s="978" t="s">
        <v>1592</v>
      </c>
      <c r="B393" s="965" t="s">
        <v>89</v>
      </c>
      <c r="C393" s="409" t="e">
        <f>VLOOKUP(A393,Foundation!$B$8:$R$293,10, 0)</f>
        <v>#N/A</v>
      </c>
      <c r="D393" s="409" t="e">
        <f>VLOOKUP(A393,Foundation!$B$8:$R$276,12, 0)</f>
        <v>#N/A</v>
      </c>
      <c r="E393" s="409" t="e">
        <f>VLOOKUP(A393,'Erection Compiled '!$B$2:$S$340,10, 0)</f>
        <v>#N/A</v>
      </c>
      <c r="F393" s="409" t="e">
        <f>VLOOKUP(A393,Earthing!$C$7:$H$307,4, 0)</f>
        <v>#N/A</v>
      </c>
    </row>
    <row r="394" spans="1:6">
      <c r="A394" s="978" t="s">
        <v>721</v>
      </c>
      <c r="B394" s="965" t="s">
        <v>146</v>
      </c>
      <c r="C394" s="409" t="e">
        <f>VLOOKUP(A394,Foundation!$B$8:$R$293,10, 0)</f>
        <v>#N/A</v>
      </c>
      <c r="D394" s="409" t="e">
        <f>VLOOKUP(A394,Foundation!$B$8:$R$276,12, 0)</f>
        <v>#N/A</v>
      </c>
      <c r="E394" s="409" t="e">
        <f>VLOOKUP(A394,'Erection Compiled '!$B$2:$S$340,10, 0)</f>
        <v>#N/A</v>
      </c>
      <c r="F394" s="409" t="e">
        <f>VLOOKUP(A394,Earthing!$C$7:$H$307,4, 0)</f>
        <v>#N/A</v>
      </c>
    </row>
    <row r="395" spans="1:6">
      <c r="A395" s="978" t="s">
        <v>1303</v>
      </c>
      <c r="B395" s="965" t="s">
        <v>211</v>
      </c>
      <c r="C395" s="409" t="e">
        <f>VLOOKUP(A395,Foundation!$B$8:$R$293,10, 0)</f>
        <v>#N/A</v>
      </c>
      <c r="D395" s="409" t="e">
        <f>VLOOKUP(A395,Foundation!$B$8:$R$276,12, 0)</f>
        <v>#N/A</v>
      </c>
      <c r="E395" s="409" t="e">
        <f>VLOOKUP(A395,'Erection Compiled '!$B$2:$S$340,10, 0)</f>
        <v>#N/A</v>
      </c>
      <c r="F395" s="409" t="e">
        <f>VLOOKUP(A395,Earthing!$C$7:$H$307,4, 0)</f>
        <v>#N/A</v>
      </c>
    </row>
    <row r="396" spans="1:6">
      <c r="A396" s="976" t="s">
        <v>343</v>
      </c>
      <c r="B396" s="966" t="s">
        <v>1732</v>
      </c>
      <c r="C396" s="409" t="e">
        <f>VLOOKUP(A396,Foundation!$B$8:$R$293,10, 0)</f>
        <v>#N/A</v>
      </c>
      <c r="D396" s="409" t="e">
        <f>VLOOKUP(A396,Foundation!$B$8:$R$276,12, 0)</f>
        <v>#N/A</v>
      </c>
      <c r="E396" s="409" t="e">
        <f>VLOOKUP(A396,'Erection Compiled '!$B$2:$S$340,10, 0)</f>
        <v>#N/A</v>
      </c>
      <c r="F396" s="409" t="e">
        <f>VLOOKUP(A396,Earthing!$C$7:$H$307,4, 0)</f>
        <v>#N/A</v>
      </c>
    </row>
    <row r="397" spans="1:6">
      <c r="A397" s="978" t="s">
        <v>714</v>
      </c>
      <c r="B397" s="965" t="s">
        <v>149</v>
      </c>
      <c r="C397" s="409" t="e">
        <f>VLOOKUP(A397,Foundation!$B$8:$R$293,10, 0)</f>
        <v>#N/A</v>
      </c>
      <c r="D397" s="409" t="e">
        <f>VLOOKUP(A397,Foundation!$B$8:$R$276,12, 0)</f>
        <v>#N/A</v>
      </c>
      <c r="E397" s="409" t="e">
        <f>VLOOKUP(A397,'Erection Compiled '!$B$2:$S$340,10, 0)</f>
        <v>#N/A</v>
      </c>
      <c r="F397" s="409" t="e">
        <f>VLOOKUP(A397,Earthing!$C$7:$H$307,4, 0)</f>
        <v>#N/A</v>
      </c>
    </row>
    <row r="398" spans="1:6">
      <c r="A398" s="978" t="s">
        <v>723</v>
      </c>
      <c r="B398" s="965" t="s">
        <v>146</v>
      </c>
      <c r="C398" s="409" t="e">
        <f>VLOOKUP(A398,Foundation!$B$8:$R$293,10, 0)</f>
        <v>#N/A</v>
      </c>
      <c r="D398" s="409" t="e">
        <f>VLOOKUP(A398,Foundation!$B$8:$R$276,12, 0)</f>
        <v>#N/A</v>
      </c>
      <c r="E398" s="409" t="e">
        <f>VLOOKUP(A398,'Erection Compiled '!$B$2:$S$340,10, 0)</f>
        <v>#N/A</v>
      </c>
      <c r="F398" s="409" t="e">
        <f>VLOOKUP(A398,Earthing!$C$7:$H$307,4, 0)</f>
        <v>#N/A</v>
      </c>
    </row>
    <row r="399" spans="1:6">
      <c r="A399" s="978" t="s">
        <v>1298</v>
      </c>
      <c r="B399" s="965" t="s">
        <v>211</v>
      </c>
      <c r="C399" s="409" t="e">
        <f>VLOOKUP(A399,Foundation!$B$8:$R$293,10, 0)</f>
        <v>#N/A</v>
      </c>
      <c r="D399" s="409" t="e">
        <f>VLOOKUP(A399,Foundation!$B$8:$R$276,12, 0)</f>
        <v>#N/A</v>
      </c>
      <c r="E399" s="409" t="e">
        <f>VLOOKUP(A399,'Erection Compiled '!$B$2:$S$340,10, 0)</f>
        <v>#N/A</v>
      </c>
      <c r="F399" s="409" t="e">
        <f>VLOOKUP(A399,Earthing!$C$7:$H$307,4, 0)</f>
        <v>#N/A</v>
      </c>
    </row>
    <row r="400" spans="1:6">
      <c r="A400" s="978" t="s">
        <v>428</v>
      </c>
      <c r="B400" s="965" t="s">
        <v>96</v>
      </c>
      <c r="C400" s="409" t="e">
        <f>VLOOKUP(A400,Foundation!$B$8:$R$293,10, 0)</f>
        <v>#N/A</v>
      </c>
      <c r="D400" s="409" t="e">
        <f>VLOOKUP(A400,Foundation!$B$8:$R$276,12, 0)</f>
        <v>#N/A</v>
      </c>
      <c r="E400" s="409" t="e">
        <f>VLOOKUP(A400,'Erection Compiled '!$B$2:$S$340,10, 0)</f>
        <v>#N/A</v>
      </c>
      <c r="F400" s="409" t="e">
        <f>VLOOKUP(A400,Earthing!$C$7:$H$307,4, 0)</f>
        <v>#N/A</v>
      </c>
    </row>
    <row r="401" spans="1:6">
      <c r="A401" s="978" t="s">
        <v>1565</v>
      </c>
      <c r="B401" s="965" t="s">
        <v>79</v>
      </c>
      <c r="C401" s="409" t="e">
        <f>VLOOKUP(A401,Foundation!$B$8:$R$293,10, 0)</f>
        <v>#N/A</v>
      </c>
      <c r="D401" s="409" t="e">
        <f>VLOOKUP(A401,Foundation!$B$8:$R$276,12, 0)</f>
        <v>#N/A</v>
      </c>
      <c r="E401" s="409" t="e">
        <f>VLOOKUP(A401,'Erection Compiled '!$B$2:$S$340,10, 0)</f>
        <v>#N/A</v>
      </c>
      <c r="F401" s="409" t="e">
        <f>VLOOKUP(A401,Earthing!$C$7:$H$307,4, 0)</f>
        <v>#N/A</v>
      </c>
    </row>
    <row r="402" spans="1:6">
      <c r="A402" s="978" t="s">
        <v>1601</v>
      </c>
      <c r="B402" s="965" t="s">
        <v>83</v>
      </c>
      <c r="C402" s="409" t="e">
        <f>VLOOKUP(A402,Foundation!$B$8:$R$293,10, 0)</f>
        <v>#N/A</v>
      </c>
      <c r="D402" s="409" t="e">
        <f>VLOOKUP(A402,Foundation!$B$8:$R$276,12, 0)</f>
        <v>#N/A</v>
      </c>
      <c r="E402" s="409" t="e">
        <f>VLOOKUP(A402,'Erection Compiled '!$B$2:$S$340,10, 0)</f>
        <v>#N/A</v>
      </c>
      <c r="F402" s="409" t="e">
        <f>VLOOKUP(A402,Earthing!$C$7:$H$307,4, 0)</f>
        <v>#N/A</v>
      </c>
    </row>
    <row r="403" spans="1:6">
      <c r="A403" s="976" t="s">
        <v>122</v>
      </c>
      <c r="B403" s="966" t="s">
        <v>1723</v>
      </c>
      <c r="C403" s="409" t="e">
        <f>VLOOKUP(A403,Foundation!$B$8:$R$293,10, 0)</f>
        <v>#N/A</v>
      </c>
      <c r="D403" s="409" t="e">
        <f>VLOOKUP(A403,Foundation!$B$8:$R$276,12, 0)</f>
        <v>#N/A</v>
      </c>
      <c r="E403" s="409" t="e">
        <f>VLOOKUP(A403,'Erection Compiled '!$B$2:$S$340,10, 0)</f>
        <v>#N/A</v>
      </c>
      <c r="F403" s="409" t="e">
        <f>VLOOKUP(A403,Earthing!$C$7:$H$307,4, 0)</f>
        <v>#N/A</v>
      </c>
    </row>
    <row r="404" spans="1:6">
      <c r="A404" s="978" t="s">
        <v>143</v>
      </c>
      <c r="B404" s="965" t="s">
        <v>79</v>
      </c>
      <c r="C404" s="409" t="e">
        <f>VLOOKUP(A404,Foundation!$B$8:$R$293,10, 0)</f>
        <v>#N/A</v>
      </c>
      <c r="D404" s="409" t="e">
        <f>VLOOKUP(A404,Foundation!$B$8:$R$276,12, 0)</f>
        <v>#N/A</v>
      </c>
      <c r="E404" s="409" t="e">
        <f>VLOOKUP(A404,'Erection Compiled '!$B$2:$S$340,10, 0)</f>
        <v>#N/A</v>
      </c>
      <c r="F404" s="409" t="e">
        <f>VLOOKUP(A404,Earthing!$C$7:$H$307,4, 0)</f>
        <v>#N/A</v>
      </c>
    </row>
    <row r="405" spans="1:6">
      <c r="A405" s="978" t="s">
        <v>776</v>
      </c>
      <c r="B405" s="965" t="s">
        <v>146</v>
      </c>
      <c r="C405" s="409" t="e">
        <f>VLOOKUP(A405,Foundation!$B$8:$R$293,10, 0)</f>
        <v>#N/A</v>
      </c>
      <c r="D405" s="409" t="e">
        <f>VLOOKUP(A405,Foundation!$B$8:$R$276,12, 0)</f>
        <v>#N/A</v>
      </c>
      <c r="E405" s="409" t="e">
        <f>VLOOKUP(A405,'Erection Compiled '!$B$2:$S$340,10, 0)</f>
        <v>#N/A</v>
      </c>
      <c r="F405" s="409" t="e">
        <f>VLOOKUP(A405,Earthing!$C$7:$H$307,4, 0)</f>
        <v>#N/A</v>
      </c>
    </row>
    <row r="406" spans="1:6">
      <c r="A406" s="978" t="s">
        <v>148</v>
      </c>
      <c r="B406" s="965" t="s">
        <v>89</v>
      </c>
      <c r="C406" s="409" t="e">
        <f>VLOOKUP(A406,Foundation!$B$8:$R$293,10, 0)</f>
        <v>#N/A</v>
      </c>
      <c r="D406" s="409" t="e">
        <f>VLOOKUP(A406,Foundation!$B$8:$R$276,12, 0)</f>
        <v>#N/A</v>
      </c>
      <c r="E406" s="409" t="e">
        <f>VLOOKUP(A406,'Erection Compiled '!$B$2:$S$340,10, 0)</f>
        <v>#N/A</v>
      </c>
      <c r="F406" s="409" t="e">
        <f>VLOOKUP(A406,Earthing!$C$7:$H$307,4, 0)</f>
        <v>#N/A</v>
      </c>
    </row>
    <row r="407" spans="1:6">
      <c r="A407" s="978" t="s">
        <v>1584</v>
      </c>
      <c r="B407" s="965" t="s">
        <v>101</v>
      </c>
      <c r="C407" s="409" t="e">
        <f>VLOOKUP(A407,Foundation!$B$8:$R$293,10, 0)</f>
        <v>#N/A</v>
      </c>
      <c r="D407" s="409" t="e">
        <f>VLOOKUP(A407,Foundation!$B$8:$R$276,12, 0)</f>
        <v>#N/A</v>
      </c>
      <c r="E407" s="409" t="e">
        <f>VLOOKUP(A407,'Erection Compiled '!$B$2:$S$340,10, 0)</f>
        <v>#N/A</v>
      </c>
      <c r="F407" s="409" t="e">
        <f>VLOOKUP(A407,Earthing!$C$7:$H$307,4, 0)</f>
        <v>#N/A</v>
      </c>
    </row>
    <row r="408" spans="1:6">
      <c r="A408" s="978" t="s">
        <v>777</v>
      </c>
      <c r="B408" s="965" t="s">
        <v>146</v>
      </c>
      <c r="C408" s="409" t="e">
        <f>VLOOKUP(A408,Foundation!$B$8:$R$293,10, 0)</f>
        <v>#N/A</v>
      </c>
      <c r="D408" s="409" t="e">
        <f>VLOOKUP(A408,Foundation!$B$8:$R$276,12, 0)</f>
        <v>#N/A</v>
      </c>
      <c r="E408" s="409" t="e">
        <f>VLOOKUP(A408,'Erection Compiled '!$B$2:$S$340,10, 0)</f>
        <v>#N/A</v>
      </c>
      <c r="F408" s="409" t="e">
        <f>VLOOKUP(A408,Earthing!$C$7:$H$307,4, 0)</f>
        <v>#N/A</v>
      </c>
    </row>
    <row r="409" spans="1:6">
      <c r="A409" s="978" t="s">
        <v>1560</v>
      </c>
      <c r="B409" s="965" t="s">
        <v>87</v>
      </c>
      <c r="C409" s="409" t="e">
        <f>VLOOKUP(A409,Foundation!$B$8:$R$293,10, 0)</f>
        <v>#N/A</v>
      </c>
      <c r="D409" s="409" t="e">
        <f>VLOOKUP(A409,Foundation!$B$8:$R$276,12, 0)</f>
        <v>#N/A</v>
      </c>
      <c r="E409" s="409" t="e">
        <f>VLOOKUP(A409,'Erection Compiled '!$B$2:$S$340,10, 0)</f>
        <v>#N/A</v>
      </c>
      <c r="F409" s="409" t="e">
        <f>VLOOKUP(A409,Earthing!$C$7:$H$307,4, 0)</f>
        <v>#N/A</v>
      </c>
    </row>
    <row r="410" spans="1:6">
      <c r="A410" s="978" t="s">
        <v>781</v>
      </c>
      <c r="B410" s="965" t="s">
        <v>146</v>
      </c>
      <c r="C410" s="409" t="e">
        <f>VLOOKUP(A410,Foundation!$B$8:$R$293,10, 0)</f>
        <v>#N/A</v>
      </c>
      <c r="D410" s="409" t="e">
        <f>VLOOKUP(A410,Foundation!$B$8:$R$276,12, 0)</f>
        <v>#N/A</v>
      </c>
      <c r="E410" s="409" t="e">
        <f>VLOOKUP(A410,'Erection Compiled '!$B$2:$S$340,10, 0)</f>
        <v>#N/A</v>
      </c>
      <c r="F410" s="409" t="e">
        <f>VLOOKUP(A410,Earthing!$C$7:$H$307,4, 0)</f>
        <v>#N/A</v>
      </c>
    </row>
    <row r="411" spans="1:6">
      <c r="A411" s="978" t="s">
        <v>1299</v>
      </c>
      <c r="B411" s="965" t="s">
        <v>149</v>
      </c>
      <c r="C411" s="409" t="e">
        <f>VLOOKUP(A411,Foundation!$B$8:$R$293,10, 0)</f>
        <v>#N/A</v>
      </c>
      <c r="D411" s="409" t="e">
        <f>VLOOKUP(A411,Foundation!$B$8:$R$276,12, 0)</f>
        <v>#N/A</v>
      </c>
      <c r="E411" s="409" t="e">
        <f>VLOOKUP(A411,'Erection Compiled '!$B$2:$S$340,10, 0)</f>
        <v>#N/A</v>
      </c>
      <c r="F411" s="409" t="e">
        <f>VLOOKUP(A411,Earthing!$C$7:$H$307,4, 0)</f>
        <v>#N/A</v>
      </c>
    </row>
    <row r="412" spans="1:6">
      <c r="A412" s="978" t="s">
        <v>778</v>
      </c>
      <c r="B412" s="965" t="s">
        <v>146</v>
      </c>
      <c r="C412" s="409" t="e">
        <f>VLOOKUP(A412,Foundation!$B$8:$R$293,10, 0)</f>
        <v>#N/A</v>
      </c>
      <c r="D412" s="409" t="e">
        <f>VLOOKUP(A412,Foundation!$B$8:$R$276,12, 0)</f>
        <v>#N/A</v>
      </c>
      <c r="E412" s="409" t="e">
        <f>VLOOKUP(A412,'Erection Compiled '!$B$2:$S$340,10, 0)</f>
        <v>#N/A</v>
      </c>
      <c r="F412" s="409" t="e">
        <f>VLOOKUP(A412,Earthing!$C$7:$H$307,4, 0)</f>
        <v>#N/A</v>
      </c>
    </row>
    <row r="413" spans="1:6">
      <c r="A413" s="976" t="s">
        <v>1749</v>
      </c>
      <c r="B413" s="968" t="s">
        <v>146</v>
      </c>
      <c r="C413" s="409" t="e">
        <f>VLOOKUP(A413,Foundation!$B$8:$R$293,10, 0)</f>
        <v>#N/A</v>
      </c>
      <c r="D413" s="409" t="e">
        <f>VLOOKUP(A413,Foundation!$B$8:$R$276,12, 0)</f>
        <v>#N/A</v>
      </c>
      <c r="E413" s="409" t="e">
        <f>VLOOKUP(A413,'Erection Compiled '!$B$2:$S$340,10, 0)</f>
        <v>#N/A</v>
      </c>
      <c r="F413" s="409" t="e">
        <f>VLOOKUP(A413,Earthing!$C$7:$H$307,4, 0)</f>
        <v>#N/A</v>
      </c>
    </row>
    <row r="414" spans="1:6">
      <c r="A414" s="978" t="s">
        <v>737</v>
      </c>
      <c r="B414" s="965" t="s">
        <v>146</v>
      </c>
      <c r="C414" s="409" t="e">
        <f>VLOOKUP(A414,Foundation!$B$8:$R$293,10, 0)</f>
        <v>#N/A</v>
      </c>
      <c r="D414" s="409" t="e">
        <f>VLOOKUP(A414,Foundation!$B$8:$R$276,12, 0)</f>
        <v>#N/A</v>
      </c>
      <c r="E414" s="409" t="e">
        <f>VLOOKUP(A414,'Erection Compiled '!$B$2:$S$340,10, 0)</f>
        <v>#N/A</v>
      </c>
      <c r="F414" s="409" t="e">
        <f>VLOOKUP(A414,Earthing!$C$7:$H$307,4, 0)</f>
        <v>#N/A</v>
      </c>
    </row>
    <row r="415" spans="1:6">
      <c r="A415" s="978" t="s">
        <v>151</v>
      </c>
      <c r="B415" s="965" t="s">
        <v>152</v>
      </c>
      <c r="C415" s="409" t="e">
        <f>VLOOKUP(A415,Foundation!$B$8:$R$293,10, 0)</f>
        <v>#N/A</v>
      </c>
      <c r="D415" s="409" t="e">
        <f>VLOOKUP(A415,Foundation!$B$8:$R$276,12, 0)</f>
        <v>#N/A</v>
      </c>
      <c r="E415" s="409" t="e">
        <f>VLOOKUP(A415,'Erection Compiled '!$B$2:$S$340,10, 0)</f>
        <v>#N/A</v>
      </c>
      <c r="F415" s="409" t="e">
        <f>VLOOKUP(A415,Earthing!$C$7:$H$307,4, 0)</f>
        <v>#N/A</v>
      </c>
    </row>
    <row r="416" spans="1:6">
      <c r="A416" s="978" t="s">
        <v>1302</v>
      </c>
      <c r="B416" s="965" t="s">
        <v>89</v>
      </c>
      <c r="C416" s="409" t="e">
        <f>VLOOKUP(A416,Foundation!$B$8:$R$293,10, 0)</f>
        <v>#N/A</v>
      </c>
      <c r="D416" s="409" t="e">
        <f>VLOOKUP(A416,Foundation!$B$8:$R$276,12, 0)</f>
        <v>#N/A</v>
      </c>
      <c r="E416" s="409" t="e">
        <f>VLOOKUP(A416,'Erection Compiled '!$B$2:$S$340,10, 0)</f>
        <v>#N/A</v>
      </c>
      <c r="F416" s="409" t="e">
        <f>VLOOKUP(A416,Earthing!$C$7:$H$307,4, 0)</f>
        <v>#N/A</v>
      </c>
    </row>
    <row r="417" spans="1:6">
      <c r="A417" s="978" t="s">
        <v>773</v>
      </c>
      <c r="B417" s="965" t="s">
        <v>146</v>
      </c>
      <c r="C417" s="409" t="e">
        <f>VLOOKUP(A417,Foundation!$B$8:$R$293,10, 0)</f>
        <v>#N/A</v>
      </c>
      <c r="D417" s="409" t="e">
        <f>VLOOKUP(A417,Foundation!$B$8:$R$276,12, 0)</f>
        <v>#N/A</v>
      </c>
      <c r="E417" s="409" t="e">
        <f>VLOOKUP(A417,'Erection Compiled '!$B$2:$S$340,10, 0)</f>
        <v>#N/A</v>
      </c>
      <c r="F417" s="409" t="e">
        <f>VLOOKUP(A417,Earthing!$C$7:$H$307,4, 0)</f>
        <v>#N/A</v>
      </c>
    </row>
    <row r="418" spans="1:6">
      <c r="A418" s="978" t="s">
        <v>780</v>
      </c>
      <c r="B418" s="965" t="s">
        <v>146</v>
      </c>
      <c r="C418" s="409" t="e">
        <f>VLOOKUP(A418,Foundation!$B$8:$R$293,10, 0)</f>
        <v>#N/A</v>
      </c>
      <c r="D418" s="409" t="e">
        <f>VLOOKUP(A418,Foundation!$B$8:$R$276,12, 0)</f>
        <v>#N/A</v>
      </c>
      <c r="E418" s="409" t="e">
        <f>VLOOKUP(A418,'Erection Compiled '!$B$2:$S$340,10, 0)</f>
        <v>#N/A</v>
      </c>
      <c r="F418" s="409" t="e">
        <f>VLOOKUP(A418,Earthing!$C$7:$H$307,4, 0)</f>
        <v>#N/A</v>
      </c>
    </row>
    <row r="419" spans="1:6">
      <c r="A419" s="978" t="s">
        <v>144</v>
      </c>
      <c r="B419" s="965" t="s">
        <v>146</v>
      </c>
      <c r="C419" s="409" t="e">
        <f>VLOOKUP(A419,Foundation!$B$8:$R$293,10, 0)</f>
        <v>#N/A</v>
      </c>
      <c r="D419" s="409" t="e">
        <f>VLOOKUP(A419,Foundation!$B$8:$R$276,12, 0)</f>
        <v>#N/A</v>
      </c>
      <c r="E419" s="409" t="e">
        <f>VLOOKUP(A419,'Erection Compiled '!$B$2:$S$340,10, 0)</f>
        <v>#N/A</v>
      </c>
      <c r="F419" s="409" t="e">
        <f>VLOOKUP(A419,Earthing!$C$7:$H$307,4, 0)</f>
        <v>#N/A</v>
      </c>
    </row>
    <row r="420" spans="1:6">
      <c r="A420" s="978" t="s">
        <v>745</v>
      </c>
      <c r="B420" s="965" t="s">
        <v>146</v>
      </c>
      <c r="C420" s="409" t="e">
        <f>VLOOKUP(A420,Foundation!$B$8:$R$293,10, 0)</f>
        <v>#N/A</v>
      </c>
      <c r="D420" s="409" t="e">
        <f>VLOOKUP(A420,Foundation!$B$8:$R$276,12, 0)</f>
        <v>#N/A</v>
      </c>
      <c r="E420" s="409" t="e">
        <f>VLOOKUP(A420,'Erection Compiled '!$B$2:$S$340,10, 0)</f>
        <v>#N/A</v>
      </c>
      <c r="F420" s="409" t="e">
        <f>VLOOKUP(A420,Earthing!$C$7:$H$307,4, 0)</f>
        <v>#N/A</v>
      </c>
    </row>
    <row r="421" spans="1:6">
      <c r="A421" s="978" t="s">
        <v>774</v>
      </c>
      <c r="B421" s="965" t="s">
        <v>146</v>
      </c>
      <c r="C421" s="409" t="e">
        <f>VLOOKUP(A421,Foundation!$B$8:$R$293,10, 0)</f>
        <v>#N/A</v>
      </c>
      <c r="D421" s="409" t="e">
        <f>VLOOKUP(A421,Foundation!$B$8:$R$276,12, 0)</f>
        <v>#N/A</v>
      </c>
      <c r="E421" s="409" t="e">
        <f>VLOOKUP(A421,'Erection Compiled '!$B$2:$S$340,10, 0)</f>
        <v>#N/A</v>
      </c>
      <c r="F421" s="409" t="e">
        <f>VLOOKUP(A421,Earthing!$C$7:$H$307,4, 0)</f>
        <v>#N/A</v>
      </c>
    </row>
    <row r="422" spans="1:6">
      <c r="A422" s="978" t="s">
        <v>1248</v>
      </c>
      <c r="B422" s="965" t="s">
        <v>146</v>
      </c>
      <c r="C422" s="409" t="e">
        <f>VLOOKUP(A422,Foundation!$B$8:$R$293,10, 0)</f>
        <v>#N/A</v>
      </c>
      <c r="D422" s="409" t="e">
        <f>VLOOKUP(A422,Foundation!$B$8:$R$276,12, 0)</f>
        <v>#N/A</v>
      </c>
      <c r="E422" s="409" t="e">
        <f>VLOOKUP(A422,'Erection Compiled '!$B$2:$S$340,10, 0)</f>
        <v>#N/A</v>
      </c>
      <c r="F422" s="409" t="e">
        <f>VLOOKUP(A422,Earthing!$C$7:$H$307,4, 0)</f>
        <v>#N/A</v>
      </c>
    </row>
    <row r="423" spans="1:6">
      <c r="A423" s="978" t="s">
        <v>694</v>
      </c>
      <c r="B423" s="965" t="s">
        <v>79</v>
      </c>
      <c r="C423" s="409" t="e">
        <f>VLOOKUP(A423,Foundation!$B$8:$R$293,10, 0)</f>
        <v>#N/A</v>
      </c>
      <c r="D423" s="409" t="e">
        <f>VLOOKUP(A423,Foundation!$B$8:$R$276,12, 0)</f>
        <v>#N/A</v>
      </c>
      <c r="E423" s="409" t="e">
        <f>VLOOKUP(A423,'Erection Compiled '!$B$2:$S$340,10, 0)</f>
        <v>#N/A</v>
      </c>
      <c r="F423" s="409" t="e">
        <f>VLOOKUP(A423,Earthing!$C$7:$H$307,4, 0)</f>
        <v>#N/A</v>
      </c>
    </row>
    <row r="424" spans="1:6">
      <c r="A424" s="978" t="s">
        <v>744</v>
      </c>
      <c r="B424" s="965" t="s">
        <v>146</v>
      </c>
      <c r="C424" s="409" t="e">
        <f>VLOOKUP(A424,Foundation!$B$8:$R$293,10, 0)</f>
        <v>#N/A</v>
      </c>
      <c r="D424" s="409" t="e">
        <f>VLOOKUP(A424,Foundation!$B$8:$R$276,12, 0)</f>
        <v>#N/A</v>
      </c>
      <c r="E424" s="409" t="e">
        <f>VLOOKUP(A424,'Erection Compiled '!$B$2:$S$340,10, 0)</f>
        <v>#N/A</v>
      </c>
      <c r="F424" s="409" t="e">
        <f>VLOOKUP(A424,Earthing!$C$7:$H$307,4, 0)</f>
        <v>#N/A</v>
      </c>
    </row>
    <row r="425" spans="1:6">
      <c r="A425" s="978" t="s">
        <v>153</v>
      </c>
      <c r="B425" s="965" t="s">
        <v>79</v>
      </c>
      <c r="C425" s="409" t="e">
        <f>VLOOKUP(A425,Foundation!$B$8:$R$293,10, 0)</f>
        <v>#N/A</v>
      </c>
      <c r="D425" s="409" t="e">
        <f>VLOOKUP(A425,Foundation!$B$8:$R$276,12, 0)</f>
        <v>#N/A</v>
      </c>
      <c r="E425" s="409" t="e">
        <f>VLOOKUP(A425,'Erection Compiled '!$B$2:$S$340,10, 0)</f>
        <v>#N/A</v>
      </c>
      <c r="F425" s="409" t="e">
        <f>VLOOKUP(A425,Earthing!$C$7:$H$307,4, 0)</f>
        <v>#N/A</v>
      </c>
    </row>
    <row r="426" spans="1:6">
      <c r="A426" s="974" t="s">
        <v>384</v>
      </c>
      <c r="B426" s="963" t="s">
        <v>79</v>
      </c>
      <c r="C426" s="409" t="e">
        <f>VLOOKUP(A426,Foundation!$B$8:$R$293,10, 0)</f>
        <v>#N/A</v>
      </c>
      <c r="D426" s="409" t="e">
        <f>VLOOKUP(A426,Foundation!$B$8:$R$276,12, 0)</f>
        <v>#N/A</v>
      </c>
      <c r="E426" s="409" t="e">
        <f>VLOOKUP(A426,'Erection Compiled '!$B$2:$S$340,10, 0)</f>
        <v>#N/A</v>
      </c>
      <c r="F426" s="409" t="e">
        <f>VLOOKUP(A426,Earthing!$C$7:$H$307,4, 0)</f>
        <v>#N/A</v>
      </c>
    </row>
    <row r="427" spans="1:6">
      <c r="A427" s="978" t="s">
        <v>726</v>
      </c>
      <c r="B427" s="965" t="s">
        <v>146</v>
      </c>
      <c r="C427" s="409" t="e">
        <f>VLOOKUP(A427,Foundation!$B$8:$R$293,10, 0)</f>
        <v>#N/A</v>
      </c>
      <c r="D427" s="409" t="e">
        <f>VLOOKUP(A427,Foundation!$B$8:$R$276,12, 0)</f>
        <v>#N/A</v>
      </c>
      <c r="E427" s="409" t="e">
        <f>VLOOKUP(A427,'Erection Compiled '!$B$2:$S$340,10, 0)</f>
        <v>#N/A</v>
      </c>
      <c r="F427" s="409" t="e">
        <f>VLOOKUP(A427,Earthing!$C$7:$H$307,4, 0)</f>
        <v>#N/A</v>
      </c>
    </row>
    <row r="428" spans="1:6">
      <c r="A428" s="978" t="s">
        <v>775</v>
      </c>
      <c r="B428" s="965" t="s">
        <v>146</v>
      </c>
      <c r="C428" s="409" t="e">
        <f>VLOOKUP(A428,Foundation!$B$8:$R$293,10, 0)</f>
        <v>#N/A</v>
      </c>
      <c r="D428" s="409" t="e">
        <f>VLOOKUP(A428,Foundation!$B$8:$R$276,12, 0)</f>
        <v>#N/A</v>
      </c>
      <c r="E428" s="409" t="e">
        <f>VLOOKUP(A428,'Erection Compiled '!$B$2:$S$340,10, 0)</f>
        <v>#N/A</v>
      </c>
      <c r="F428" s="409" t="e">
        <f>VLOOKUP(A428,Earthing!$C$7:$H$307,4, 0)</f>
        <v>#N/A</v>
      </c>
    </row>
    <row r="429" spans="1:6">
      <c r="A429" s="978" t="s">
        <v>1304</v>
      </c>
      <c r="B429" s="965" t="s">
        <v>89</v>
      </c>
      <c r="C429" s="409" t="e">
        <f>VLOOKUP(A429,Foundation!$B$8:$R$293,10, 0)</f>
        <v>#N/A</v>
      </c>
      <c r="D429" s="409" t="e">
        <f>VLOOKUP(A429,Foundation!$B$8:$R$276,12, 0)</f>
        <v>#N/A</v>
      </c>
      <c r="E429" s="409" t="e">
        <f>VLOOKUP(A429,'Erection Compiled '!$B$2:$S$340,10, 0)</f>
        <v>#N/A</v>
      </c>
      <c r="F429" s="409" t="e">
        <f>VLOOKUP(A429,Earthing!$C$7:$H$307,4, 0)</f>
        <v>#N/A</v>
      </c>
    </row>
    <row r="430" spans="1:6">
      <c r="A430" s="978" t="s">
        <v>1518</v>
      </c>
      <c r="B430" s="965" t="s">
        <v>79</v>
      </c>
      <c r="C430" s="409" t="e">
        <f>VLOOKUP(A430,Foundation!$B$8:$R$293,10, 0)</f>
        <v>#N/A</v>
      </c>
      <c r="D430" s="409" t="e">
        <f>VLOOKUP(A430,Foundation!$B$8:$R$276,12, 0)</f>
        <v>#N/A</v>
      </c>
      <c r="E430" s="409" t="e">
        <f>VLOOKUP(A430,'Erection Compiled '!$B$2:$S$340,10, 0)</f>
        <v>#N/A</v>
      </c>
      <c r="F430" s="409" t="e">
        <f>VLOOKUP(A430,Earthing!$C$7:$H$307,4, 0)</f>
        <v>#N/A</v>
      </c>
    </row>
    <row r="431" spans="1:6">
      <c r="A431" s="978" t="s">
        <v>743</v>
      </c>
      <c r="B431" s="965" t="s">
        <v>146</v>
      </c>
      <c r="C431" s="409" t="e">
        <f>VLOOKUP(A431,Foundation!$B$8:$R$293,10, 0)</f>
        <v>#N/A</v>
      </c>
      <c r="D431" s="409" t="e">
        <f>VLOOKUP(A431,Foundation!$B$8:$R$276,12, 0)</f>
        <v>#N/A</v>
      </c>
      <c r="E431" s="409" t="e">
        <f>VLOOKUP(A431,'Erection Compiled '!$B$2:$S$340,10, 0)</f>
        <v>#N/A</v>
      </c>
      <c r="F431" s="409" t="e">
        <f>VLOOKUP(A431,Earthing!$C$7:$H$307,4, 0)</f>
        <v>#N/A</v>
      </c>
    </row>
    <row r="432" spans="1:6">
      <c r="A432" s="978" t="s">
        <v>157</v>
      </c>
      <c r="B432" s="965" t="s">
        <v>79</v>
      </c>
      <c r="C432" s="409" t="e">
        <f>VLOOKUP(A432,Foundation!$B$8:$R$293,10, 0)</f>
        <v>#N/A</v>
      </c>
      <c r="D432" s="409" t="e">
        <f>VLOOKUP(A432,Foundation!$B$8:$R$276,12, 0)</f>
        <v>#N/A</v>
      </c>
      <c r="E432" s="409" t="e">
        <f>VLOOKUP(A432,'Erection Compiled '!$B$2:$S$340,10, 0)</f>
        <v>#N/A</v>
      </c>
      <c r="F432" s="409" t="e">
        <f>VLOOKUP(A432,Earthing!$C$7:$H$307,4, 0)</f>
        <v>#N/A</v>
      </c>
    </row>
    <row r="433" spans="1:6">
      <c r="A433" s="978" t="s">
        <v>730</v>
      </c>
      <c r="B433" s="965" t="s">
        <v>205</v>
      </c>
      <c r="C433" s="409" t="e">
        <f>VLOOKUP(A433,Foundation!$B$8:$R$293,10, 0)</f>
        <v>#N/A</v>
      </c>
      <c r="D433" s="409" t="e">
        <f>VLOOKUP(A433,Foundation!$B$8:$R$276,12, 0)</f>
        <v>#N/A</v>
      </c>
      <c r="E433" s="409" t="e">
        <f>VLOOKUP(A433,'Erection Compiled '!$B$2:$S$340,10, 0)</f>
        <v>#N/A</v>
      </c>
      <c r="F433" s="409" t="e">
        <f>VLOOKUP(A433,Earthing!$C$7:$H$307,4, 0)</f>
        <v>#N/A</v>
      </c>
    </row>
    <row r="434" spans="1:6">
      <c r="A434" s="978" t="s">
        <v>751</v>
      </c>
      <c r="B434" s="965" t="s">
        <v>149</v>
      </c>
      <c r="C434" s="409" t="e">
        <f>VLOOKUP(A434,Foundation!$B$8:$R$293,10, 0)</f>
        <v>#N/A</v>
      </c>
      <c r="D434" s="409" t="e">
        <f>VLOOKUP(A434,Foundation!$B$8:$R$276,12, 0)</f>
        <v>#N/A</v>
      </c>
      <c r="E434" s="409" t="e">
        <f>VLOOKUP(A434,'Erection Compiled '!$B$2:$S$340,10, 0)</f>
        <v>#N/A</v>
      </c>
      <c r="F434" s="409" t="e">
        <f>VLOOKUP(A434,Earthing!$C$7:$H$307,4, 0)</f>
        <v>#N/A</v>
      </c>
    </row>
    <row r="435" spans="1:6">
      <c r="A435" s="978" t="s">
        <v>750</v>
      </c>
      <c r="B435" s="965" t="s">
        <v>149</v>
      </c>
      <c r="C435" s="409" t="e">
        <f>VLOOKUP(A435,Foundation!$B$8:$R$293,10, 0)</f>
        <v>#N/A</v>
      </c>
      <c r="D435" s="409" t="e">
        <f>VLOOKUP(A435,Foundation!$B$8:$R$276,12, 0)</f>
        <v>#N/A</v>
      </c>
      <c r="E435" s="409" t="e">
        <f>VLOOKUP(A435,'Erection Compiled '!$B$2:$S$340,10, 0)</f>
        <v>#N/A</v>
      </c>
      <c r="F435" s="409" t="e">
        <f>VLOOKUP(A435,Earthing!$C$7:$H$307,4, 0)</f>
        <v>#N/A</v>
      </c>
    </row>
    <row r="436" spans="1:6">
      <c r="A436" s="978" t="s">
        <v>1494</v>
      </c>
      <c r="B436" s="965" t="s">
        <v>79</v>
      </c>
      <c r="C436" s="409" t="e">
        <f>VLOOKUP(A436,Foundation!$B$8:$R$293,10, 0)</f>
        <v>#N/A</v>
      </c>
      <c r="D436" s="409" t="e">
        <f>VLOOKUP(A436,Foundation!$B$8:$R$276,12, 0)</f>
        <v>#N/A</v>
      </c>
      <c r="E436" s="409" t="e">
        <f>VLOOKUP(A436,'Erection Compiled '!$B$2:$S$340,10, 0)</f>
        <v>#N/A</v>
      </c>
      <c r="F436" s="409" t="e">
        <f>VLOOKUP(A436,Earthing!$C$7:$H$307,4, 0)</f>
        <v>#N/A</v>
      </c>
    </row>
    <row r="437" spans="1:6">
      <c r="A437" s="978" t="s">
        <v>1566</v>
      </c>
      <c r="B437" s="965" t="s">
        <v>89</v>
      </c>
      <c r="C437" s="409" t="e">
        <f>VLOOKUP(A437,Foundation!$B$8:$R$293,10, 0)</f>
        <v>#N/A</v>
      </c>
      <c r="D437" s="409" t="e">
        <f>VLOOKUP(A437,Foundation!$B$8:$R$276,12, 0)</f>
        <v>#N/A</v>
      </c>
      <c r="E437" s="409" t="e">
        <f>VLOOKUP(A437,'Erection Compiled '!$B$2:$S$340,10, 0)</f>
        <v>#N/A</v>
      </c>
      <c r="F437" s="409" t="e">
        <f>VLOOKUP(A437,Earthing!$C$7:$H$307,4, 0)</f>
        <v>#N/A</v>
      </c>
    </row>
    <row r="438" spans="1:6">
      <c r="A438" s="978" t="s">
        <v>154</v>
      </c>
      <c r="B438" s="965" t="s">
        <v>156</v>
      </c>
      <c r="C438" s="409" t="e">
        <f>VLOOKUP(A438,Foundation!$B$8:$R$293,10, 0)</f>
        <v>#N/A</v>
      </c>
      <c r="D438" s="409" t="e">
        <f>VLOOKUP(A438,Foundation!$B$8:$R$276,12, 0)</f>
        <v>#N/A</v>
      </c>
      <c r="E438" s="409" t="e">
        <f>VLOOKUP(A438,'Erection Compiled '!$B$2:$S$340,10, 0)</f>
        <v>#N/A</v>
      </c>
      <c r="F438" s="409" t="e">
        <f>VLOOKUP(A438,Earthing!$C$7:$H$307,4, 0)</f>
        <v>#N/A</v>
      </c>
    </row>
    <row r="439" spans="1:6">
      <c r="A439" s="978" t="s">
        <v>1559</v>
      </c>
      <c r="B439" s="965" t="s">
        <v>89</v>
      </c>
      <c r="C439" s="409" t="e">
        <f>VLOOKUP(A439,Foundation!$B$8:$R$293,10, 0)</f>
        <v>#N/A</v>
      </c>
      <c r="D439" s="409" t="e">
        <f>VLOOKUP(A439,Foundation!$B$8:$R$276,12, 0)</f>
        <v>#N/A</v>
      </c>
      <c r="E439" s="409" t="e">
        <f>VLOOKUP(A439,'Erection Compiled '!$B$2:$S$340,10, 0)</f>
        <v>#N/A</v>
      </c>
      <c r="F439" s="409" t="e">
        <f>VLOOKUP(A439,Earthing!$C$7:$H$307,4, 0)</f>
        <v>#N/A</v>
      </c>
    </row>
    <row r="440" spans="1:6">
      <c r="A440" s="978" t="s">
        <v>1525</v>
      </c>
      <c r="B440" s="965" t="s">
        <v>101</v>
      </c>
      <c r="C440" s="409" t="e">
        <f>VLOOKUP(A440,Foundation!$B$8:$R$293,10, 0)</f>
        <v>#N/A</v>
      </c>
      <c r="D440" s="409" t="e">
        <f>VLOOKUP(A440,Foundation!$B$8:$R$276,12, 0)</f>
        <v>#N/A</v>
      </c>
      <c r="E440" s="409" t="e">
        <f>VLOOKUP(A440,'Erection Compiled '!$B$2:$S$340,10, 0)</f>
        <v>#N/A</v>
      </c>
      <c r="F440" s="409" t="e">
        <f>VLOOKUP(A440,Earthing!$C$7:$H$307,4, 0)</f>
        <v>#N/A</v>
      </c>
    </row>
    <row r="441" spans="1:6">
      <c r="A441" s="978" t="s">
        <v>729</v>
      </c>
      <c r="B441" s="965" t="s">
        <v>146</v>
      </c>
      <c r="C441" s="409" t="e">
        <f>VLOOKUP(A441,Foundation!$B$8:$R$293,10, 0)</f>
        <v>#N/A</v>
      </c>
      <c r="D441" s="409" t="e">
        <f>VLOOKUP(A441,Foundation!$B$8:$R$276,12, 0)</f>
        <v>#N/A</v>
      </c>
      <c r="E441" s="409" t="e">
        <f>VLOOKUP(A441,'Erection Compiled '!$B$2:$S$340,10, 0)</f>
        <v>#N/A</v>
      </c>
      <c r="F441" s="409" t="e">
        <f>VLOOKUP(A441,Earthing!$C$7:$H$307,4, 0)</f>
        <v>#N/A</v>
      </c>
    </row>
    <row r="442" spans="1:6">
      <c r="A442" s="978" t="s">
        <v>772</v>
      </c>
      <c r="B442" s="965" t="s">
        <v>146</v>
      </c>
      <c r="C442" s="409" t="e">
        <f>VLOOKUP(A442,Foundation!$B$8:$R$293,10, 0)</f>
        <v>#N/A</v>
      </c>
      <c r="D442" s="409" t="e">
        <f>VLOOKUP(A442,Foundation!$B$8:$R$276,12, 0)</f>
        <v>#N/A</v>
      </c>
      <c r="E442" s="409" t="e">
        <f>VLOOKUP(A442,'Erection Compiled '!$B$2:$S$340,10, 0)</f>
        <v>#N/A</v>
      </c>
      <c r="F442" s="409" t="e">
        <f>VLOOKUP(A442,Earthing!$C$7:$H$307,4, 0)</f>
        <v>#N/A</v>
      </c>
    </row>
    <row r="443" spans="1:6">
      <c r="A443" s="978" t="s">
        <v>771</v>
      </c>
      <c r="B443" s="965" t="s">
        <v>149</v>
      </c>
      <c r="C443" s="409" t="e">
        <f>VLOOKUP(A443,Foundation!$B$8:$R$293,10, 0)</f>
        <v>#N/A</v>
      </c>
      <c r="D443" s="409" t="e">
        <f>VLOOKUP(A443,Foundation!$B$8:$R$276,12, 0)</f>
        <v>#N/A</v>
      </c>
      <c r="E443" s="409" t="e">
        <f>VLOOKUP(A443,'Erection Compiled '!$B$2:$S$340,10, 0)</f>
        <v>#N/A</v>
      </c>
      <c r="F443" s="409" t="e">
        <f>VLOOKUP(A443,Earthing!$C$7:$H$307,4, 0)</f>
        <v>#N/A</v>
      </c>
    </row>
    <row r="444" spans="1:6">
      <c r="A444" s="978" t="s">
        <v>779</v>
      </c>
      <c r="B444" s="965" t="s">
        <v>146</v>
      </c>
      <c r="C444" s="409" t="e">
        <f>VLOOKUP(A444,Foundation!$B$8:$R$293,10, 0)</f>
        <v>#N/A</v>
      </c>
      <c r="D444" s="409" t="e">
        <f>VLOOKUP(A444,Foundation!$B$8:$R$276,12, 0)</f>
        <v>#N/A</v>
      </c>
      <c r="E444" s="409" t="e">
        <f>VLOOKUP(A444,'Erection Compiled '!$B$2:$S$340,10, 0)</f>
        <v>#N/A</v>
      </c>
      <c r="F444" s="409" t="e">
        <f>VLOOKUP(A444,Earthing!$C$7:$H$307,4, 0)</f>
        <v>#N/A</v>
      </c>
    </row>
    <row r="445" spans="1:6">
      <c r="A445" s="974" t="s">
        <v>252</v>
      </c>
      <c r="B445" s="963" t="s">
        <v>146</v>
      </c>
      <c r="C445" s="409" t="e">
        <f>VLOOKUP(A445,Foundation!$B$8:$R$293,10, 0)</f>
        <v>#N/A</v>
      </c>
      <c r="D445" s="409" t="e">
        <f>VLOOKUP(A445,Foundation!$B$8:$R$276,12, 0)</f>
        <v>#N/A</v>
      </c>
      <c r="E445" s="409" t="e">
        <f>VLOOKUP(A445,'Erection Compiled '!$B$2:$S$340,10, 0)</f>
        <v>#N/A</v>
      </c>
      <c r="F445" s="409" t="e">
        <f>VLOOKUP(A445,Earthing!$C$7:$H$307,4, 0)</f>
        <v>#N/A</v>
      </c>
    </row>
    <row r="446" spans="1:6">
      <c r="A446" s="978" t="s">
        <v>753</v>
      </c>
      <c r="B446" s="965" t="s">
        <v>146</v>
      </c>
      <c r="C446" s="409" t="e">
        <f>VLOOKUP(A446,Foundation!$B$8:$R$293,10, 0)</f>
        <v>#N/A</v>
      </c>
      <c r="D446" s="409" t="e">
        <f>VLOOKUP(A446,Foundation!$B$8:$R$276,12, 0)</f>
        <v>#N/A</v>
      </c>
      <c r="E446" s="409" t="e">
        <f>VLOOKUP(A446,'Erection Compiled '!$B$2:$S$340,10, 0)</f>
        <v>#N/A</v>
      </c>
      <c r="F446" s="409" t="e">
        <f>VLOOKUP(A446,Earthing!$C$7:$H$307,4, 0)</f>
        <v>#N/A</v>
      </c>
    </row>
    <row r="447" spans="1:6">
      <c r="A447" s="978" t="s">
        <v>1542</v>
      </c>
      <c r="B447" s="965" t="s">
        <v>101</v>
      </c>
      <c r="C447" s="409" t="e">
        <f>VLOOKUP(A447,Foundation!$B$8:$R$293,10, 0)</f>
        <v>#N/A</v>
      </c>
      <c r="D447" s="409" t="e">
        <f>VLOOKUP(A447,Foundation!$B$8:$R$276,12, 0)</f>
        <v>#N/A</v>
      </c>
      <c r="E447" s="409" t="e">
        <f>VLOOKUP(A447,'Erection Compiled '!$B$2:$S$340,10, 0)</f>
        <v>#N/A</v>
      </c>
      <c r="F447" s="409" t="e">
        <f>VLOOKUP(A447,Earthing!$C$7:$H$307,4, 0)</f>
        <v>#N/A</v>
      </c>
    </row>
    <row r="448" spans="1:6">
      <c r="A448" s="978" t="s">
        <v>769</v>
      </c>
      <c r="B448" s="965" t="s">
        <v>149</v>
      </c>
      <c r="C448" s="409" t="e">
        <f>VLOOKUP(A448,Foundation!$B$8:$R$293,10, 0)</f>
        <v>#N/A</v>
      </c>
      <c r="D448" s="409" t="e">
        <f>VLOOKUP(A448,Foundation!$B$8:$R$276,12, 0)</f>
        <v>#N/A</v>
      </c>
      <c r="E448" s="409" t="e">
        <f>VLOOKUP(A448,'Erection Compiled '!$B$2:$S$340,10, 0)</f>
        <v>#N/A</v>
      </c>
      <c r="F448" s="409" t="e">
        <f>VLOOKUP(A448,Earthing!$C$7:$H$307,4, 0)</f>
        <v>#N/A</v>
      </c>
    </row>
    <row r="449" spans="1:6">
      <c r="A449" s="978" t="s">
        <v>1307</v>
      </c>
      <c r="B449" s="965" t="s">
        <v>146</v>
      </c>
      <c r="C449" s="409" t="e">
        <f>VLOOKUP(A449,Foundation!$B$8:$R$293,10, 0)</f>
        <v>#N/A</v>
      </c>
      <c r="D449" s="409" t="e">
        <f>VLOOKUP(A449,Foundation!$B$8:$R$276,12, 0)</f>
        <v>#N/A</v>
      </c>
      <c r="E449" s="409" t="e">
        <f>VLOOKUP(A449,'Erection Compiled '!$B$2:$S$340,10, 0)</f>
        <v>#N/A</v>
      </c>
      <c r="F449" s="409" t="e">
        <f>VLOOKUP(A449,Earthing!$C$7:$H$307,4, 0)</f>
        <v>#N/A</v>
      </c>
    </row>
    <row r="450" spans="1:6">
      <c r="A450" s="978" t="s">
        <v>431</v>
      </c>
      <c r="B450" s="965" t="s">
        <v>146</v>
      </c>
      <c r="C450" s="409" t="e">
        <f>VLOOKUP(A450,Foundation!$B$8:$R$293,10, 0)</f>
        <v>#N/A</v>
      </c>
      <c r="D450" s="409" t="e">
        <f>VLOOKUP(A450,Foundation!$B$8:$R$276,12, 0)</f>
        <v>#N/A</v>
      </c>
      <c r="E450" s="409" t="e">
        <f>VLOOKUP(A450,'Erection Compiled '!$B$2:$S$340,10, 0)</f>
        <v>#N/A</v>
      </c>
      <c r="F450" s="409" t="e">
        <f>VLOOKUP(A450,Earthing!$C$7:$H$307,4, 0)</f>
        <v>#N/A</v>
      </c>
    </row>
    <row r="451" spans="1:6">
      <c r="A451" s="978" t="s">
        <v>728</v>
      </c>
      <c r="B451" s="965" t="s">
        <v>149</v>
      </c>
      <c r="C451" s="409" t="e">
        <f>VLOOKUP(A451,Foundation!$B$8:$R$293,10, 0)</f>
        <v>#N/A</v>
      </c>
      <c r="D451" s="409" t="e">
        <f>VLOOKUP(A451,Foundation!$B$8:$R$276,12, 0)</f>
        <v>#N/A</v>
      </c>
      <c r="E451" s="409" t="e">
        <f>VLOOKUP(A451,'Erection Compiled '!$B$2:$S$340,10, 0)</f>
        <v>#N/A</v>
      </c>
      <c r="F451" s="409" t="e">
        <f>VLOOKUP(A451,Earthing!$C$7:$H$307,4, 0)</f>
        <v>#N/A</v>
      </c>
    </row>
    <row r="452" spans="1:6">
      <c r="A452" s="976" t="s">
        <v>1750</v>
      </c>
      <c r="B452" s="966" t="s">
        <v>1722</v>
      </c>
      <c r="C452" s="409" t="e">
        <f>VLOOKUP(A452,Foundation!$B$8:$R$293,10, 0)</f>
        <v>#N/A</v>
      </c>
      <c r="D452" s="409" t="e">
        <f>VLOOKUP(A452,Foundation!$B$8:$R$276,12, 0)</f>
        <v>#N/A</v>
      </c>
      <c r="E452" s="409" t="e">
        <f>VLOOKUP(A452,'Erection Compiled '!$B$2:$S$340,10, 0)</f>
        <v>#N/A</v>
      </c>
      <c r="F452" s="409" t="e">
        <f>VLOOKUP(A452,Earthing!$C$7:$H$307,4, 0)</f>
        <v>#N/A</v>
      </c>
    </row>
    <row r="453" spans="1:6">
      <c r="A453" s="978" t="s">
        <v>754</v>
      </c>
      <c r="B453" s="965" t="s">
        <v>205</v>
      </c>
      <c r="C453" s="409" t="e">
        <f>VLOOKUP(A453,Foundation!$B$8:$R$293,10, 0)</f>
        <v>#N/A</v>
      </c>
      <c r="D453" s="409" t="e">
        <f>VLOOKUP(A453,Foundation!$B$8:$R$276,12, 0)</f>
        <v>#N/A</v>
      </c>
      <c r="E453" s="409" t="e">
        <f>VLOOKUP(A453,'Erection Compiled '!$B$2:$S$340,10, 0)</f>
        <v>#N/A</v>
      </c>
      <c r="F453" s="409" t="e">
        <f>VLOOKUP(A453,Earthing!$C$7:$H$307,4, 0)</f>
        <v>#N/A</v>
      </c>
    </row>
    <row r="454" spans="1:6">
      <c r="A454" s="978" t="s">
        <v>757</v>
      </c>
      <c r="B454" s="965" t="s">
        <v>205</v>
      </c>
      <c r="C454" s="409" t="e">
        <f>VLOOKUP(A454,Foundation!$B$8:$R$293,10, 0)</f>
        <v>#N/A</v>
      </c>
      <c r="D454" s="409" t="e">
        <f>VLOOKUP(A454,Foundation!$B$8:$R$276,12, 0)</f>
        <v>#N/A</v>
      </c>
      <c r="E454" s="409" t="e">
        <f>VLOOKUP(A454,'Erection Compiled '!$B$2:$S$340,10, 0)</f>
        <v>#N/A</v>
      </c>
      <c r="F454" s="409" t="e">
        <f>VLOOKUP(A454,Earthing!$C$7:$H$307,4, 0)</f>
        <v>#N/A</v>
      </c>
    </row>
    <row r="455" spans="1:6">
      <c r="A455" s="978" t="s">
        <v>1306</v>
      </c>
      <c r="B455" s="965" t="s">
        <v>149</v>
      </c>
      <c r="C455" s="409" t="e">
        <f>VLOOKUP(A455,Foundation!$B$8:$R$293,10, 0)</f>
        <v>#N/A</v>
      </c>
      <c r="D455" s="409" t="e">
        <f>VLOOKUP(A455,Foundation!$B$8:$R$276,12, 0)</f>
        <v>#N/A</v>
      </c>
      <c r="E455" s="409" t="e">
        <f>VLOOKUP(A455,'Erection Compiled '!$B$2:$S$340,10, 0)</f>
        <v>#N/A</v>
      </c>
      <c r="F455" s="409" t="e">
        <f>VLOOKUP(A455,Earthing!$C$7:$H$307,4, 0)</f>
        <v>#N/A</v>
      </c>
    </row>
    <row r="456" spans="1:6">
      <c r="A456" s="978" t="s">
        <v>426</v>
      </c>
      <c r="B456" s="965" t="s">
        <v>211</v>
      </c>
      <c r="C456" s="409" t="e">
        <f>VLOOKUP(A456,Foundation!$B$8:$R$293,10, 0)</f>
        <v>#N/A</v>
      </c>
      <c r="D456" s="409" t="e">
        <f>VLOOKUP(A456,Foundation!$B$8:$R$276,12, 0)</f>
        <v>#N/A</v>
      </c>
      <c r="E456" s="409" t="e">
        <f>VLOOKUP(A456,'Erection Compiled '!$B$2:$S$340,10, 0)</f>
        <v>#N/A</v>
      </c>
      <c r="F456" s="409" t="e">
        <f>VLOOKUP(A456,Earthing!$C$7:$H$307,4, 0)</f>
        <v>#N/A</v>
      </c>
    </row>
    <row r="457" spans="1:6">
      <c r="A457" s="974" t="s">
        <v>133</v>
      </c>
      <c r="B457" s="963" t="s">
        <v>146</v>
      </c>
      <c r="C457" s="409" t="e">
        <f>VLOOKUP(A457,Foundation!$B$8:$R$293,10, 0)</f>
        <v>#N/A</v>
      </c>
      <c r="D457" s="409" t="e">
        <f>VLOOKUP(A457,Foundation!$B$8:$R$276,12, 0)</f>
        <v>#N/A</v>
      </c>
      <c r="E457" s="409" t="e">
        <f>VLOOKUP(A457,'Erection Compiled '!$B$2:$S$340,10, 0)</f>
        <v>#N/A</v>
      </c>
      <c r="F457" s="409" t="e">
        <f>VLOOKUP(A457,Earthing!$C$7:$H$307,4, 0)</f>
        <v>#N/A</v>
      </c>
    </row>
    <row r="458" spans="1:6">
      <c r="A458" s="978" t="s">
        <v>759</v>
      </c>
      <c r="B458" s="965" t="s">
        <v>149</v>
      </c>
      <c r="C458" s="409" t="e">
        <f>VLOOKUP(A458,Foundation!$B$8:$R$293,10, 0)</f>
        <v>#N/A</v>
      </c>
      <c r="D458" s="409" t="e">
        <f>VLOOKUP(A458,Foundation!$B$8:$R$276,12, 0)</f>
        <v>#N/A</v>
      </c>
      <c r="E458" s="409" t="e">
        <f>VLOOKUP(A458,'Erection Compiled '!$B$2:$S$340,10, 0)</f>
        <v>#N/A</v>
      </c>
      <c r="F458" s="409" t="e">
        <f>VLOOKUP(A458,Earthing!$C$7:$H$307,4, 0)</f>
        <v>#N/A</v>
      </c>
    </row>
    <row r="459" spans="1:6">
      <c r="A459" s="978" t="s">
        <v>763</v>
      </c>
      <c r="B459" s="965" t="s">
        <v>149</v>
      </c>
      <c r="C459" s="409" t="e">
        <f>VLOOKUP(A459,Foundation!$B$8:$R$293,10, 0)</f>
        <v>#N/A</v>
      </c>
      <c r="D459" s="409" t="e">
        <f>VLOOKUP(A459,Foundation!$B$8:$R$276,12, 0)</f>
        <v>#N/A</v>
      </c>
      <c r="E459" s="409" t="e">
        <f>VLOOKUP(A459,'Erection Compiled '!$B$2:$S$340,10, 0)</f>
        <v>#N/A</v>
      </c>
      <c r="F459" s="409" t="e">
        <f>VLOOKUP(A459,Earthing!$C$7:$H$307,4, 0)</f>
        <v>#N/A</v>
      </c>
    </row>
    <row r="460" spans="1:6">
      <c r="A460" s="978" t="s">
        <v>787</v>
      </c>
      <c r="B460" s="965" t="s">
        <v>146</v>
      </c>
      <c r="C460" s="409" t="e">
        <f>VLOOKUP(A460,Foundation!$B$8:$R$293,10, 0)</f>
        <v>#N/A</v>
      </c>
      <c r="D460" s="409" t="e">
        <f>VLOOKUP(A460,Foundation!$B$8:$R$276,12, 0)</f>
        <v>#N/A</v>
      </c>
      <c r="E460" s="409" t="e">
        <f>VLOOKUP(A460,'Erection Compiled '!$B$2:$S$340,10, 0)</f>
        <v>#N/A</v>
      </c>
      <c r="F460" s="409" t="e">
        <f>VLOOKUP(A460,Earthing!$C$7:$H$307,4, 0)</f>
        <v>#N/A</v>
      </c>
    </row>
    <row r="461" spans="1:6">
      <c r="A461" s="978" t="s">
        <v>147</v>
      </c>
      <c r="B461" s="965" t="s">
        <v>146</v>
      </c>
      <c r="C461" s="409" t="e">
        <f>VLOOKUP(A461,Foundation!$B$8:$R$293,10, 0)</f>
        <v>#N/A</v>
      </c>
      <c r="D461" s="409" t="e">
        <f>VLOOKUP(A461,Foundation!$B$8:$R$276,12, 0)</f>
        <v>#N/A</v>
      </c>
      <c r="E461" s="409" t="e">
        <f>VLOOKUP(A461,'Erection Compiled '!$B$2:$S$340,10, 0)</f>
        <v>#N/A</v>
      </c>
      <c r="F461" s="409" t="e">
        <f>VLOOKUP(A461,Earthing!$C$7:$H$307,4, 0)</f>
        <v>#N/A</v>
      </c>
    </row>
    <row r="462" spans="1:6">
      <c r="A462" s="974" t="s">
        <v>381</v>
      </c>
      <c r="B462" s="963" t="s">
        <v>149</v>
      </c>
      <c r="C462" s="409" t="e">
        <f>VLOOKUP(A462,Foundation!$B$8:$R$293,10, 0)</f>
        <v>#N/A</v>
      </c>
      <c r="D462" s="409" t="e">
        <f>VLOOKUP(A462,Foundation!$B$8:$R$276,12, 0)</f>
        <v>#N/A</v>
      </c>
      <c r="E462" s="409" t="e">
        <f>VLOOKUP(A462,'Erection Compiled '!$B$2:$S$340,10, 0)</f>
        <v>#N/A</v>
      </c>
      <c r="F462" s="409" t="e">
        <f>VLOOKUP(A462,Earthing!$C$7:$H$307,4, 0)</f>
        <v>#N/A</v>
      </c>
    </row>
    <row r="463" spans="1:6">
      <c r="A463" s="978" t="s">
        <v>1272</v>
      </c>
      <c r="B463" s="965" t="s">
        <v>79</v>
      </c>
      <c r="C463" s="409" t="e">
        <f>VLOOKUP(A463,Foundation!$B$8:$R$293,10, 0)</f>
        <v>#N/A</v>
      </c>
      <c r="D463" s="409" t="e">
        <f>VLOOKUP(A463,Foundation!$B$8:$R$276,12, 0)</f>
        <v>#N/A</v>
      </c>
      <c r="E463" s="409" t="e">
        <f>VLOOKUP(A463,'Erection Compiled '!$B$2:$S$340,10, 0)</f>
        <v>#N/A</v>
      </c>
      <c r="F463" s="409" t="e">
        <f>VLOOKUP(A463,Earthing!$C$7:$H$307,4, 0)</f>
        <v>#N/A</v>
      </c>
    </row>
    <row r="464" spans="1:6">
      <c r="A464" s="978" t="s">
        <v>758</v>
      </c>
      <c r="B464" s="965" t="s">
        <v>146</v>
      </c>
      <c r="C464" s="409" t="e">
        <f>VLOOKUP(A464,Foundation!$B$8:$R$293,10, 0)</f>
        <v>#N/A</v>
      </c>
      <c r="D464" s="409" t="e">
        <f>VLOOKUP(A464,Foundation!$B$8:$R$276,12, 0)</f>
        <v>#N/A</v>
      </c>
      <c r="E464" s="409" t="e">
        <f>VLOOKUP(A464,'Erection Compiled '!$B$2:$S$340,10, 0)</f>
        <v>#N/A</v>
      </c>
      <c r="F464" s="409" t="e">
        <f>VLOOKUP(A464,Earthing!$C$7:$H$307,4, 0)</f>
        <v>#N/A</v>
      </c>
    </row>
    <row r="465" spans="1:6">
      <c r="A465" s="978" t="s">
        <v>762</v>
      </c>
      <c r="B465" s="965" t="s">
        <v>146</v>
      </c>
      <c r="C465" s="409" t="e">
        <f>VLOOKUP(A465,Foundation!$B$8:$R$293,10, 0)</f>
        <v>#N/A</v>
      </c>
      <c r="D465" s="409" t="e">
        <f>VLOOKUP(A465,Foundation!$B$8:$R$276,12, 0)</f>
        <v>#N/A</v>
      </c>
      <c r="E465" s="409" t="e">
        <f>VLOOKUP(A465,'Erection Compiled '!$B$2:$S$340,10, 0)</f>
        <v>#N/A</v>
      </c>
      <c r="F465" s="409" t="e">
        <f>VLOOKUP(A465,Earthing!$C$7:$H$307,4, 0)</f>
        <v>#N/A</v>
      </c>
    </row>
    <row r="466" spans="1:6">
      <c r="A466" s="978" t="s">
        <v>768</v>
      </c>
      <c r="B466" s="965" t="s">
        <v>146</v>
      </c>
      <c r="C466" s="409" t="e">
        <f>VLOOKUP(A466,Foundation!$B$8:$R$293,10, 0)</f>
        <v>#N/A</v>
      </c>
      <c r="D466" s="409" t="e">
        <f>VLOOKUP(A466,Foundation!$B$8:$R$276,12, 0)</f>
        <v>#N/A</v>
      </c>
      <c r="E466" s="409" t="e">
        <f>VLOOKUP(A466,'Erection Compiled '!$B$2:$S$340,10, 0)</f>
        <v>#N/A</v>
      </c>
      <c r="F466" s="409" t="e">
        <f>VLOOKUP(A466,Earthing!$C$7:$H$307,4, 0)</f>
        <v>#N/A</v>
      </c>
    </row>
    <row r="467" spans="1:6">
      <c r="A467" s="978" t="s">
        <v>786</v>
      </c>
      <c r="B467" s="965" t="s">
        <v>146</v>
      </c>
      <c r="C467" s="409" t="e">
        <f>VLOOKUP(A467,Foundation!$B$8:$R$293,10, 0)</f>
        <v>#N/A</v>
      </c>
      <c r="D467" s="409" t="e">
        <f>VLOOKUP(A467,Foundation!$B$8:$R$276,12, 0)</f>
        <v>#N/A</v>
      </c>
      <c r="E467" s="409" t="e">
        <f>VLOOKUP(A467,'Erection Compiled '!$B$2:$S$340,10, 0)</f>
        <v>#N/A</v>
      </c>
      <c r="F467" s="409" t="e">
        <f>VLOOKUP(A467,Earthing!$C$7:$H$307,4, 0)</f>
        <v>#N/A</v>
      </c>
    </row>
    <row r="468" spans="1:6">
      <c r="A468" s="978" t="s">
        <v>760</v>
      </c>
      <c r="B468" s="965" t="s">
        <v>149</v>
      </c>
      <c r="C468" s="409" t="e">
        <f>VLOOKUP(A468,Foundation!$B$8:$R$293,10, 0)</f>
        <v>#N/A</v>
      </c>
      <c r="D468" s="409" t="e">
        <f>VLOOKUP(A468,Foundation!$B$8:$R$276,12, 0)</f>
        <v>#N/A</v>
      </c>
      <c r="E468" s="409" t="e">
        <f>VLOOKUP(A468,'Erection Compiled '!$B$2:$S$340,10, 0)</f>
        <v>#N/A</v>
      </c>
      <c r="F468" s="409" t="e">
        <f>VLOOKUP(A468,Earthing!$C$7:$H$307,4, 0)</f>
        <v>#N/A</v>
      </c>
    </row>
    <row r="469" spans="1:6">
      <c r="A469" s="978" t="s">
        <v>761</v>
      </c>
      <c r="B469" s="965" t="s">
        <v>149</v>
      </c>
      <c r="C469" s="409" t="e">
        <f>VLOOKUP(A469,Foundation!$B$8:$R$293,10, 0)</f>
        <v>#N/A</v>
      </c>
      <c r="D469" s="409" t="e">
        <f>VLOOKUP(A469,Foundation!$B$8:$R$276,12, 0)</f>
        <v>#N/A</v>
      </c>
      <c r="E469" s="409" t="e">
        <f>VLOOKUP(A469,'Erection Compiled '!$B$2:$S$340,10, 0)</f>
        <v>#N/A</v>
      </c>
      <c r="F469" s="409" t="e">
        <f>VLOOKUP(A469,Earthing!$C$7:$H$307,4, 0)</f>
        <v>#N/A</v>
      </c>
    </row>
    <row r="470" spans="1:6">
      <c r="A470" s="978" t="s">
        <v>145</v>
      </c>
      <c r="B470" s="965" t="s">
        <v>146</v>
      </c>
      <c r="C470" s="409" t="e">
        <f>VLOOKUP(A470,Foundation!$B$8:$R$293,10, 0)</f>
        <v>#N/A</v>
      </c>
      <c r="D470" s="409" t="e">
        <f>VLOOKUP(A470,Foundation!$B$8:$R$276,12, 0)</f>
        <v>#N/A</v>
      </c>
      <c r="E470" s="409" t="e">
        <f>VLOOKUP(A470,'Erection Compiled '!$B$2:$S$340,10, 0)</f>
        <v>#N/A</v>
      </c>
      <c r="F470" s="409" t="e">
        <f>VLOOKUP(A470,Earthing!$C$7:$H$307,4, 0)</f>
        <v>#N/A</v>
      </c>
    </row>
    <row r="471" spans="1:6">
      <c r="A471" s="976" t="s">
        <v>1751</v>
      </c>
      <c r="B471" s="966" t="s">
        <v>1721</v>
      </c>
      <c r="C471" s="409" t="e">
        <f>VLOOKUP(A471,Foundation!$B$8:$R$293,10, 0)</f>
        <v>#N/A</v>
      </c>
      <c r="D471" s="409" t="e">
        <f>VLOOKUP(A471,Foundation!$B$8:$R$276,12, 0)</f>
        <v>#N/A</v>
      </c>
      <c r="E471" s="409" t="e">
        <f>VLOOKUP(A471,'Erection Compiled '!$B$2:$S$340,10, 0)</f>
        <v>#N/A</v>
      </c>
      <c r="F471" s="409" t="e">
        <f>VLOOKUP(A471,Earthing!$C$7:$H$307,4, 0)</f>
        <v>#N/A</v>
      </c>
    </row>
    <row r="472" spans="1:6">
      <c r="A472" s="974" t="s">
        <v>257</v>
      </c>
      <c r="B472" s="963" t="s">
        <v>146</v>
      </c>
      <c r="C472" s="409" t="e">
        <f>VLOOKUP(A472,Foundation!$B$8:$R$293,10, 0)</f>
        <v>#N/A</v>
      </c>
      <c r="D472" s="409" t="e">
        <f>VLOOKUP(A472,Foundation!$B$8:$R$276,12, 0)</f>
        <v>#N/A</v>
      </c>
      <c r="E472" s="409" t="e">
        <f>VLOOKUP(A472,'Erection Compiled '!$B$2:$S$340,10, 0)</f>
        <v>#N/A</v>
      </c>
      <c r="F472" s="409" t="e">
        <f>VLOOKUP(A472,Earthing!$C$7:$H$307,4, 0)</f>
        <v>#N/A</v>
      </c>
    </row>
    <row r="473" spans="1:6">
      <c r="A473" s="976" t="s">
        <v>1752</v>
      </c>
      <c r="B473" s="968" t="s">
        <v>205</v>
      </c>
      <c r="C473" s="409" t="e">
        <f>VLOOKUP(A473,Foundation!$B$8:$R$293,10, 0)</f>
        <v>#N/A</v>
      </c>
      <c r="D473" s="409" t="e">
        <f>VLOOKUP(A473,Foundation!$B$8:$R$276,12, 0)</f>
        <v>#N/A</v>
      </c>
      <c r="E473" s="409" t="e">
        <f>VLOOKUP(A473,'Erection Compiled '!$B$2:$S$340,10, 0)</f>
        <v>#N/A</v>
      </c>
      <c r="F473" s="409" t="e">
        <f>VLOOKUP(A473,Earthing!$C$7:$H$307,4, 0)</f>
        <v>#N/A</v>
      </c>
    </row>
    <row r="474" spans="1:6">
      <c r="A474" s="978" t="s">
        <v>767</v>
      </c>
      <c r="B474" s="965" t="s">
        <v>146</v>
      </c>
      <c r="C474" s="409" t="e">
        <f>VLOOKUP(A474,Foundation!$B$8:$R$293,10, 0)</f>
        <v>#N/A</v>
      </c>
      <c r="D474" s="409" t="e">
        <f>VLOOKUP(A474,Foundation!$B$8:$R$276,12, 0)</f>
        <v>#N/A</v>
      </c>
      <c r="E474" s="409" t="e">
        <f>VLOOKUP(A474,'Erection Compiled '!$B$2:$S$340,10, 0)</f>
        <v>#N/A</v>
      </c>
      <c r="F474" s="409" t="e">
        <f>VLOOKUP(A474,Earthing!$C$7:$H$307,4, 0)</f>
        <v>#N/A</v>
      </c>
    </row>
    <row r="475" spans="1:6">
      <c r="A475" s="978" t="s">
        <v>785</v>
      </c>
      <c r="B475" s="965" t="s">
        <v>146</v>
      </c>
      <c r="C475" s="409" t="e">
        <f>VLOOKUP(A475,Foundation!$B$8:$R$293,10, 0)</f>
        <v>#N/A</v>
      </c>
      <c r="D475" s="409" t="e">
        <f>VLOOKUP(A475,Foundation!$B$8:$R$276,12, 0)</f>
        <v>#N/A</v>
      </c>
      <c r="E475" s="409" t="e">
        <f>VLOOKUP(A475,'Erection Compiled '!$B$2:$S$340,10, 0)</f>
        <v>#N/A</v>
      </c>
      <c r="F475" s="409" t="e">
        <f>VLOOKUP(A475,Earthing!$C$7:$H$307,4, 0)</f>
        <v>#N/A</v>
      </c>
    </row>
    <row r="476" spans="1:6">
      <c r="A476" s="976" t="s">
        <v>1753</v>
      </c>
      <c r="B476" s="966" t="s">
        <v>1727</v>
      </c>
      <c r="C476" s="409" t="e">
        <f>VLOOKUP(A476,Foundation!$B$8:$R$293,10, 0)</f>
        <v>#N/A</v>
      </c>
      <c r="D476" s="409" t="e">
        <f>VLOOKUP(A476,Foundation!$B$8:$R$276,12, 0)</f>
        <v>#N/A</v>
      </c>
      <c r="E476" s="409" t="e">
        <f>VLOOKUP(A476,'Erection Compiled '!$B$2:$S$340,10, 0)</f>
        <v>#N/A</v>
      </c>
      <c r="F476" s="409" t="e">
        <f>VLOOKUP(A476,Earthing!$C$7:$H$307,4, 0)</f>
        <v>#N/A</v>
      </c>
    </row>
    <row r="477" spans="1:6">
      <c r="A477" s="974" t="s">
        <v>1269</v>
      </c>
      <c r="B477" s="963" t="s">
        <v>79</v>
      </c>
      <c r="C477" s="409" t="e">
        <f>VLOOKUP(A477,Foundation!$B$8:$R$293,10, 0)</f>
        <v>#N/A</v>
      </c>
      <c r="D477" s="409" t="e">
        <f>VLOOKUP(A477,Foundation!$B$8:$R$276,12, 0)</f>
        <v>#N/A</v>
      </c>
      <c r="E477" s="409" t="e">
        <f>VLOOKUP(A477,'Erection Compiled '!$B$2:$S$340,10, 0)</f>
        <v>#N/A</v>
      </c>
      <c r="F477" s="409" t="e">
        <f>VLOOKUP(A477,Earthing!$C$7:$H$307,4, 0)</f>
        <v>#N/A</v>
      </c>
    </row>
    <row r="478" spans="1:6">
      <c r="A478" s="978" t="s">
        <v>782</v>
      </c>
      <c r="B478" s="965" t="s">
        <v>146</v>
      </c>
      <c r="C478" s="409" t="e">
        <f>VLOOKUP(A478,Foundation!$B$8:$R$293,10, 0)</f>
        <v>#N/A</v>
      </c>
      <c r="D478" s="409" t="e">
        <f>VLOOKUP(A478,Foundation!$B$8:$R$276,12, 0)</f>
        <v>#N/A</v>
      </c>
      <c r="E478" s="409" t="e">
        <f>VLOOKUP(A478,'Erection Compiled '!$B$2:$S$340,10, 0)</f>
        <v>#N/A</v>
      </c>
      <c r="F478" s="409" t="e">
        <f>VLOOKUP(A478,Earthing!$C$7:$H$307,4, 0)</f>
        <v>#N/A</v>
      </c>
    </row>
    <row r="479" spans="1:6">
      <c r="A479" s="976" t="s">
        <v>1754</v>
      </c>
      <c r="B479" s="966" t="s">
        <v>1721</v>
      </c>
      <c r="C479" s="409" t="e">
        <f>VLOOKUP(A479,Foundation!$B$8:$R$293,10, 0)</f>
        <v>#N/A</v>
      </c>
      <c r="D479" s="409" t="e">
        <f>VLOOKUP(A479,Foundation!$B$8:$R$276,12, 0)</f>
        <v>#N/A</v>
      </c>
      <c r="E479" s="409" t="e">
        <f>VLOOKUP(A479,'Erection Compiled '!$B$2:$S$340,10, 0)</f>
        <v>#N/A</v>
      </c>
      <c r="F479" s="409" t="e">
        <f>VLOOKUP(A479,Earthing!$C$7:$H$307,4, 0)</f>
        <v>#N/A</v>
      </c>
    </row>
    <row r="480" spans="1:6">
      <c r="A480" s="978" t="s">
        <v>766</v>
      </c>
      <c r="B480" s="965" t="s">
        <v>149</v>
      </c>
      <c r="C480" s="409" t="e">
        <f>VLOOKUP(A480,Foundation!$B$8:$R$293,10, 0)</f>
        <v>#N/A</v>
      </c>
      <c r="D480" s="409" t="e">
        <f>VLOOKUP(A480,Foundation!$B$8:$R$276,12, 0)</f>
        <v>#N/A</v>
      </c>
      <c r="E480" s="409" t="e">
        <f>VLOOKUP(A480,'Erection Compiled '!$B$2:$S$340,10, 0)</f>
        <v>#N/A</v>
      </c>
      <c r="F480" s="409" t="e">
        <f>VLOOKUP(A480,Earthing!$C$7:$H$307,4, 0)</f>
        <v>#N/A</v>
      </c>
    </row>
    <row r="481" spans="1:6">
      <c r="A481" s="976" t="s">
        <v>1755</v>
      </c>
      <c r="B481" s="966" t="s">
        <v>1727</v>
      </c>
      <c r="C481" s="409" t="e">
        <f>VLOOKUP(A481,Foundation!$B$8:$R$293,10, 0)</f>
        <v>#N/A</v>
      </c>
      <c r="D481" s="409" t="e">
        <f>VLOOKUP(A481,Foundation!$B$8:$R$276,12, 0)</f>
        <v>#N/A</v>
      </c>
      <c r="E481" s="409" t="e">
        <f>VLOOKUP(A481,'Erection Compiled '!$B$2:$S$340,10, 0)</f>
        <v>#N/A</v>
      </c>
      <c r="F481" s="409" t="e">
        <f>VLOOKUP(A481,Earthing!$C$7:$H$307,4, 0)</f>
        <v>#N/A</v>
      </c>
    </row>
    <row r="482" spans="1:6">
      <c r="A482" s="978" t="s">
        <v>783</v>
      </c>
      <c r="B482" s="965" t="s">
        <v>146</v>
      </c>
      <c r="C482" s="409" t="e">
        <f>VLOOKUP(A482,Foundation!$B$8:$R$293,10, 0)</f>
        <v>#N/A</v>
      </c>
      <c r="D482" s="409" t="e">
        <f>VLOOKUP(A482,Foundation!$B$8:$R$276,12, 0)</f>
        <v>#N/A</v>
      </c>
      <c r="E482" s="409" t="e">
        <f>VLOOKUP(A482,'Erection Compiled '!$B$2:$S$340,10, 0)</f>
        <v>#N/A</v>
      </c>
      <c r="F482" s="409" t="e">
        <f>VLOOKUP(A482,Earthing!$C$7:$H$307,4, 0)</f>
        <v>#N/A</v>
      </c>
    </row>
    <row r="483" spans="1:6">
      <c r="A483" s="976" t="s">
        <v>1756</v>
      </c>
      <c r="B483" s="966" t="s">
        <v>1721</v>
      </c>
      <c r="C483" s="409" t="e">
        <f>VLOOKUP(A483,Foundation!$B$8:$R$293,10, 0)</f>
        <v>#N/A</v>
      </c>
      <c r="D483" s="409" t="e">
        <f>VLOOKUP(A483,Foundation!$B$8:$R$276,12, 0)</f>
        <v>#N/A</v>
      </c>
      <c r="E483" s="409" t="e">
        <f>VLOOKUP(A483,'Erection Compiled '!$B$2:$S$340,10, 0)</f>
        <v>#N/A</v>
      </c>
      <c r="F483" s="409" t="e">
        <f>VLOOKUP(A483,Earthing!$C$7:$H$307,4, 0)</f>
        <v>#N/A</v>
      </c>
    </row>
    <row r="484" spans="1:6">
      <c r="A484" s="974" t="s">
        <v>180</v>
      </c>
      <c r="B484" s="963" t="s">
        <v>146</v>
      </c>
      <c r="C484" s="409" t="e">
        <f>VLOOKUP(A484,Foundation!$B$8:$R$293,10, 0)</f>
        <v>#N/A</v>
      </c>
      <c r="D484" s="409" t="e">
        <f>VLOOKUP(A484,Foundation!$B$8:$R$276,12, 0)</f>
        <v>#N/A</v>
      </c>
      <c r="E484" s="409" t="e">
        <f>VLOOKUP(A484,'Erection Compiled '!$B$2:$S$340,10, 0)</f>
        <v>#N/A</v>
      </c>
      <c r="F484" s="409" t="e">
        <f>VLOOKUP(A484,Earthing!$C$7:$H$307,4, 0)</f>
        <v>#N/A</v>
      </c>
    </row>
    <row r="485" spans="1:6">
      <c r="A485" s="978" t="s">
        <v>784</v>
      </c>
      <c r="B485" s="965" t="s">
        <v>146</v>
      </c>
      <c r="C485" s="409" t="e">
        <f>VLOOKUP(A485,Foundation!$B$8:$R$293,10, 0)</f>
        <v>#N/A</v>
      </c>
      <c r="D485" s="409" t="e">
        <f>VLOOKUP(A485,Foundation!$B$8:$R$276,12, 0)</f>
        <v>#N/A</v>
      </c>
      <c r="E485" s="409" t="e">
        <f>VLOOKUP(A485,'Erection Compiled '!$B$2:$S$340,10, 0)</f>
        <v>#N/A</v>
      </c>
      <c r="F485" s="409" t="e">
        <f>VLOOKUP(A485,Earthing!$C$7:$H$307,4, 0)</f>
        <v>#N/A</v>
      </c>
    </row>
    <row r="486" spans="1:6">
      <c r="A486" s="976" t="s">
        <v>1757</v>
      </c>
      <c r="B486" s="966" t="s">
        <v>1726</v>
      </c>
      <c r="C486" s="409" t="e">
        <f>VLOOKUP(A486,Foundation!$B$8:$R$293,10, 0)</f>
        <v>#N/A</v>
      </c>
      <c r="D486" s="409" t="e">
        <f>VLOOKUP(A486,Foundation!$B$8:$R$276,12, 0)</f>
        <v>#N/A</v>
      </c>
      <c r="E486" s="409" t="e">
        <f>VLOOKUP(A486,'Erection Compiled '!$B$2:$S$340,10, 0)</f>
        <v>#N/A</v>
      </c>
      <c r="F486" s="409" t="e">
        <f>VLOOKUP(A486,Earthing!$C$7:$H$307,4, 0)</f>
        <v>#N/A</v>
      </c>
    </row>
    <row r="487" spans="1:6">
      <c r="A487" s="976" t="s">
        <v>1758</v>
      </c>
      <c r="B487" s="966" t="s">
        <v>1722</v>
      </c>
      <c r="C487" s="409" t="e">
        <f>VLOOKUP(A487,Foundation!$B$8:$R$293,10, 0)</f>
        <v>#N/A</v>
      </c>
      <c r="D487" s="409" t="e">
        <f>VLOOKUP(A487,Foundation!$B$8:$R$276,12, 0)</f>
        <v>#N/A</v>
      </c>
      <c r="E487" s="409" t="e">
        <f>VLOOKUP(A487,'Erection Compiled '!$B$2:$S$340,10, 0)</f>
        <v>#N/A</v>
      </c>
      <c r="F487" s="409" t="e">
        <f>VLOOKUP(A487,Earthing!$C$7:$H$307,4, 0)</f>
        <v>#N/A</v>
      </c>
    </row>
    <row r="488" spans="1:6">
      <c r="A488" s="976" t="s">
        <v>1564</v>
      </c>
      <c r="B488" s="966" t="s">
        <v>1725</v>
      </c>
      <c r="C488" s="409" t="e">
        <f>VLOOKUP(A488,Foundation!$B$8:$R$293,10, 0)</f>
        <v>#N/A</v>
      </c>
      <c r="D488" s="409" t="e">
        <f>VLOOKUP(A488,Foundation!$B$8:$R$276,12, 0)</f>
        <v>#N/A</v>
      </c>
      <c r="E488" s="409" t="e">
        <f>VLOOKUP(A488,'Erection Compiled '!$B$2:$S$340,10, 0)</f>
        <v>#N/A</v>
      </c>
      <c r="F488" s="409" t="e">
        <f>VLOOKUP(A488,Earthing!$C$7:$H$307,4, 0)</f>
        <v>#N/A</v>
      </c>
    </row>
    <row r="489" spans="1:6">
      <c r="A489" s="976" t="s">
        <v>1759</v>
      </c>
      <c r="B489" s="966" t="s">
        <v>1721</v>
      </c>
      <c r="C489" s="409" t="e">
        <f>VLOOKUP(A489,Foundation!$B$8:$R$293,10, 0)</f>
        <v>#N/A</v>
      </c>
      <c r="D489" s="409" t="e">
        <f>VLOOKUP(A489,Foundation!$B$8:$R$276,12, 0)</f>
        <v>#N/A</v>
      </c>
      <c r="E489" s="409" t="e">
        <f>VLOOKUP(A489,'Erection Compiled '!$B$2:$S$340,10, 0)</f>
        <v>#N/A</v>
      </c>
      <c r="F489" s="409" t="e">
        <f>VLOOKUP(A489,Earthing!$C$7:$H$307,4, 0)</f>
        <v>#N/A</v>
      </c>
    </row>
    <row r="490" spans="1:6">
      <c r="A490" s="974" t="s">
        <v>222</v>
      </c>
      <c r="B490" s="963" t="s">
        <v>211</v>
      </c>
      <c r="C490" s="409" t="e">
        <f>VLOOKUP(A490,Foundation!$B$8:$R$293,10, 0)</f>
        <v>#N/A</v>
      </c>
      <c r="D490" s="409" t="e">
        <f>VLOOKUP(A490,Foundation!$B$8:$R$276,12, 0)</f>
        <v>#N/A</v>
      </c>
      <c r="E490" s="409" t="e">
        <f>VLOOKUP(A490,'Erection Compiled '!$B$2:$S$340,10, 0)</f>
        <v>#N/A</v>
      </c>
      <c r="F490" s="409" t="e">
        <f>VLOOKUP(A490,Earthing!$C$7:$H$307,4, 0)</f>
        <v>#N/A</v>
      </c>
    </row>
    <row r="491" spans="1:6">
      <c r="A491" s="976" t="s">
        <v>123</v>
      </c>
      <c r="B491" s="966" t="s">
        <v>1723</v>
      </c>
      <c r="C491" s="409" t="e">
        <f>VLOOKUP(A491,Foundation!$B$8:$R$293,10, 0)</f>
        <v>#N/A</v>
      </c>
      <c r="D491" s="409" t="e">
        <f>VLOOKUP(A491,Foundation!$B$8:$R$276,12, 0)</f>
        <v>#N/A</v>
      </c>
      <c r="E491" s="409" t="e">
        <f>VLOOKUP(A491,'Erection Compiled '!$B$2:$S$340,10, 0)</f>
        <v>#N/A</v>
      </c>
      <c r="F491" s="409" t="e">
        <f>VLOOKUP(A491,Earthing!$C$7:$H$307,4, 0)</f>
        <v>#N/A</v>
      </c>
    </row>
    <row r="492" spans="1:6">
      <c r="A492" s="976" t="s">
        <v>1309</v>
      </c>
      <c r="B492" s="966" t="s">
        <v>1723</v>
      </c>
      <c r="C492" s="409" t="e">
        <f>VLOOKUP(A492,Foundation!$B$8:$R$293,10, 0)</f>
        <v>#N/A</v>
      </c>
      <c r="D492" s="409" t="e">
        <f>VLOOKUP(A492,Foundation!$B$8:$R$276,12, 0)</f>
        <v>#N/A</v>
      </c>
      <c r="E492" s="409" t="e">
        <f>VLOOKUP(A492,'Erection Compiled '!$B$2:$S$340,10, 0)</f>
        <v>#N/A</v>
      </c>
      <c r="F492" s="409" t="e">
        <f>VLOOKUP(A492,Earthing!$C$7:$H$307,4, 0)</f>
        <v>#N/A</v>
      </c>
    </row>
    <row r="493" spans="1:6">
      <c r="A493" s="974" t="s">
        <v>214</v>
      </c>
      <c r="B493" s="963" t="s">
        <v>211</v>
      </c>
      <c r="C493" s="409" t="e">
        <f>VLOOKUP(A493,Foundation!$B$8:$R$293,10, 0)</f>
        <v>#N/A</v>
      </c>
      <c r="D493" s="409" t="e">
        <f>VLOOKUP(A493,Foundation!$B$8:$R$276,12, 0)</f>
        <v>#N/A</v>
      </c>
      <c r="E493" s="409" t="e">
        <f>VLOOKUP(A493,'Erection Compiled '!$B$2:$S$340,10, 0)</f>
        <v>#N/A</v>
      </c>
      <c r="F493" s="409" t="e">
        <f>VLOOKUP(A493,Earthing!$C$7:$H$307,4, 0)</f>
        <v>#N/A</v>
      </c>
    </row>
    <row r="494" spans="1:6">
      <c r="A494" s="976" t="s">
        <v>1760</v>
      </c>
      <c r="B494" s="966" t="s">
        <v>1721</v>
      </c>
      <c r="C494" s="409" t="e">
        <f>VLOOKUP(A494,Foundation!$B$8:$R$293,10, 0)</f>
        <v>#N/A</v>
      </c>
      <c r="D494" s="409" t="e">
        <f>VLOOKUP(A494,Foundation!$B$8:$R$276,12, 0)</f>
        <v>#N/A</v>
      </c>
      <c r="E494" s="409" t="e">
        <f>VLOOKUP(A494,'Erection Compiled '!$B$2:$S$340,10, 0)</f>
        <v>#N/A</v>
      </c>
      <c r="F494" s="409" t="e">
        <f>VLOOKUP(A494,Earthing!$C$7:$H$307,4, 0)</f>
        <v>#N/A</v>
      </c>
    </row>
    <row r="495" spans="1:6">
      <c r="A495" s="974" t="s">
        <v>260</v>
      </c>
      <c r="B495" s="963" t="s">
        <v>146</v>
      </c>
      <c r="C495" s="409" t="e">
        <f>VLOOKUP(A495,Foundation!$B$8:$R$293,10, 0)</f>
        <v>#N/A</v>
      </c>
      <c r="D495" s="409" t="e">
        <f>VLOOKUP(A495,Foundation!$B$8:$R$276,12, 0)</f>
        <v>#N/A</v>
      </c>
      <c r="E495" s="409" t="e">
        <f>VLOOKUP(A495,'Erection Compiled '!$B$2:$S$340,10, 0)</f>
        <v>#N/A</v>
      </c>
      <c r="F495" s="409" t="e">
        <f>VLOOKUP(A495,Earthing!$C$7:$H$307,4, 0)</f>
        <v>#N/A</v>
      </c>
    </row>
    <row r="496" spans="1:6">
      <c r="A496" s="976" t="s">
        <v>1761</v>
      </c>
      <c r="B496" s="966" t="s">
        <v>1721</v>
      </c>
      <c r="C496" s="409" t="e">
        <f>VLOOKUP(A496,Foundation!$B$8:$R$293,10, 0)</f>
        <v>#N/A</v>
      </c>
      <c r="D496" s="409" t="e">
        <f>VLOOKUP(A496,Foundation!$B$8:$R$276,12, 0)</f>
        <v>#N/A</v>
      </c>
      <c r="E496" s="409" t="e">
        <f>VLOOKUP(A496,'Erection Compiled '!$B$2:$S$340,10, 0)</f>
        <v>#N/A</v>
      </c>
      <c r="F496" s="409" t="e">
        <f>VLOOKUP(A496,Earthing!$C$7:$H$307,4, 0)</f>
        <v>#N/A</v>
      </c>
    </row>
    <row r="497" spans="1:12">
      <c r="A497" s="976" t="s">
        <v>1762</v>
      </c>
      <c r="B497" s="966" t="s">
        <v>1727</v>
      </c>
      <c r="C497" s="409" t="e">
        <f>VLOOKUP(A497,Foundation!$B$8:$R$293,10, 0)</f>
        <v>#N/A</v>
      </c>
      <c r="D497" s="409" t="e">
        <f>VLOOKUP(A497,Foundation!$B$8:$R$276,12, 0)</f>
        <v>#N/A</v>
      </c>
      <c r="E497" s="409" t="e">
        <f>VLOOKUP(A497,'Erection Compiled '!$B$2:$S$340,10, 0)</f>
        <v>#N/A</v>
      </c>
      <c r="F497" s="409" t="e">
        <f>VLOOKUP(A497,Earthing!$C$7:$H$307,4, 0)</f>
        <v>#N/A</v>
      </c>
    </row>
    <row r="498" spans="1:12">
      <c r="A498" s="976" t="s">
        <v>1763</v>
      </c>
      <c r="B498" s="966" t="s">
        <v>1721</v>
      </c>
      <c r="C498" s="409" t="e">
        <f>VLOOKUP(A498,Foundation!$B$8:$R$293,10, 0)</f>
        <v>#N/A</v>
      </c>
      <c r="D498" s="409" t="e">
        <f>VLOOKUP(A498,Foundation!$B$8:$R$276,12, 0)</f>
        <v>#N/A</v>
      </c>
      <c r="E498" s="409" t="e">
        <f>VLOOKUP(A498,'Erection Compiled '!$B$2:$S$340,10, 0)</f>
        <v>#N/A</v>
      </c>
      <c r="F498" s="409" t="e">
        <f>VLOOKUP(A498,Earthing!$C$7:$H$307,4, 0)</f>
        <v>#N/A</v>
      </c>
    </row>
    <row r="499" spans="1:12">
      <c r="A499" s="976" t="s">
        <v>1764</v>
      </c>
      <c r="B499" s="966" t="s">
        <v>1721</v>
      </c>
      <c r="C499" s="409" t="e">
        <f>VLOOKUP(A499,Foundation!$B$8:$R$293,10, 0)</f>
        <v>#N/A</v>
      </c>
      <c r="D499" s="409" t="e">
        <f>VLOOKUP(A499,Foundation!$B$8:$R$276,12, 0)</f>
        <v>#N/A</v>
      </c>
      <c r="E499" s="409" t="e">
        <f>VLOOKUP(A499,'Erection Compiled '!$B$2:$S$340,10, 0)</f>
        <v>#N/A</v>
      </c>
      <c r="F499" s="409" t="e">
        <f>VLOOKUP(A499,Earthing!$C$7:$H$307,4, 0)</f>
        <v>#N/A</v>
      </c>
    </row>
    <row r="500" spans="1:12">
      <c r="A500" s="976" t="s">
        <v>1765</v>
      </c>
      <c r="B500" s="966" t="s">
        <v>1721</v>
      </c>
      <c r="C500" s="409" t="e">
        <f>VLOOKUP(A500,Foundation!$B$8:$R$293,10, 0)</f>
        <v>#N/A</v>
      </c>
      <c r="D500" s="409" t="e">
        <f>VLOOKUP(A500,Foundation!$B$8:$R$276,12, 0)</f>
        <v>#N/A</v>
      </c>
      <c r="E500" s="409" t="e">
        <f>VLOOKUP(A500,'Erection Compiled '!$B$2:$S$340,10, 0)</f>
        <v>#N/A</v>
      </c>
      <c r="F500" s="409" t="e">
        <f>VLOOKUP(A500,Earthing!$C$7:$H$307,4, 0)</f>
        <v>#N/A</v>
      </c>
    </row>
    <row r="501" spans="1:12">
      <c r="A501" s="976" t="s">
        <v>1766</v>
      </c>
      <c r="B501" s="966" t="s">
        <v>1721</v>
      </c>
      <c r="C501" s="409" t="e">
        <f>VLOOKUP(A501,Foundation!$B$8:$R$293,10, 0)</f>
        <v>#N/A</v>
      </c>
      <c r="D501" s="409" t="e">
        <f>VLOOKUP(A501,Foundation!$B$8:$R$276,12, 0)</f>
        <v>#N/A</v>
      </c>
      <c r="E501" s="409" t="e">
        <f>VLOOKUP(A501,'Erection Compiled '!$B$2:$S$340,10, 0)</f>
        <v>#N/A</v>
      </c>
      <c r="F501" s="409" t="e">
        <f>VLOOKUP(A501,Earthing!$C$7:$H$307,4, 0)</f>
        <v>#N/A</v>
      </c>
    </row>
    <row r="502" spans="1:12">
      <c r="A502" s="976" t="s">
        <v>1767</v>
      </c>
      <c r="B502" s="966" t="s">
        <v>1721</v>
      </c>
      <c r="C502" s="409" t="e">
        <f>VLOOKUP(A502,Foundation!$B$8:$R$293,10, 0)</f>
        <v>#N/A</v>
      </c>
      <c r="D502" s="409" t="e">
        <f>VLOOKUP(A502,Foundation!$B$8:$R$276,12, 0)</f>
        <v>#N/A</v>
      </c>
      <c r="E502" s="409" t="e">
        <f>VLOOKUP(A502,'Erection Compiled '!$B$2:$S$340,10, 0)</f>
        <v>#N/A</v>
      </c>
      <c r="F502" s="409" t="e">
        <f>VLOOKUP(A502,Earthing!$C$7:$H$307,4, 0)</f>
        <v>#N/A</v>
      </c>
      <c r="L502" s="989" t="s">
        <v>1692</v>
      </c>
    </row>
    <row r="503" spans="1:12">
      <c r="A503" s="976" t="s">
        <v>1768</v>
      </c>
      <c r="B503" s="966" t="s">
        <v>1721</v>
      </c>
      <c r="C503" s="409" t="e">
        <f>VLOOKUP(A503,Foundation!$B$8:$R$293,10, 0)</f>
        <v>#N/A</v>
      </c>
      <c r="D503" s="409" t="e">
        <f>VLOOKUP(A503,Foundation!$B$8:$R$276,12, 0)</f>
        <v>#N/A</v>
      </c>
      <c r="E503" s="409" t="e">
        <f>VLOOKUP(A503,'Erection Compiled '!$B$2:$S$340,10, 0)</f>
        <v>#N/A</v>
      </c>
      <c r="F503" s="409" t="e">
        <f>VLOOKUP(A503,Earthing!$C$7:$H$307,4, 0)</f>
        <v>#N/A</v>
      </c>
    </row>
    <row r="504" spans="1:12">
      <c r="A504" s="976" t="s">
        <v>1769</v>
      </c>
      <c r="B504" s="966" t="s">
        <v>1722</v>
      </c>
      <c r="C504" s="409" t="e">
        <f>VLOOKUP(A504,Foundation!$B$8:$R$293,10, 0)</f>
        <v>#N/A</v>
      </c>
      <c r="D504" s="409" t="e">
        <f>VLOOKUP(A504,Foundation!$B$8:$R$276,12, 0)</f>
        <v>#N/A</v>
      </c>
      <c r="E504" s="409" t="e">
        <f>VLOOKUP(A504,'Erection Compiled '!$B$2:$S$340,10, 0)</f>
        <v>#N/A</v>
      </c>
      <c r="F504" s="409" t="e">
        <f>VLOOKUP(A504,Earthing!$C$7:$H$307,4, 0)</f>
        <v>#N/A</v>
      </c>
    </row>
    <row r="505" spans="1:12">
      <c r="A505" s="976" t="s">
        <v>1770</v>
      </c>
      <c r="B505" s="966" t="s">
        <v>1727</v>
      </c>
      <c r="C505" s="409" t="e">
        <f>VLOOKUP(A505,Foundation!$B$8:$R$293,10, 0)</f>
        <v>#N/A</v>
      </c>
      <c r="D505" s="409" t="e">
        <f>VLOOKUP(A505,Foundation!$B$8:$R$276,12, 0)</f>
        <v>#N/A</v>
      </c>
      <c r="E505" s="409" t="e">
        <f>VLOOKUP(A505,'Erection Compiled '!$B$2:$S$340,10, 0)</f>
        <v>#N/A</v>
      </c>
      <c r="F505" s="409" t="e">
        <f>VLOOKUP(A505,Earthing!$C$7:$H$307,4, 0)</f>
        <v>#N/A</v>
      </c>
    </row>
    <row r="506" spans="1:12">
      <c r="A506" s="976" t="s">
        <v>1771</v>
      </c>
      <c r="B506" s="966" t="s">
        <v>1727</v>
      </c>
      <c r="C506" s="409" t="e">
        <f>VLOOKUP(A506,Foundation!$B$8:$R$293,10, 0)</f>
        <v>#N/A</v>
      </c>
      <c r="D506" s="409" t="e">
        <f>VLOOKUP(A506,Foundation!$B$8:$R$276,12, 0)</f>
        <v>#N/A</v>
      </c>
      <c r="E506" s="409" t="e">
        <f>VLOOKUP(A506,'Erection Compiled '!$B$2:$S$340,10, 0)</f>
        <v>#N/A</v>
      </c>
      <c r="F506" s="409" t="e">
        <f>VLOOKUP(A506,Earthing!$C$7:$H$307,4, 0)</f>
        <v>#N/A</v>
      </c>
    </row>
    <row r="507" spans="1:12">
      <c r="A507" s="978" t="s">
        <v>410</v>
      </c>
      <c r="B507" s="965" t="s">
        <v>146</v>
      </c>
      <c r="C507" s="409" t="e">
        <f>VLOOKUP(A507,Foundation!$B$8:$R$293,10, 0)</f>
        <v>#N/A</v>
      </c>
      <c r="D507" s="409" t="e">
        <f>VLOOKUP(A507,Foundation!$B$8:$R$276,12, 0)</f>
        <v>#N/A</v>
      </c>
      <c r="E507" s="409" t="e">
        <f>VLOOKUP(A507,'Erection Compiled '!$B$2:$S$340,10, 0)</f>
        <v>#N/A</v>
      </c>
      <c r="F507" s="409" t="e">
        <f>VLOOKUP(A507,Earthing!$C$7:$H$307,4, 0)</f>
        <v>#N/A</v>
      </c>
    </row>
    <row r="508" spans="1:12">
      <c r="A508" s="978" t="s">
        <v>833</v>
      </c>
      <c r="B508" s="965" t="s">
        <v>92</v>
      </c>
      <c r="C508" s="409" t="e">
        <f>VLOOKUP(A508,Foundation!$B$8:$R$293,10, 0)</f>
        <v>#N/A</v>
      </c>
      <c r="D508" s="409" t="e">
        <f>VLOOKUP(A508,Foundation!$B$8:$R$276,12, 0)</f>
        <v>#N/A</v>
      </c>
      <c r="E508" s="409" t="e">
        <f>VLOOKUP(A508,'Erection Compiled '!$B$2:$S$340,10, 0)</f>
        <v>#N/A</v>
      </c>
      <c r="F508" s="409" t="e">
        <f>VLOOKUP(A508,Earthing!$C$7:$H$307,4, 0)</f>
        <v>#N/A</v>
      </c>
    </row>
    <row r="509" spans="1:12">
      <c r="A509" s="978" t="s">
        <v>159</v>
      </c>
      <c r="B509" s="965" t="s">
        <v>111</v>
      </c>
      <c r="C509" s="409" t="e">
        <f>VLOOKUP(A509,Foundation!$B$8:$R$293,10, 0)</f>
        <v>#N/A</v>
      </c>
      <c r="D509" s="409" t="e">
        <f>VLOOKUP(A509,Foundation!$B$8:$R$276,12, 0)</f>
        <v>#N/A</v>
      </c>
      <c r="E509" s="409" t="e">
        <f>VLOOKUP(A509,'Erection Compiled '!$B$2:$S$340,10,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3"/>
  <sheetViews>
    <sheetView view="pageBreakPreview" zoomScale="80" zoomScaleNormal="80" zoomScaleSheetLayoutView="80" workbookViewId="0">
      <selection activeCell="E2" sqref="E2:E5"/>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4"/>
    <col min="11" max="11" width="4.08984375" style="874" customWidth="1"/>
    <col min="12" max="12" width="2.08984375" style="874"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93" t="s">
        <v>975</v>
      </c>
      <c r="B1" s="1193" t="s">
        <v>466</v>
      </c>
      <c r="C1" s="1193" t="s">
        <v>1838</v>
      </c>
      <c r="D1" s="1193" t="s">
        <v>75</v>
      </c>
      <c r="E1" s="1193" t="s">
        <v>1983</v>
      </c>
      <c r="F1" s="1193" t="s">
        <v>169</v>
      </c>
      <c r="G1" s="1193" t="s">
        <v>170</v>
      </c>
      <c r="H1" s="1193" t="s">
        <v>1623</v>
      </c>
      <c r="I1" s="1579" t="s">
        <v>1779</v>
      </c>
      <c r="J1" s="1579"/>
      <c r="K1" s="1579"/>
      <c r="L1" s="1579"/>
      <c r="M1" s="1193" t="s">
        <v>1625</v>
      </c>
      <c r="N1" s="1193" t="s">
        <v>1624</v>
      </c>
      <c r="O1" s="1193" t="s">
        <v>1780</v>
      </c>
      <c r="P1" s="1579" t="s">
        <v>187</v>
      </c>
      <c r="Q1" s="1579"/>
      <c r="R1" s="1579"/>
    </row>
    <row r="2" spans="1:50" ht="32.4" customHeight="1">
      <c r="A2" s="1192">
        <v>1</v>
      </c>
      <c r="B2" s="1189" t="s">
        <v>1811</v>
      </c>
      <c r="C2" s="1190" t="s">
        <v>1604</v>
      </c>
      <c r="D2" s="1198" t="s">
        <v>1818</v>
      </c>
      <c r="E2" s="1235">
        <v>36.420999999999999</v>
      </c>
      <c r="F2" s="1192" t="s">
        <v>255</v>
      </c>
      <c r="G2" s="1191">
        <v>46108</v>
      </c>
      <c r="H2" s="1194"/>
      <c r="I2" s="1580" t="s">
        <v>1846</v>
      </c>
      <c r="J2" s="1580"/>
      <c r="K2" s="1580"/>
      <c r="L2" s="1580"/>
      <c r="M2" s="1191">
        <v>46118</v>
      </c>
      <c r="N2" s="1197" t="s">
        <v>1847</v>
      </c>
      <c r="O2" s="1192">
        <v>28</v>
      </c>
      <c r="P2" s="1581"/>
      <c r="Q2" s="1582"/>
      <c r="R2" s="1583"/>
    </row>
    <row r="3" spans="1:50" ht="20" customHeight="1">
      <c r="A3" s="1199">
        <f>A2+1</f>
        <v>2</v>
      </c>
      <c r="B3" s="1200" t="s">
        <v>1812</v>
      </c>
      <c r="C3" s="1200" t="s">
        <v>1604</v>
      </c>
      <c r="D3" s="1191" t="s">
        <v>1818</v>
      </c>
      <c r="E3" s="1235">
        <v>36.420999999999999</v>
      </c>
      <c r="F3" s="1201" t="s">
        <v>255</v>
      </c>
      <c r="G3" s="1202">
        <v>46119</v>
      </c>
      <c r="H3" s="1203"/>
      <c r="I3" s="1584" t="s">
        <v>1846</v>
      </c>
      <c r="J3" s="1584"/>
      <c r="K3" s="1584"/>
      <c r="L3" s="1584"/>
      <c r="M3" s="1202">
        <v>46127</v>
      </c>
      <c r="N3" s="1197" t="s">
        <v>1847</v>
      </c>
      <c r="O3" s="1192">
        <v>28</v>
      </c>
      <c r="P3" s="1586"/>
      <c r="Q3" s="1587"/>
      <c r="R3" s="1587"/>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c r="AX3" s="999"/>
    </row>
    <row r="4" spans="1:50" ht="20" customHeight="1">
      <c r="A4" s="1199">
        <f>A3+1</f>
        <v>3</v>
      </c>
      <c r="B4" s="1233" t="s">
        <v>1700</v>
      </c>
      <c r="C4" s="1233" t="s">
        <v>1973</v>
      </c>
      <c r="D4" s="1235" t="s">
        <v>146</v>
      </c>
      <c r="E4" s="1235">
        <v>38.002000000000002</v>
      </c>
      <c r="F4" s="1234" t="s">
        <v>255</v>
      </c>
      <c r="G4" s="1202">
        <v>46127</v>
      </c>
      <c r="H4" s="1203"/>
      <c r="I4" s="1584" t="s">
        <v>1846</v>
      </c>
      <c r="J4" s="1584"/>
      <c r="K4" s="1584"/>
      <c r="L4" s="1584"/>
      <c r="M4" s="1202">
        <v>46138</v>
      </c>
      <c r="N4" s="1197" t="s">
        <v>1847</v>
      </c>
      <c r="O4" s="1192">
        <v>28</v>
      </c>
      <c r="P4" s="1586"/>
      <c r="Q4" s="1587"/>
      <c r="R4" s="1587"/>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c r="AX4" s="999"/>
    </row>
    <row r="5" spans="1:50" ht="20" customHeight="1">
      <c r="A5" s="994"/>
      <c r="B5" s="992"/>
      <c r="C5" s="992"/>
      <c r="D5" s="995"/>
      <c r="E5" s="995"/>
      <c r="F5" s="994"/>
      <c r="G5" s="993"/>
      <c r="H5" s="996"/>
      <c r="I5" s="1585"/>
      <c r="J5" s="1585"/>
      <c r="K5" s="1585"/>
      <c r="L5" s="1585"/>
      <c r="M5" s="993"/>
      <c r="N5" s="997"/>
      <c r="O5" s="994"/>
      <c r="P5" s="998"/>
      <c r="Q5" s="998"/>
      <c r="R5" s="998"/>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c r="AX5" s="999"/>
    </row>
    <row r="6" spans="1:50" ht="20" customHeight="1">
      <c r="A6" s="994"/>
      <c r="B6" s="992"/>
      <c r="C6" s="992"/>
      <c r="D6" s="995"/>
      <c r="E6" s="995"/>
      <c r="F6" s="994"/>
      <c r="G6" s="993"/>
      <c r="H6" s="996"/>
      <c r="I6" s="1585"/>
      <c r="J6" s="1585"/>
      <c r="K6" s="1585"/>
      <c r="L6" s="1585"/>
      <c r="M6" s="993"/>
      <c r="N6" s="997"/>
      <c r="O6" s="994"/>
      <c r="P6" s="998"/>
      <c r="Q6" s="998"/>
      <c r="R6" s="998"/>
      <c r="S6" s="999"/>
      <c r="T6" s="999"/>
      <c r="U6" s="999"/>
      <c r="V6" s="999"/>
      <c r="W6" s="1058"/>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c r="AX6" s="999"/>
    </row>
    <row r="7" spans="1:50" ht="20" customHeight="1">
      <c r="A7" s="994"/>
      <c r="B7" s="992"/>
      <c r="C7" s="992"/>
      <c r="D7" s="995"/>
      <c r="E7" s="995"/>
      <c r="F7" s="994"/>
      <c r="G7" s="993"/>
      <c r="H7" s="996"/>
      <c r="I7" s="1585"/>
      <c r="J7" s="1585"/>
      <c r="K7" s="1585"/>
      <c r="L7" s="1585"/>
      <c r="M7" s="993"/>
      <c r="N7" s="997"/>
      <c r="O7" s="994"/>
      <c r="P7" s="998"/>
      <c r="Q7" s="998"/>
      <c r="R7" s="998"/>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c r="AX7" s="999"/>
    </row>
    <row r="8" spans="1:50" ht="20" customHeight="1">
      <c r="A8" s="994"/>
      <c r="B8" s="992"/>
      <c r="C8" s="992"/>
      <c r="D8" s="995"/>
      <c r="E8" s="995"/>
      <c r="F8" s="994"/>
      <c r="G8" s="993"/>
      <c r="H8" s="996"/>
      <c r="I8" s="1585"/>
      <c r="J8" s="1585"/>
      <c r="K8" s="1585"/>
      <c r="L8" s="1585"/>
      <c r="M8" s="993"/>
      <c r="N8" s="997"/>
      <c r="O8" s="994"/>
      <c r="P8" s="998"/>
      <c r="Q8" s="998"/>
      <c r="R8" s="998"/>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c r="AX8" s="999"/>
    </row>
    <row r="9" spans="1:50" ht="20" customHeight="1">
      <c r="A9" s="994"/>
      <c r="B9" s="992"/>
      <c r="C9" s="992"/>
      <c r="D9" s="995"/>
      <c r="E9" s="995"/>
      <c r="F9" s="994"/>
      <c r="G9" s="993"/>
      <c r="H9" s="996"/>
      <c r="I9" s="1585"/>
      <c r="J9" s="1585"/>
      <c r="K9" s="1585"/>
      <c r="L9" s="1585"/>
      <c r="M9" s="993"/>
      <c r="N9" s="997"/>
      <c r="O9" s="994"/>
      <c r="P9" s="998"/>
      <c r="Q9" s="998"/>
      <c r="R9" s="998"/>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c r="AX9" s="999"/>
    </row>
    <row r="10" spans="1:50" ht="20" customHeight="1">
      <c r="A10" s="994"/>
      <c r="B10" s="992"/>
      <c r="C10" s="992"/>
      <c r="D10" s="995"/>
      <c r="E10" s="995"/>
      <c r="F10" s="994"/>
      <c r="G10" s="993"/>
      <c r="H10" s="996"/>
      <c r="I10" s="1585"/>
      <c r="J10" s="1585"/>
      <c r="K10" s="1585"/>
      <c r="L10" s="1585"/>
      <c r="M10" s="993"/>
      <c r="N10" s="997"/>
      <c r="O10" s="994"/>
      <c r="P10" s="998"/>
      <c r="Q10" s="998"/>
      <c r="R10" s="998"/>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c r="AX10" s="999"/>
    </row>
    <row r="11" spans="1:50" ht="20" customHeight="1">
      <c r="A11" s="994"/>
      <c r="B11" s="992"/>
      <c r="C11" s="992"/>
      <c r="D11" s="995"/>
      <c r="E11" s="995"/>
      <c r="F11" s="994"/>
      <c r="G11" s="993"/>
      <c r="H11" s="996"/>
      <c r="I11" s="1585"/>
      <c r="J11" s="1585"/>
      <c r="K11" s="1585"/>
      <c r="L11" s="1585"/>
      <c r="M11" s="993"/>
      <c r="N11" s="997"/>
      <c r="O11" s="994"/>
      <c r="P11" s="998"/>
      <c r="Q11" s="998"/>
      <c r="R11" s="998"/>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c r="AX11" s="999"/>
    </row>
    <row r="12" spans="1:50" ht="20" customHeight="1">
      <c r="A12" s="994"/>
      <c r="B12" s="992"/>
      <c r="C12" s="992"/>
      <c r="D12" s="995"/>
      <c r="E12" s="995"/>
      <c r="F12" s="994"/>
      <c r="G12" s="993"/>
      <c r="H12" s="996"/>
      <c r="I12" s="1585"/>
      <c r="J12" s="1585"/>
      <c r="K12" s="1585"/>
      <c r="L12" s="1585"/>
      <c r="M12" s="993"/>
      <c r="N12" s="997"/>
      <c r="O12" s="994"/>
      <c r="P12" s="998"/>
      <c r="Q12" s="998"/>
      <c r="R12" s="998"/>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c r="AX12" s="999"/>
    </row>
    <row r="13" spans="1:50" ht="20" customHeight="1">
      <c r="A13" s="994"/>
      <c r="B13" s="992"/>
      <c r="C13" s="992"/>
      <c r="D13" s="995"/>
      <c r="E13" s="995"/>
      <c r="F13" s="994"/>
      <c r="G13" s="993"/>
      <c r="H13" s="996"/>
      <c r="I13" s="1585"/>
      <c r="J13" s="1585"/>
      <c r="K13" s="1585"/>
      <c r="L13" s="1585"/>
      <c r="M13" s="993"/>
      <c r="N13" s="997"/>
      <c r="O13" s="994"/>
      <c r="P13" s="998"/>
      <c r="Q13" s="998"/>
      <c r="R13" s="998"/>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c r="AX13" s="999"/>
    </row>
    <row r="14" spans="1:50" ht="20" customHeight="1">
      <c r="A14" s="994"/>
      <c r="B14" s="992"/>
      <c r="C14" s="992"/>
      <c r="D14" s="995"/>
      <c r="E14" s="995"/>
      <c r="F14" s="994"/>
      <c r="G14" s="993"/>
      <c r="H14" s="996"/>
      <c r="I14" s="1585"/>
      <c r="J14" s="1585"/>
      <c r="K14" s="1585"/>
      <c r="L14" s="1585"/>
      <c r="M14" s="993"/>
      <c r="N14" s="997"/>
      <c r="O14" s="994"/>
      <c r="P14" s="998"/>
      <c r="Q14" s="998"/>
      <c r="R14" s="998"/>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c r="AX14" s="999"/>
    </row>
    <row r="15" spans="1:50" ht="20" customHeight="1">
      <c r="A15" s="994"/>
      <c r="B15" s="992"/>
      <c r="C15" s="992"/>
      <c r="D15" s="995"/>
      <c r="E15" s="995"/>
      <c r="F15" s="994"/>
      <c r="G15" s="993"/>
      <c r="H15" s="996"/>
      <c r="I15" s="1585"/>
      <c r="J15" s="1585"/>
      <c r="K15" s="1585"/>
      <c r="L15" s="1585"/>
      <c r="M15" s="993"/>
      <c r="N15" s="997"/>
      <c r="O15" s="994"/>
      <c r="P15" s="998"/>
      <c r="Q15" s="998"/>
      <c r="R15" s="998"/>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c r="AX15" s="999"/>
    </row>
    <row r="16" spans="1:50" ht="20" customHeight="1">
      <c r="A16" s="994"/>
      <c r="B16" s="992"/>
      <c r="C16" s="992"/>
      <c r="D16" s="995"/>
      <c r="E16" s="995"/>
      <c r="F16" s="994"/>
      <c r="G16" s="993"/>
      <c r="H16" s="996"/>
      <c r="I16" s="1585"/>
      <c r="J16" s="1585"/>
      <c r="K16" s="1585"/>
      <c r="L16" s="1585"/>
      <c r="M16" s="993"/>
      <c r="N16" s="997"/>
      <c r="O16" s="994"/>
      <c r="P16" s="998"/>
      <c r="Q16" s="998"/>
      <c r="R16" s="998"/>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c r="AX16" s="999"/>
    </row>
    <row r="17" spans="1:50" ht="20" customHeight="1">
      <c r="A17" s="994"/>
      <c r="B17" s="992"/>
      <c r="C17" s="992"/>
      <c r="D17" s="995"/>
      <c r="E17" s="995"/>
      <c r="F17" s="994"/>
      <c r="G17" s="993"/>
      <c r="H17" s="996"/>
      <c r="I17" s="1585"/>
      <c r="J17" s="1585"/>
      <c r="K17" s="1585"/>
      <c r="L17" s="1585"/>
      <c r="M17" s="993"/>
      <c r="N17" s="997"/>
      <c r="O17" s="994"/>
      <c r="P17" s="998"/>
      <c r="Q17" s="998"/>
      <c r="R17" s="998"/>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c r="AX17" s="999"/>
    </row>
    <row r="18" spans="1:50" ht="20" customHeight="1">
      <c r="A18" s="994"/>
      <c r="B18" s="992"/>
      <c r="C18" s="992"/>
      <c r="D18" s="995"/>
      <c r="E18" s="995"/>
      <c r="F18" s="994"/>
      <c r="G18" s="993"/>
      <c r="H18" s="996"/>
      <c r="I18" s="1585"/>
      <c r="J18" s="1585"/>
      <c r="K18" s="1585"/>
      <c r="L18" s="1585"/>
      <c r="M18" s="993"/>
      <c r="N18" s="997"/>
      <c r="O18" s="994"/>
      <c r="P18" s="998"/>
      <c r="Q18" s="998"/>
      <c r="R18" s="998"/>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c r="AX18" s="999"/>
    </row>
    <row r="19" spans="1:50" ht="20" customHeight="1">
      <c r="A19" s="994"/>
      <c r="B19" s="992"/>
      <c r="C19" s="992"/>
      <c r="D19" s="995"/>
      <c r="E19" s="995"/>
      <c r="F19" s="994"/>
      <c r="G19" s="993"/>
      <c r="H19" s="996"/>
      <c r="I19" s="1585"/>
      <c r="J19" s="1585"/>
      <c r="K19" s="1585"/>
      <c r="L19" s="1585"/>
      <c r="M19" s="993"/>
      <c r="N19" s="997"/>
      <c r="O19" s="994"/>
      <c r="P19" s="998"/>
      <c r="Q19" s="998"/>
      <c r="R19" s="998"/>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c r="AX19" s="999"/>
    </row>
    <row r="20" spans="1:50" ht="20" customHeight="1">
      <c r="A20" s="994"/>
      <c r="B20" s="992"/>
      <c r="C20" s="992"/>
      <c r="D20" s="995"/>
      <c r="E20" s="995"/>
      <c r="F20" s="994"/>
      <c r="G20" s="993"/>
      <c r="H20" s="996"/>
      <c r="I20" s="1585"/>
      <c r="J20" s="1585"/>
      <c r="K20" s="1585"/>
      <c r="L20" s="1585"/>
      <c r="M20" s="993"/>
      <c r="N20" s="997"/>
      <c r="O20" s="994"/>
      <c r="P20" s="998"/>
      <c r="Q20" s="998"/>
      <c r="R20" s="998"/>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c r="AX20" s="999"/>
    </row>
    <row r="21" spans="1:50" ht="20" customHeight="1">
      <c r="A21" s="994"/>
      <c r="B21" s="992"/>
      <c r="C21" s="992"/>
      <c r="D21" s="995"/>
      <c r="E21" s="995"/>
      <c r="F21" s="994"/>
      <c r="G21" s="993"/>
      <c r="H21" s="996"/>
      <c r="I21" s="1585"/>
      <c r="J21" s="1585"/>
      <c r="K21" s="1585"/>
      <c r="L21" s="1585"/>
      <c r="M21" s="993"/>
      <c r="N21" s="997"/>
      <c r="O21" s="994"/>
      <c r="P21" s="998"/>
      <c r="Q21" s="998"/>
      <c r="R21" s="998"/>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c r="AX21" s="999"/>
    </row>
    <row r="22" spans="1:50" ht="20" customHeight="1">
      <c r="A22" s="994"/>
      <c r="B22" s="992"/>
      <c r="C22" s="992"/>
      <c r="D22" s="995"/>
      <c r="E22" s="995"/>
      <c r="F22" s="994"/>
      <c r="G22" s="993"/>
      <c r="H22" s="996"/>
      <c r="I22" s="1585"/>
      <c r="J22" s="1585"/>
      <c r="K22" s="1585"/>
      <c r="L22" s="1585"/>
      <c r="M22" s="993"/>
      <c r="N22" s="997"/>
      <c r="O22" s="994"/>
      <c r="P22" s="998"/>
      <c r="Q22" s="998"/>
      <c r="R22" s="998"/>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c r="AX22" s="999"/>
    </row>
    <row r="23" spans="1:50" ht="20" customHeight="1">
      <c r="A23" s="994"/>
      <c r="B23" s="992"/>
      <c r="C23" s="992"/>
      <c r="D23" s="995"/>
      <c r="E23" s="995"/>
      <c r="F23" s="994"/>
      <c r="G23" s="993"/>
      <c r="H23" s="996"/>
      <c r="I23" s="1585"/>
      <c r="J23" s="1585"/>
      <c r="K23" s="1585"/>
      <c r="L23" s="1585"/>
      <c r="M23" s="993"/>
      <c r="N23" s="997"/>
      <c r="O23" s="994"/>
      <c r="P23" s="998"/>
      <c r="Q23" s="998"/>
      <c r="R23" s="998"/>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c r="AX23" s="999"/>
    </row>
    <row r="24" spans="1:50" ht="20" customHeight="1">
      <c r="A24" s="994"/>
      <c r="B24" s="992"/>
      <c r="C24" s="992"/>
      <c r="D24" s="995"/>
      <c r="E24" s="995"/>
      <c r="F24" s="994"/>
      <c r="G24" s="993"/>
      <c r="H24" s="996"/>
      <c r="I24" s="1585"/>
      <c r="J24" s="1585"/>
      <c r="K24" s="1585"/>
      <c r="L24" s="1585"/>
      <c r="M24" s="993"/>
      <c r="N24" s="997"/>
      <c r="O24" s="994"/>
      <c r="P24" s="998"/>
      <c r="Q24" s="998"/>
      <c r="R24" s="998"/>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c r="AX24" s="999"/>
    </row>
    <row r="25" spans="1:50" ht="20" customHeight="1">
      <c r="A25" s="994"/>
      <c r="B25" s="992"/>
      <c r="C25" s="992"/>
      <c r="D25" s="995"/>
      <c r="E25" s="995"/>
      <c r="F25" s="994"/>
      <c r="G25" s="993"/>
      <c r="H25" s="996"/>
      <c r="I25" s="1585"/>
      <c r="J25" s="1585"/>
      <c r="K25" s="1585"/>
      <c r="L25" s="1585"/>
      <c r="M25" s="993"/>
      <c r="N25" s="997"/>
      <c r="O25" s="994"/>
      <c r="P25" s="998"/>
      <c r="Q25" s="998"/>
      <c r="R25" s="998"/>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c r="AX25" s="999"/>
    </row>
    <row r="26" spans="1:50" ht="20" customHeight="1">
      <c r="A26" s="994"/>
      <c r="B26" s="992"/>
      <c r="C26" s="992"/>
      <c r="D26" s="995"/>
      <c r="E26" s="995"/>
      <c r="F26" s="994"/>
      <c r="G26" s="993"/>
      <c r="H26" s="996"/>
      <c r="I26" s="1585"/>
      <c r="J26" s="1585"/>
      <c r="K26" s="1585"/>
      <c r="L26" s="1585"/>
      <c r="M26" s="993"/>
      <c r="N26" s="997"/>
      <c r="O26" s="994"/>
      <c r="P26" s="998"/>
      <c r="Q26" s="998"/>
      <c r="R26" s="998"/>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c r="AX26" s="999"/>
    </row>
    <row r="27" spans="1:50" ht="20" customHeight="1">
      <c r="A27" s="994"/>
      <c r="B27" s="992"/>
      <c r="C27" s="992"/>
      <c r="D27" s="995"/>
      <c r="E27" s="995"/>
      <c r="F27" s="994"/>
      <c r="G27" s="993"/>
      <c r="H27" s="996"/>
      <c r="I27" s="1585"/>
      <c r="J27" s="1585"/>
      <c r="K27" s="1585"/>
      <c r="L27" s="1585"/>
      <c r="M27" s="993"/>
      <c r="N27" s="997"/>
      <c r="O27" s="994"/>
      <c r="P27" s="998"/>
      <c r="Q27" s="998"/>
      <c r="R27" s="998"/>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c r="AX27" s="999"/>
    </row>
    <row r="28" spans="1:50" ht="20" customHeight="1">
      <c r="A28" s="994"/>
      <c r="B28" s="992"/>
      <c r="C28" s="992"/>
      <c r="D28" s="995"/>
      <c r="E28" s="995"/>
      <c r="F28" s="994"/>
      <c r="G28" s="993"/>
      <c r="H28" s="996"/>
      <c r="I28" s="1585"/>
      <c r="J28" s="1585"/>
      <c r="K28" s="1585"/>
      <c r="L28" s="1585"/>
      <c r="M28" s="993"/>
      <c r="N28" s="997"/>
      <c r="O28" s="994"/>
      <c r="P28" s="998"/>
      <c r="Q28" s="998"/>
      <c r="R28" s="998"/>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c r="AX28" s="999"/>
    </row>
    <row r="29" spans="1:50" ht="20" customHeight="1">
      <c r="A29" s="994"/>
      <c r="B29" s="992"/>
      <c r="C29" s="992"/>
      <c r="D29" s="995"/>
      <c r="E29" s="995"/>
      <c r="F29" s="994"/>
      <c r="G29" s="993"/>
      <c r="H29" s="996"/>
      <c r="I29" s="1585"/>
      <c r="J29" s="1585"/>
      <c r="K29" s="1585"/>
      <c r="L29" s="1585"/>
      <c r="M29" s="993"/>
      <c r="N29" s="997"/>
      <c r="O29" s="994"/>
      <c r="P29" s="998"/>
      <c r="Q29" s="998"/>
      <c r="R29" s="998"/>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c r="AX29" s="999"/>
    </row>
    <row r="30" spans="1:50" ht="20" customHeight="1">
      <c r="A30" s="994"/>
      <c r="B30" s="992"/>
      <c r="C30" s="992"/>
      <c r="D30" s="995"/>
      <c r="E30" s="995"/>
      <c r="F30" s="994"/>
      <c r="G30" s="993"/>
      <c r="H30" s="996"/>
      <c r="I30" s="1585"/>
      <c r="J30" s="1585"/>
      <c r="K30" s="1585"/>
      <c r="L30" s="1585"/>
      <c r="M30" s="993"/>
      <c r="N30" s="997"/>
      <c r="O30" s="994"/>
      <c r="P30" s="998"/>
      <c r="Q30" s="998"/>
      <c r="R30" s="998"/>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c r="AX30" s="999"/>
    </row>
    <row r="31" spans="1:50" ht="20" customHeight="1">
      <c r="A31" s="994"/>
      <c r="B31" s="992"/>
      <c r="C31" s="992"/>
      <c r="D31" s="995"/>
      <c r="E31" s="995"/>
      <c r="F31" s="994"/>
      <c r="G31" s="993"/>
      <c r="H31" s="996"/>
      <c r="I31" s="1585"/>
      <c r="J31" s="1585"/>
      <c r="K31" s="1585"/>
      <c r="L31" s="1585"/>
      <c r="M31" s="993"/>
      <c r="N31" s="997"/>
      <c r="O31" s="994"/>
      <c r="P31" s="998"/>
      <c r="Q31" s="998"/>
      <c r="R31" s="998"/>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c r="AX31" s="999"/>
    </row>
    <row r="32" spans="1:50" ht="20" customHeight="1">
      <c r="A32" s="994"/>
      <c r="B32" s="992"/>
      <c r="C32" s="992"/>
      <c r="D32" s="995"/>
      <c r="E32" s="995"/>
      <c r="F32" s="994"/>
      <c r="G32" s="993"/>
      <c r="H32" s="996"/>
      <c r="I32" s="1585"/>
      <c r="J32" s="1585"/>
      <c r="K32" s="1585"/>
      <c r="L32" s="1585"/>
      <c r="M32" s="993"/>
      <c r="N32" s="997"/>
      <c r="O32" s="994"/>
      <c r="P32" s="998"/>
      <c r="Q32" s="998"/>
      <c r="R32" s="998"/>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c r="AX32" s="999"/>
    </row>
    <row r="33" spans="1:50" ht="20" customHeight="1">
      <c r="A33" s="994"/>
      <c r="B33" s="992"/>
      <c r="C33" s="992"/>
      <c r="D33" s="995"/>
      <c r="E33" s="995"/>
      <c r="F33" s="994"/>
      <c r="G33" s="993"/>
      <c r="H33" s="996"/>
      <c r="I33" s="1585"/>
      <c r="J33" s="1585"/>
      <c r="K33" s="1585"/>
      <c r="L33" s="1585"/>
      <c r="M33" s="993"/>
      <c r="N33" s="997"/>
      <c r="O33" s="994"/>
      <c r="P33" s="998"/>
      <c r="Q33" s="998"/>
      <c r="R33" s="998"/>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c r="AX33" s="999"/>
    </row>
    <row r="34" spans="1:50" ht="20" customHeight="1">
      <c r="A34" s="994"/>
      <c r="B34" s="992"/>
      <c r="C34" s="992"/>
      <c r="D34" s="995"/>
      <c r="E34" s="995"/>
      <c r="F34" s="994"/>
      <c r="G34" s="993"/>
      <c r="H34" s="996"/>
      <c r="I34" s="1585"/>
      <c r="J34" s="1585"/>
      <c r="K34" s="1585"/>
      <c r="L34" s="1585"/>
      <c r="M34" s="993"/>
      <c r="N34" s="997"/>
      <c r="O34" s="994"/>
      <c r="P34" s="998"/>
      <c r="Q34" s="998"/>
      <c r="R34" s="998"/>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c r="AX34" s="999"/>
    </row>
    <row r="35" spans="1:50" ht="20" customHeight="1">
      <c r="A35" s="994"/>
      <c r="B35" s="992"/>
      <c r="C35" s="992"/>
      <c r="D35" s="995"/>
      <c r="E35" s="995"/>
      <c r="F35" s="994"/>
      <c r="G35" s="993"/>
      <c r="H35" s="996"/>
      <c r="I35" s="1585"/>
      <c r="J35" s="1585"/>
      <c r="K35" s="1585"/>
      <c r="L35" s="1585"/>
      <c r="M35" s="993"/>
      <c r="N35" s="997"/>
      <c r="O35" s="994"/>
      <c r="P35" s="998"/>
      <c r="Q35" s="998"/>
      <c r="R35" s="998"/>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c r="AX35" s="999"/>
    </row>
    <row r="36" spans="1:50" ht="20" customHeight="1">
      <c r="A36" s="994"/>
      <c r="B36" s="992"/>
      <c r="C36" s="992"/>
      <c r="D36" s="995"/>
      <c r="E36" s="995"/>
      <c r="F36" s="994"/>
      <c r="G36" s="993"/>
      <c r="H36" s="996"/>
      <c r="I36" s="1585"/>
      <c r="J36" s="1585"/>
      <c r="K36" s="1585"/>
      <c r="L36" s="1585"/>
      <c r="M36" s="993"/>
      <c r="N36" s="997"/>
      <c r="O36" s="994"/>
      <c r="P36" s="998"/>
      <c r="Q36" s="998"/>
      <c r="R36" s="998"/>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c r="AX36" s="999"/>
    </row>
    <row r="37" spans="1:50" ht="20" customHeight="1">
      <c r="A37" s="994"/>
      <c r="B37" s="992"/>
      <c r="C37" s="992"/>
      <c r="D37" s="995"/>
      <c r="E37" s="995"/>
      <c r="F37" s="994"/>
      <c r="G37" s="993"/>
      <c r="H37" s="996"/>
      <c r="I37" s="1585"/>
      <c r="J37" s="1585"/>
      <c r="K37" s="1585"/>
      <c r="L37" s="1585"/>
      <c r="M37" s="993"/>
      <c r="N37" s="997"/>
      <c r="O37" s="994"/>
      <c r="P37" s="998"/>
      <c r="Q37" s="998"/>
      <c r="R37" s="998"/>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c r="AX37" s="999"/>
    </row>
    <row r="38" spans="1:50" ht="20" customHeight="1">
      <c r="A38" s="994"/>
      <c r="B38" s="992"/>
      <c r="C38" s="992"/>
      <c r="D38" s="995"/>
      <c r="E38" s="995"/>
      <c r="F38" s="994"/>
      <c r="G38" s="993"/>
      <c r="H38" s="996"/>
      <c r="I38" s="1585"/>
      <c r="J38" s="1585"/>
      <c r="K38" s="1585"/>
      <c r="L38" s="1585"/>
      <c r="M38" s="993"/>
      <c r="N38" s="997"/>
      <c r="O38" s="994"/>
      <c r="P38" s="998"/>
      <c r="Q38" s="998"/>
      <c r="R38" s="998"/>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c r="AX38" s="999"/>
    </row>
    <row r="39" spans="1:50" ht="20" customHeight="1">
      <c r="A39" s="994"/>
      <c r="B39" s="992"/>
      <c r="C39" s="992"/>
      <c r="D39" s="995"/>
      <c r="E39" s="995"/>
      <c r="F39" s="994"/>
      <c r="G39" s="993"/>
      <c r="H39" s="996"/>
      <c r="I39" s="1585"/>
      <c r="J39" s="1585"/>
      <c r="K39" s="1585"/>
      <c r="L39" s="1585"/>
      <c r="M39" s="993"/>
      <c r="N39" s="997"/>
      <c r="O39" s="994"/>
      <c r="P39" s="998"/>
      <c r="Q39" s="998"/>
      <c r="R39" s="998"/>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c r="AX39" s="999"/>
    </row>
    <row r="40" spans="1:50" ht="20" customHeight="1">
      <c r="A40" s="994"/>
      <c r="B40" s="992"/>
      <c r="C40" s="992"/>
      <c r="D40" s="995"/>
      <c r="E40" s="995"/>
      <c r="F40" s="994"/>
      <c r="G40" s="993"/>
      <c r="H40" s="996"/>
      <c r="I40" s="1585"/>
      <c r="J40" s="1585"/>
      <c r="K40" s="1585"/>
      <c r="L40" s="1585"/>
      <c r="M40" s="993"/>
      <c r="N40" s="997"/>
      <c r="O40" s="994"/>
      <c r="P40" s="998"/>
      <c r="Q40" s="998"/>
      <c r="R40" s="998"/>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c r="AX40" s="999"/>
    </row>
    <row r="41" spans="1:50" ht="20" customHeight="1">
      <c r="A41" s="994"/>
      <c r="B41" s="992"/>
      <c r="C41" s="992"/>
      <c r="D41" s="995"/>
      <c r="E41" s="995"/>
      <c r="F41" s="994"/>
      <c r="G41" s="993"/>
      <c r="H41" s="996"/>
      <c r="I41" s="1585"/>
      <c r="J41" s="1585"/>
      <c r="K41" s="1585"/>
      <c r="L41" s="1585"/>
      <c r="M41" s="993"/>
      <c r="N41" s="997"/>
      <c r="O41" s="994"/>
      <c r="P41" s="998"/>
      <c r="Q41" s="998"/>
      <c r="R41" s="998"/>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c r="AX41" s="999"/>
    </row>
    <row r="42" spans="1:50" ht="20" customHeight="1">
      <c r="A42" s="994"/>
      <c r="B42" s="992"/>
      <c r="C42" s="992"/>
      <c r="D42" s="995"/>
      <c r="E42" s="995"/>
      <c r="F42" s="994"/>
      <c r="G42" s="993"/>
      <c r="H42" s="996"/>
      <c r="I42" s="1585"/>
      <c r="J42" s="1585"/>
      <c r="K42" s="1585"/>
      <c r="L42" s="1585"/>
      <c r="M42" s="993"/>
      <c r="N42" s="997"/>
      <c r="O42" s="994"/>
      <c r="P42" s="998"/>
      <c r="Q42" s="998"/>
      <c r="R42" s="998"/>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c r="AX42" s="999"/>
    </row>
    <row r="43" spans="1:50" ht="20" customHeight="1">
      <c r="A43" s="994"/>
      <c r="B43" s="992"/>
      <c r="C43" s="992"/>
      <c r="D43" s="995"/>
      <c r="E43" s="995"/>
      <c r="F43" s="994"/>
      <c r="G43" s="993"/>
      <c r="H43" s="996"/>
      <c r="I43" s="1585"/>
      <c r="J43" s="1585"/>
      <c r="K43" s="1585"/>
      <c r="L43" s="1585"/>
      <c r="M43" s="993"/>
      <c r="N43" s="997"/>
      <c r="O43" s="994"/>
      <c r="P43" s="998"/>
      <c r="Q43" s="998"/>
      <c r="R43" s="998"/>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c r="AX43" s="999"/>
    </row>
    <row r="44" spans="1:50" ht="20" customHeight="1">
      <c r="A44" s="994"/>
      <c r="B44" s="992"/>
      <c r="C44" s="992"/>
      <c r="D44" s="995"/>
      <c r="E44" s="995"/>
      <c r="F44" s="994"/>
      <c r="G44" s="993"/>
      <c r="H44" s="996"/>
      <c r="I44" s="1585"/>
      <c r="J44" s="1585"/>
      <c r="K44" s="1585"/>
      <c r="L44" s="1585"/>
      <c r="M44" s="993"/>
      <c r="N44" s="997"/>
      <c r="O44" s="994"/>
      <c r="P44" s="998"/>
      <c r="Q44" s="998"/>
      <c r="R44" s="998"/>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c r="AX44" s="999"/>
    </row>
    <row r="45" spans="1:50" ht="20" customHeight="1">
      <c r="A45" s="994"/>
      <c r="B45" s="992"/>
      <c r="C45" s="992"/>
      <c r="D45" s="995"/>
      <c r="E45" s="995"/>
      <c r="F45" s="994"/>
      <c r="G45" s="993"/>
      <c r="H45" s="996"/>
      <c r="I45" s="1585"/>
      <c r="J45" s="1585"/>
      <c r="K45" s="1585"/>
      <c r="L45" s="1585"/>
      <c r="M45" s="993"/>
      <c r="N45" s="997"/>
      <c r="O45" s="994"/>
      <c r="P45" s="998"/>
      <c r="Q45" s="998"/>
      <c r="R45" s="998"/>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c r="AX45" s="999"/>
    </row>
    <row r="46" spans="1:50" ht="20" customHeight="1">
      <c r="A46" s="994"/>
      <c r="B46" s="992"/>
      <c r="C46" s="992"/>
      <c r="D46" s="995"/>
      <c r="E46" s="995"/>
      <c r="F46" s="994"/>
      <c r="G46" s="993"/>
      <c r="H46" s="996"/>
      <c r="I46" s="1585"/>
      <c r="J46" s="1585"/>
      <c r="K46" s="1585"/>
      <c r="L46" s="1585"/>
      <c r="M46" s="993"/>
      <c r="N46" s="997"/>
      <c r="O46" s="994"/>
      <c r="P46" s="998"/>
      <c r="Q46" s="998"/>
      <c r="R46" s="998"/>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c r="AX46" s="999"/>
    </row>
    <row r="47" spans="1:50" ht="20" customHeight="1">
      <c r="A47" s="994"/>
      <c r="B47" s="992"/>
      <c r="C47" s="992"/>
      <c r="D47" s="995"/>
      <c r="E47" s="995"/>
      <c r="F47" s="994"/>
      <c r="G47" s="993"/>
      <c r="H47" s="996"/>
      <c r="I47" s="1585"/>
      <c r="J47" s="1585"/>
      <c r="K47" s="1585"/>
      <c r="L47" s="1585"/>
      <c r="M47" s="993"/>
      <c r="N47" s="997"/>
      <c r="O47" s="994"/>
      <c r="P47" s="998"/>
      <c r="Q47" s="998"/>
      <c r="R47" s="998"/>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c r="AX47" s="999"/>
    </row>
    <row r="48" spans="1:50" ht="20" customHeight="1">
      <c r="A48" s="994"/>
      <c r="B48" s="992"/>
      <c r="C48" s="992"/>
      <c r="D48" s="995"/>
      <c r="E48" s="995"/>
      <c r="F48" s="994"/>
      <c r="G48" s="993"/>
      <c r="H48" s="996"/>
      <c r="I48" s="1585"/>
      <c r="J48" s="1585"/>
      <c r="K48" s="1585"/>
      <c r="L48" s="1585"/>
      <c r="M48" s="993"/>
      <c r="N48" s="997"/>
      <c r="O48" s="994"/>
      <c r="P48" s="998"/>
      <c r="Q48" s="998"/>
      <c r="R48" s="998"/>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c r="AX48" s="999"/>
    </row>
    <row r="49" spans="1:50" ht="20" customHeight="1">
      <c r="A49" s="994"/>
      <c r="B49" s="992"/>
      <c r="C49" s="992"/>
      <c r="D49" s="995"/>
      <c r="E49" s="995"/>
      <c r="F49" s="994"/>
      <c r="G49" s="993"/>
      <c r="H49" s="996"/>
      <c r="I49" s="1585"/>
      <c r="J49" s="1585"/>
      <c r="K49" s="1585"/>
      <c r="L49" s="1585"/>
      <c r="M49" s="993"/>
      <c r="N49" s="997"/>
      <c r="O49" s="994"/>
      <c r="P49" s="998"/>
      <c r="Q49" s="998"/>
      <c r="R49" s="998"/>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c r="AX49" s="999"/>
    </row>
    <row r="50" spans="1:50" ht="20" customHeight="1">
      <c r="A50" s="994"/>
      <c r="B50" s="992"/>
      <c r="C50" s="992"/>
      <c r="D50" s="995"/>
      <c r="E50" s="995"/>
      <c r="F50" s="994"/>
      <c r="G50" s="993"/>
      <c r="H50" s="996"/>
      <c r="I50" s="1585"/>
      <c r="J50" s="1585"/>
      <c r="K50" s="1585"/>
      <c r="L50" s="1585"/>
      <c r="M50" s="993"/>
      <c r="N50" s="997"/>
      <c r="O50" s="994"/>
      <c r="P50" s="998"/>
      <c r="Q50" s="998"/>
      <c r="R50" s="998"/>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c r="AX50" s="999"/>
    </row>
    <row r="51" spans="1:50" ht="20" customHeight="1">
      <c r="A51" s="994"/>
      <c r="B51" s="992"/>
      <c r="C51" s="992"/>
      <c r="D51" s="995"/>
      <c r="E51" s="995"/>
      <c r="F51" s="994"/>
      <c r="G51" s="993"/>
      <c r="H51" s="996"/>
      <c r="I51" s="1585"/>
      <c r="J51" s="1585"/>
      <c r="K51" s="1585"/>
      <c r="L51" s="1585"/>
      <c r="M51" s="993"/>
      <c r="N51" s="997"/>
      <c r="O51" s="994"/>
      <c r="P51" s="998"/>
      <c r="Q51" s="998"/>
      <c r="R51" s="998"/>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c r="AX51" s="999"/>
    </row>
    <row r="52" spans="1:50" ht="20" customHeight="1">
      <c r="A52" s="994"/>
      <c r="B52" s="992"/>
      <c r="C52" s="992"/>
      <c r="D52" s="995"/>
      <c r="E52" s="995"/>
      <c r="F52" s="994"/>
      <c r="G52" s="993"/>
      <c r="H52" s="996"/>
      <c r="I52" s="1585"/>
      <c r="J52" s="1585"/>
      <c r="K52" s="1585"/>
      <c r="L52" s="1585"/>
      <c r="M52" s="993"/>
      <c r="N52" s="997"/>
      <c r="O52" s="994"/>
      <c r="P52" s="998"/>
      <c r="Q52" s="998"/>
      <c r="R52" s="998"/>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c r="AX52" s="999"/>
    </row>
    <row r="53" spans="1:50" ht="20" customHeight="1">
      <c r="A53" s="994"/>
      <c r="B53" s="992"/>
      <c r="C53" s="992"/>
      <c r="D53" s="995"/>
      <c r="E53" s="995"/>
      <c r="F53" s="994"/>
      <c r="G53" s="993"/>
      <c r="H53" s="996"/>
      <c r="I53" s="1585"/>
      <c r="J53" s="1585"/>
      <c r="K53" s="1585"/>
      <c r="L53" s="1585"/>
      <c r="M53" s="993"/>
      <c r="N53" s="997"/>
      <c r="O53" s="994"/>
      <c r="P53" s="998"/>
      <c r="Q53" s="998"/>
      <c r="R53" s="998"/>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c r="AX53" s="999"/>
    </row>
    <row r="54" spans="1:50" ht="20" customHeight="1">
      <c r="A54" s="994"/>
      <c r="B54" s="992"/>
      <c r="C54" s="992"/>
      <c r="D54" s="995"/>
      <c r="E54" s="995"/>
      <c r="F54" s="994"/>
      <c r="G54" s="993"/>
      <c r="H54" s="996"/>
      <c r="I54" s="1585"/>
      <c r="J54" s="1585"/>
      <c r="K54" s="1585"/>
      <c r="L54" s="1585"/>
      <c r="M54" s="993"/>
      <c r="N54" s="997"/>
      <c r="O54" s="994"/>
      <c r="P54" s="998"/>
      <c r="Q54" s="998"/>
      <c r="R54" s="998"/>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c r="AX54" s="999"/>
    </row>
    <row r="55" spans="1:50" ht="20" customHeight="1">
      <c r="A55" s="994"/>
      <c r="B55" s="992"/>
      <c r="C55" s="992"/>
      <c r="D55" s="995"/>
      <c r="E55" s="995"/>
      <c r="F55" s="994"/>
      <c r="G55" s="993"/>
      <c r="H55" s="996"/>
      <c r="I55" s="1585"/>
      <c r="J55" s="1585"/>
      <c r="K55" s="1585"/>
      <c r="L55" s="1585"/>
      <c r="M55" s="993"/>
      <c r="N55" s="997"/>
      <c r="O55" s="994"/>
      <c r="P55" s="998"/>
      <c r="Q55" s="998"/>
      <c r="R55" s="998"/>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c r="AX55" s="999"/>
    </row>
    <row r="56" spans="1:50" ht="20" customHeight="1">
      <c r="A56" s="994"/>
      <c r="B56" s="992"/>
      <c r="C56" s="992"/>
      <c r="D56" s="995"/>
      <c r="E56" s="995"/>
      <c r="F56" s="994"/>
      <c r="G56" s="993"/>
      <c r="H56" s="996"/>
      <c r="I56" s="1585"/>
      <c r="J56" s="1585"/>
      <c r="K56" s="1585"/>
      <c r="L56" s="1585"/>
      <c r="M56" s="993"/>
      <c r="N56" s="997"/>
      <c r="O56" s="994"/>
      <c r="P56" s="998"/>
      <c r="Q56" s="998"/>
      <c r="R56" s="998"/>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c r="AX56" s="999"/>
    </row>
    <row r="57" spans="1:50" ht="20" customHeight="1">
      <c r="A57" s="994"/>
      <c r="B57" s="992"/>
      <c r="C57" s="992"/>
      <c r="D57" s="995"/>
      <c r="E57" s="995"/>
      <c r="F57" s="994"/>
      <c r="G57" s="993"/>
      <c r="H57" s="996"/>
      <c r="I57" s="1585"/>
      <c r="J57" s="1585"/>
      <c r="K57" s="1585"/>
      <c r="L57" s="1585"/>
      <c r="M57" s="993"/>
      <c r="N57" s="997"/>
      <c r="O57" s="994"/>
      <c r="P57" s="998"/>
      <c r="Q57" s="998"/>
      <c r="R57" s="998"/>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c r="AX57" s="999"/>
    </row>
    <row r="58" spans="1:50" ht="20" customHeight="1">
      <c r="A58" s="994"/>
      <c r="B58" s="992"/>
      <c r="C58" s="992"/>
      <c r="D58" s="995"/>
      <c r="E58" s="995"/>
      <c r="F58" s="994"/>
      <c r="G58" s="993"/>
      <c r="H58" s="996"/>
      <c r="I58" s="1585"/>
      <c r="J58" s="1585"/>
      <c r="K58" s="1585"/>
      <c r="L58" s="1585"/>
      <c r="M58" s="993"/>
      <c r="N58" s="997"/>
      <c r="O58" s="994"/>
      <c r="P58" s="998"/>
      <c r="Q58" s="998"/>
      <c r="R58" s="998"/>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c r="AX58" s="999"/>
    </row>
    <row r="59" spans="1:50" ht="20" customHeight="1">
      <c r="A59" s="994"/>
      <c r="B59" s="992"/>
      <c r="C59" s="992"/>
      <c r="D59" s="995"/>
      <c r="E59" s="995"/>
      <c r="F59" s="994"/>
      <c r="G59" s="993"/>
      <c r="H59" s="996"/>
      <c r="I59" s="1585"/>
      <c r="J59" s="1585"/>
      <c r="K59" s="1585"/>
      <c r="L59" s="1585"/>
      <c r="M59" s="993"/>
      <c r="N59" s="997"/>
      <c r="O59" s="994"/>
      <c r="P59" s="998"/>
      <c r="Q59" s="998"/>
      <c r="R59" s="998"/>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c r="AX59" s="999"/>
    </row>
    <row r="60" spans="1:50" ht="20" customHeight="1">
      <c r="A60" s="994"/>
      <c r="B60" s="992"/>
      <c r="C60" s="992"/>
      <c r="D60" s="995"/>
      <c r="E60" s="995"/>
      <c r="F60" s="994"/>
      <c r="G60" s="993"/>
      <c r="H60" s="996"/>
      <c r="I60" s="1585"/>
      <c r="J60" s="1585"/>
      <c r="K60" s="1585"/>
      <c r="L60" s="1585"/>
      <c r="M60" s="993"/>
      <c r="N60" s="997"/>
      <c r="O60" s="994"/>
      <c r="P60" s="998"/>
      <c r="Q60" s="998"/>
      <c r="R60" s="998"/>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c r="AX60" s="999"/>
    </row>
    <row r="61" spans="1:50" ht="20" customHeight="1">
      <c r="A61" s="994"/>
      <c r="B61" s="992"/>
      <c r="C61" s="992"/>
      <c r="D61" s="995"/>
      <c r="E61" s="995"/>
      <c r="F61" s="994"/>
      <c r="G61" s="993"/>
      <c r="H61" s="996"/>
      <c r="I61" s="1585"/>
      <c r="J61" s="1585"/>
      <c r="K61" s="1585"/>
      <c r="L61" s="1585"/>
      <c r="M61" s="993"/>
      <c r="N61" s="997"/>
      <c r="O61" s="994"/>
      <c r="P61" s="998"/>
      <c r="Q61" s="998"/>
      <c r="R61" s="998"/>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c r="AX61" s="999"/>
    </row>
    <row r="62" spans="1:50" ht="20" customHeight="1">
      <c r="A62" s="994"/>
      <c r="B62" s="992"/>
      <c r="C62" s="992"/>
      <c r="D62" s="995"/>
      <c r="E62" s="995"/>
      <c r="F62" s="994"/>
      <c r="G62" s="993"/>
      <c r="H62" s="996"/>
      <c r="I62" s="1585"/>
      <c r="J62" s="1585"/>
      <c r="K62" s="1585"/>
      <c r="L62" s="1585"/>
      <c r="M62" s="993"/>
      <c r="N62" s="997"/>
      <c r="O62" s="994"/>
      <c r="P62" s="998"/>
      <c r="Q62" s="998"/>
      <c r="R62" s="998"/>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c r="AX62" s="999"/>
    </row>
    <row r="63" spans="1:50" ht="20" customHeight="1">
      <c r="A63" s="994"/>
      <c r="B63" s="992"/>
      <c r="C63" s="992"/>
      <c r="D63" s="995"/>
      <c r="E63" s="995"/>
      <c r="F63" s="994"/>
      <c r="G63" s="993"/>
      <c r="H63" s="996"/>
      <c r="I63" s="1585"/>
      <c r="J63" s="1585"/>
      <c r="K63" s="1585"/>
      <c r="L63" s="1585"/>
      <c r="M63" s="993"/>
      <c r="N63" s="997"/>
      <c r="O63" s="994"/>
      <c r="P63" s="998"/>
      <c r="Q63" s="998"/>
      <c r="R63" s="998"/>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c r="AX63" s="999"/>
    </row>
    <row r="64" spans="1:50" ht="20" customHeight="1">
      <c r="A64" s="994"/>
      <c r="B64" s="992"/>
      <c r="C64" s="992"/>
      <c r="D64" s="995"/>
      <c r="E64" s="995"/>
      <c r="F64" s="994"/>
      <c r="G64" s="993"/>
      <c r="H64" s="996"/>
      <c r="I64" s="1585"/>
      <c r="J64" s="1585"/>
      <c r="K64" s="1585"/>
      <c r="L64" s="1585"/>
      <c r="M64" s="993"/>
      <c r="N64" s="1000"/>
      <c r="O64" s="994"/>
      <c r="P64" s="998"/>
      <c r="Q64" s="998"/>
      <c r="R64" s="998"/>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c r="AX64" s="999"/>
    </row>
    <row r="65" spans="1:50" ht="20" customHeight="1">
      <c r="A65" s="994"/>
      <c r="B65" s="992"/>
      <c r="C65" s="992"/>
      <c r="D65" s="995"/>
      <c r="E65" s="995"/>
      <c r="F65" s="994"/>
      <c r="G65" s="993"/>
      <c r="H65" s="996"/>
      <c r="I65" s="1585"/>
      <c r="J65" s="1585"/>
      <c r="K65" s="1585"/>
      <c r="L65" s="1585"/>
      <c r="M65" s="993"/>
      <c r="N65" s="997"/>
      <c r="O65" s="994"/>
      <c r="P65" s="998"/>
      <c r="Q65" s="998"/>
      <c r="R65" s="998"/>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c r="AX65" s="999"/>
    </row>
    <row r="66" spans="1:50" ht="20" customHeight="1">
      <c r="A66" s="994"/>
      <c r="B66" s="992"/>
      <c r="C66" s="992"/>
      <c r="D66" s="995"/>
      <c r="E66" s="995"/>
      <c r="F66" s="994"/>
      <c r="G66" s="993"/>
      <c r="H66" s="996"/>
      <c r="I66" s="1585"/>
      <c r="J66" s="1585"/>
      <c r="K66" s="1585"/>
      <c r="L66" s="1585"/>
      <c r="M66" s="993"/>
      <c r="N66" s="997"/>
      <c r="O66" s="994"/>
      <c r="P66" s="998"/>
      <c r="Q66" s="998"/>
      <c r="R66" s="998"/>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c r="AX66" s="999"/>
    </row>
    <row r="67" spans="1:50" ht="20" customHeight="1">
      <c r="A67" s="994"/>
      <c r="B67" s="992"/>
      <c r="C67" s="992"/>
      <c r="D67" s="995"/>
      <c r="E67" s="995"/>
      <c r="F67" s="994"/>
      <c r="G67" s="993"/>
      <c r="H67" s="996"/>
      <c r="I67" s="1585"/>
      <c r="J67" s="1585"/>
      <c r="K67" s="1585"/>
      <c r="L67" s="1585"/>
      <c r="M67" s="993"/>
      <c r="N67" s="997"/>
      <c r="O67" s="994"/>
      <c r="P67" s="998"/>
      <c r="Q67" s="998"/>
      <c r="R67" s="998"/>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c r="AX67" s="999"/>
    </row>
    <row r="68" spans="1:50" ht="20" customHeight="1">
      <c r="A68" s="994"/>
      <c r="B68" s="992"/>
      <c r="C68" s="992"/>
      <c r="D68" s="995"/>
      <c r="E68" s="995"/>
      <c r="F68" s="994"/>
      <c r="G68" s="993"/>
      <c r="H68" s="996"/>
      <c r="I68" s="1585"/>
      <c r="J68" s="1585"/>
      <c r="K68" s="1585"/>
      <c r="L68" s="1585"/>
      <c r="M68" s="993"/>
      <c r="N68" s="997"/>
      <c r="O68" s="994"/>
      <c r="P68" s="998"/>
      <c r="Q68" s="998"/>
      <c r="R68" s="998"/>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c r="AX68" s="999"/>
    </row>
    <row r="69" spans="1:50" ht="20" customHeight="1">
      <c r="A69" s="994"/>
      <c r="B69" s="992"/>
      <c r="C69" s="992"/>
      <c r="D69" s="995"/>
      <c r="E69" s="995"/>
      <c r="F69" s="994"/>
      <c r="G69" s="993"/>
      <c r="H69" s="996"/>
      <c r="I69" s="1585"/>
      <c r="J69" s="1585"/>
      <c r="K69" s="1585"/>
      <c r="L69" s="1585"/>
      <c r="M69" s="993"/>
      <c r="N69" s="997"/>
      <c r="O69" s="994"/>
      <c r="P69" s="998"/>
      <c r="Q69" s="998"/>
      <c r="R69" s="998"/>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c r="AX69" s="999"/>
    </row>
    <row r="70" spans="1:50" ht="20" customHeight="1">
      <c r="A70" s="994"/>
      <c r="B70" s="992"/>
      <c r="C70" s="992"/>
      <c r="D70" s="995"/>
      <c r="E70" s="995"/>
      <c r="F70" s="994"/>
      <c r="G70" s="993"/>
      <c r="H70" s="996"/>
      <c r="I70" s="1585"/>
      <c r="J70" s="1585"/>
      <c r="K70" s="1585"/>
      <c r="L70" s="1585"/>
      <c r="M70" s="993"/>
      <c r="N70" s="1000"/>
      <c r="O70" s="994"/>
      <c r="P70" s="998"/>
      <c r="Q70" s="998"/>
      <c r="R70" s="998"/>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c r="AX70" s="999"/>
    </row>
    <row r="71" spans="1:50" ht="20" customHeight="1">
      <c r="A71" s="994"/>
      <c r="B71" s="992"/>
      <c r="C71" s="992"/>
      <c r="D71" s="995"/>
      <c r="E71" s="995"/>
      <c r="F71" s="994"/>
      <c r="G71" s="993"/>
      <c r="H71" s="996"/>
      <c r="I71" s="1585"/>
      <c r="J71" s="1585"/>
      <c r="K71" s="1585"/>
      <c r="L71" s="1585"/>
      <c r="M71" s="993"/>
      <c r="N71" s="997"/>
      <c r="O71" s="994"/>
      <c r="P71" s="998"/>
      <c r="Q71" s="998"/>
      <c r="R71" s="998"/>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c r="AX71" s="999"/>
    </row>
    <row r="72" spans="1:50" ht="20" customHeight="1">
      <c r="A72" s="994"/>
      <c r="B72" s="992"/>
      <c r="C72" s="992"/>
      <c r="D72" s="995"/>
      <c r="E72" s="995"/>
      <c r="F72" s="994"/>
      <c r="G72" s="993"/>
      <c r="H72" s="996"/>
      <c r="I72" s="1585"/>
      <c r="J72" s="1585"/>
      <c r="K72" s="1585"/>
      <c r="L72" s="1585"/>
      <c r="M72" s="993"/>
      <c r="N72" s="997"/>
      <c r="O72" s="994"/>
      <c r="P72" s="998"/>
      <c r="Q72" s="998"/>
      <c r="R72" s="998"/>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c r="AX72" s="999"/>
    </row>
    <row r="73" spans="1:50" ht="20" customHeight="1">
      <c r="A73" s="994"/>
      <c r="B73" s="992"/>
      <c r="C73" s="992"/>
      <c r="D73" s="995"/>
      <c r="E73" s="995"/>
      <c r="F73" s="994"/>
      <c r="G73" s="993"/>
      <c r="H73" s="996"/>
      <c r="I73" s="1585"/>
      <c r="J73" s="1585"/>
      <c r="K73" s="1585"/>
      <c r="L73" s="1585"/>
      <c r="M73" s="993"/>
      <c r="N73" s="997"/>
      <c r="O73" s="994"/>
      <c r="P73" s="998"/>
      <c r="Q73" s="998"/>
      <c r="R73" s="998"/>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c r="AX73" s="999"/>
    </row>
    <row r="74" spans="1:50" ht="20" customHeight="1">
      <c r="A74" s="994"/>
      <c r="B74" s="992"/>
      <c r="C74" s="992"/>
      <c r="D74" s="995"/>
      <c r="E74" s="995"/>
      <c r="F74" s="994"/>
      <c r="G74" s="993"/>
      <c r="H74" s="996"/>
      <c r="I74" s="1585"/>
      <c r="J74" s="1585"/>
      <c r="K74" s="1585"/>
      <c r="L74" s="1585"/>
      <c r="M74" s="993"/>
      <c r="N74" s="997"/>
      <c r="O74" s="994"/>
      <c r="P74" s="998"/>
      <c r="Q74" s="998"/>
      <c r="R74" s="998"/>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c r="AX74" s="999"/>
    </row>
    <row r="75" spans="1:50" ht="20" customHeight="1">
      <c r="A75" s="994"/>
      <c r="B75" s="992"/>
      <c r="C75" s="992"/>
      <c r="D75" s="995"/>
      <c r="E75" s="995"/>
      <c r="F75" s="994"/>
      <c r="G75" s="993"/>
      <c r="H75" s="996"/>
      <c r="I75" s="1585"/>
      <c r="J75" s="1585"/>
      <c r="K75" s="1585"/>
      <c r="L75" s="1585"/>
      <c r="M75" s="993"/>
      <c r="N75" s="997"/>
      <c r="O75" s="994"/>
      <c r="P75" s="998"/>
      <c r="Q75" s="998"/>
      <c r="R75" s="998"/>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c r="AX75" s="999"/>
    </row>
    <row r="76" spans="1:50" ht="20" customHeight="1">
      <c r="A76" s="994"/>
      <c r="B76" s="992"/>
      <c r="C76" s="992"/>
      <c r="D76" s="995"/>
      <c r="E76" s="995"/>
      <c r="F76" s="994"/>
      <c r="G76" s="993"/>
      <c r="H76" s="996"/>
      <c r="I76" s="1585"/>
      <c r="J76" s="1585"/>
      <c r="K76" s="1585"/>
      <c r="L76" s="1585"/>
      <c r="M76" s="993"/>
      <c r="N76" s="997"/>
      <c r="O76" s="994"/>
      <c r="P76" s="998"/>
      <c r="Q76" s="998"/>
      <c r="R76" s="998"/>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c r="AX76" s="999"/>
    </row>
    <row r="77" spans="1:50" ht="20" customHeight="1">
      <c r="A77" s="994"/>
      <c r="B77" s="992"/>
      <c r="C77" s="992"/>
      <c r="D77" s="995"/>
      <c r="E77" s="995"/>
      <c r="F77" s="994"/>
      <c r="G77" s="993"/>
      <c r="H77" s="996"/>
      <c r="I77" s="1585"/>
      <c r="J77" s="1585"/>
      <c r="K77" s="1585"/>
      <c r="L77" s="1585"/>
      <c r="M77" s="993"/>
      <c r="N77" s="997"/>
      <c r="O77" s="994"/>
      <c r="P77" s="998"/>
      <c r="Q77" s="998"/>
      <c r="R77" s="998"/>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c r="AX77" s="999"/>
    </row>
    <row r="78" spans="1:50" ht="20" customHeight="1">
      <c r="A78" s="994"/>
      <c r="B78" s="992"/>
      <c r="C78" s="992"/>
      <c r="D78" s="995"/>
      <c r="E78" s="995"/>
      <c r="F78" s="994"/>
      <c r="G78" s="993"/>
      <c r="H78" s="996"/>
      <c r="I78" s="1585"/>
      <c r="J78" s="1585"/>
      <c r="K78" s="1585"/>
      <c r="L78" s="1585"/>
      <c r="M78" s="993"/>
      <c r="N78" s="997"/>
      <c r="O78" s="994"/>
      <c r="P78" s="998"/>
      <c r="Q78" s="998"/>
      <c r="R78" s="998"/>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c r="AX78" s="999"/>
    </row>
    <row r="79" spans="1:50" ht="20" customHeight="1">
      <c r="A79" s="994"/>
      <c r="B79" s="992"/>
      <c r="C79" s="992"/>
      <c r="D79" s="995"/>
      <c r="E79" s="995"/>
      <c r="F79" s="994"/>
      <c r="G79" s="993"/>
      <c r="H79" s="996"/>
      <c r="I79" s="1585"/>
      <c r="J79" s="1585"/>
      <c r="K79" s="1585"/>
      <c r="L79" s="1585"/>
      <c r="M79" s="993"/>
      <c r="N79" s="997"/>
      <c r="O79" s="994"/>
      <c r="P79" s="998"/>
      <c r="Q79" s="998"/>
      <c r="R79" s="998"/>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c r="AX79" s="999"/>
    </row>
    <row r="80" spans="1:50" ht="20" customHeight="1">
      <c r="A80" s="994"/>
      <c r="B80" s="992"/>
      <c r="C80" s="992"/>
      <c r="D80" s="995"/>
      <c r="E80" s="995"/>
      <c r="F80" s="994"/>
      <c r="G80" s="993"/>
      <c r="H80" s="996"/>
      <c r="I80" s="1585"/>
      <c r="J80" s="1585"/>
      <c r="K80" s="1585"/>
      <c r="L80" s="1585"/>
      <c r="M80" s="993"/>
      <c r="N80" s="997"/>
      <c r="O80" s="994"/>
      <c r="P80" s="998"/>
      <c r="Q80" s="998"/>
      <c r="R80" s="998"/>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c r="AX80" s="999"/>
    </row>
    <row r="81" spans="1:50" ht="20" customHeight="1">
      <c r="A81" s="994"/>
      <c r="B81" s="992"/>
      <c r="C81" s="992"/>
      <c r="D81" s="995"/>
      <c r="E81" s="995"/>
      <c r="F81" s="994"/>
      <c r="G81" s="993"/>
      <c r="H81" s="996"/>
      <c r="I81" s="1585"/>
      <c r="J81" s="1585"/>
      <c r="K81" s="1585"/>
      <c r="L81" s="1585"/>
      <c r="M81" s="993"/>
      <c r="N81" s="997"/>
      <c r="O81" s="994"/>
      <c r="P81" s="998"/>
      <c r="Q81" s="998"/>
      <c r="R81" s="998"/>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c r="AX81" s="999"/>
    </row>
    <row r="82" spans="1:50" ht="20" customHeight="1">
      <c r="A82" s="994"/>
      <c r="B82" s="992"/>
      <c r="C82" s="992"/>
      <c r="D82" s="995"/>
      <c r="E82" s="995"/>
      <c r="F82" s="994"/>
      <c r="G82" s="1001"/>
      <c r="H82" s="996"/>
      <c r="I82" s="1585"/>
      <c r="J82" s="1585"/>
      <c r="K82" s="1585"/>
      <c r="L82" s="1585"/>
      <c r="M82" s="993"/>
      <c r="N82" s="997"/>
      <c r="O82" s="994"/>
      <c r="P82" s="998"/>
      <c r="Q82" s="998"/>
      <c r="R82" s="998"/>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c r="AX82" s="999"/>
    </row>
    <row r="83" spans="1:50" ht="20" customHeight="1">
      <c r="A83" s="994"/>
      <c r="B83" s="992"/>
      <c r="C83" s="992"/>
      <c r="D83" s="995"/>
      <c r="E83" s="995"/>
      <c r="F83" s="994"/>
      <c r="G83" s="1001"/>
      <c r="H83" s="996"/>
      <c r="I83" s="1585"/>
      <c r="J83" s="1585"/>
      <c r="K83" s="1585"/>
      <c r="L83" s="1585"/>
      <c r="M83" s="993"/>
      <c r="N83" s="997"/>
      <c r="O83" s="994"/>
      <c r="P83" s="998"/>
      <c r="Q83" s="998"/>
      <c r="R83" s="998"/>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c r="AX83" s="999"/>
    </row>
    <row r="84" spans="1:50" ht="20" customHeight="1">
      <c r="A84" s="994"/>
      <c r="B84" s="992"/>
      <c r="C84" s="992"/>
      <c r="D84" s="995"/>
      <c r="E84" s="995"/>
      <c r="F84" s="994"/>
      <c r="G84" s="1001"/>
      <c r="H84" s="996"/>
      <c r="I84" s="1585"/>
      <c r="J84" s="1585"/>
      <c r="K84" s="1585"/>
      <c r="L84" s="1585"/>
      <c r="M84" s="993"/>
      <c r="N84" s="997"/>
      <c r="O84" s="994"/>
      <c r="P84" s="998"/>
      <c r="Q84" s="998"/>
      <c r="R84" s="998"/>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c r="AX84" s="999"/>
    </row>
    <row r="85" spans="1:50" ht="20" customHeight="1">
      <c r="A85" s="994"/>
      <c r="B85" s="1002"/>
      <c r="C85" s="1002"/>
      <c r="D85" s="1003"/>
      <c r="E85" s="1003"/>
      <c r="F85" s="994"/>
      <c r="G85" s="1001"/>
      <c r="H85" s="996"/>
      <c r="I85" s="1585"/>
      <c r="J85" s="1585"/>
      <c r="K85" s="1585"/>
      <c r="L85" s="1585"/>
      <c r="M85" s="993"/>
      <c r="N85" s="995"/>
      <c r="O85" s="994"/>
      <c r="P85" s="998"/>
      <c r="Q85" s="998"/>
      <c r="R85" s="998"/>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c r="AX85" s="999"/>
    </row>
    <row r="86" spans="1:50" ht="20" customHeight="1">
      <c r="A86" s="994"/>
      <c r="B86" s="1002"/>
      <c r="C86" s="1002"/>
      <c r="D86" s="1003"/>
      <c r="E86" s="1003"/>
      <c r="F86" s="994"/>
      <c r="G86" s="1001"/>
      <c r="H86" s="996"/>
      <c r="I86" s="1585"/>
      <c r="J86" s="1585"/>
      <c r="K86" s="1585"/>
      <c r="L86" s="1585"/>
      <c r="M86" s="993"/>
      <c r="N86" s="997"/>
      <c r="O86" s="994"/>
      <c r="P86" s="998"/>
      <c r="Q86" s="998"/>
      <c r="R86" s="998"/>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c r="AX86" s="999"/>
    </row>
    <row r="87" spans="1:50" ht="20" customHeight="1">
      <c r="A87" s="994"/>
      <c r="B87" s="992"/>
      <c r="C87" s="992"/>
      <c r="D87" s="995"/>
      <c r="E87" s="995"/>
      <c r="F87" s="994"/>
      <c r="G87" s="993"/>
      <c r="H87" s="996"/>
      <c r="I87" s="1585"/>
      <c r="J87" s="1585"/>
      <c r="K87" s="1585"/>
      <c r="L87" s="1585"/>
      <c r="M87" s="993"/>
      <c r="N87" s="995"/>
      <c r="O87" s="994"/>
      <c r="P87" s="998"/>
      <c r="Q87" s="998"/>
      <c r="R87" s="998"/>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c r="AX87" s="999"/>
    </row>
    <row r="88" spans="1:50" ht="20" customHeight="1">
      <c r="A88" s="994"/>
      <c r="B88" s="992"/>
      <c r="C88" s="992"/>
      <c r="D88" s="995"/>
      <c r="E88" s="995"/>
      <c r="F88" s="994"/>
      <c r="G88" s="993"/>
      <c r="H88" s="996"/>
      <c r="I88" s="1585"/>
      <c r="J88" s="1585"/>
      <c r="K88" s="1585"/>
      <c r="L88" s="1585"/>
      <c r="M88" s="993"/>
      <c r="N88" s="997"/>
      <c r="O88" s="994"/>
      <c r="P88" s="998"/>
      <c r="Q88" s="998"/>
      <c r="R88" s="998"/>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c r="AX88" s="999"/>
    </row>
    <row r="89" spans="1:50" ht="20" customHeight="1">
      <c r="A89" s="994"/>
      <c r="B89" s="992"/>
      <c r="C89" s="992"/>
      <c r="D89" s="995"/>
      <c r="E89" s="995"/>
      <c r="F89" s="994"/>
      <c r="G89" s="993"/>
      <c r="H89" s="996"/>
      <c r="I89" s="1585"/>
      <c r="J89" s="1585"/>
      <c r="K89" s="1585"/>
      <c r="L89" s="1585"/>
      <c r="M89" s="993"/>
      <c r="N89" s="997"/>
      <c r="O89" s="994"/>
      <c r="P89" s="998"/>
      <c r="Q89" s="998"/>
      <c r="R89" s="998"/>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c r="AX89" s="999"/>
    </row>
    <row r="90" spans="1:50" ht="20" customHeight="1">
      <c r="A90" s="994"/>
      <c r="B90" s="992"/>
      <c r="C90" s="992"/>
      <c r="D90" s="995"/>
      <c r="E90" s="995"/>
      <c r="F90" s="994"/>
      <c r="G90" s="993"/>
      <c r="H90" s="996"/>
      <c r="I90" s="1585"/>
      <c r="J90" s="1585"/>
      <c r="K90" s="1585"/>
      <c r="L90" s="1585"/>
      <c r="M90" s="993"/>
      <c r="N90" s="997"/>
      <c r="O90" s="994"/>
      <c r="P90" s="998"/>
      <c r="Q90" s="998"/>
      <c r="R90" s="998"/>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c r="AX90" s="999"/>
    </row>
    <row r="91" spans="1:50" ht="20" customHeight="1">
      <c r="A91" s="994"/>
      <c r="B91" s="1002"/>
      <c r="C91" s="1002"/>
      <c r="D91" s="1004"/>
      <c r="E91" s="1004"/>
      <c r="F91" s="994"/>
      <c r="G91" s="1001"/>
      <c r="H91" s="996"/>
      <c r="I91" s="1585"/>
      <c r="J91" s="1585"/>
      <c r="K91" s="1585"/>
      <c r="L91" s="1585"/>
      <c r="M91" s="993"/>
      <c r="N91" s="997"/>
      <c r="O91" s="994"/>
      <c r="P91" s="998"/>
      <c r="Q91" s="998"/>
      <c r="R91" s="998"/>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c r="AX91" s="999"/>
    </row>
    <row r="92" spans="1:50" ht="20" customHeight="1">
      <c r="A92" s="994"/>
      <c r="B92" s="992"/>
      <c r="C92" s="992"/>
      <c r="D92" s="995"/>
      <c r="E92" s="995"/>
      <c r="F92" s="994"/>
      <c r="G92" s="1001"/>
      <c r="H92" s="996"/>
      <c r="I92" s="1585"/>
      <c r="J92" s="1585"/>
      <c r="K92" s="1585"/>
      <c r="L92" s="1585"/>
      <c r="M92" s="993"/>
      <c r="N92" s="995"/>
      <c r="O92" s="994"/>
      <c r="P92" s="998"/>
      <c r="Q92" s="998"/>
      <c r="R92" s="998"/>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c r="AX92" s="999"/>
    </row>
    <row r="93" spans="1:50" ht="20" customHeight="1">
      <c r="A93" s="994"/>
      <c r="B93" s="992"/>
      <c r="C93" s="992"/>
      <c r="D93" s="995"/>
      <c r="E93" s="995"/>
      <c r="F93" s="994"/>
      <c r="G93" s="1001"/>
      <c r="H93" s="1005"/>
      <c r="I93" s="1585"/>
      <c r="J93" s="1585"/>
      <c r="K93" s="1585"/>
      <c r="L93" s="1585"/>
      <c r="M93" s="993"/>
      <c r="N93" s="997"/>
      <c r="O93" s="994"/>
      <c r="P93" s="998"/>
      <c r="Q93" s="998"/>
      <c r="R93" s="998"/>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c r="AX93" s="999"/>
    </row>
    <row r="94" spans="1:50" ht="20" customHeight="1">
      <c r="A94" s="994"/>
      <c r="B94" s="992"/>
      <c r="C94" s="992"/>
      <c r="D94" s="995"/>
      <c r="E94" s="995"/>
      <c r="F94" s="994"/>
      <c r="G94" s="1001"/>
      <c r="H94" s="996"/>
      <c r="I94" s="1585"/>
      <c r="J94" s="1585"/>
      <c r="K94" s="1585"/>
      <c r="L94" s="1585"/>
      <c r="M94" s="993"/>
      <c r="N94" s="995"/>
      <c r="O94" s="994"/>
      <c r="P94" s="998"/>
      <c r="Q94" s="998"/>
      <c r="R94" s="998"/>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c r="AX94" s="999"/>
    </row>
    <row r="95" spans="1:50" ht="20" customHeight="1">
      <c r="A95" s="994"/>
      <c r="B95" s="992"/>
      <c r="C95" s="992"/>
      <c r="D95" s="995"/>
      <c r="E95" s="995"/>
      <c r="F95" s="994"/>
      <c r="G95" s="993"/>
      <c r="H95" s="996"/>
      <c r="I95" s="1585"/>
      <c r="J95" s="1585"/>
      <c r="K95" s="1585"/>
      <c r="L95" s="1585"/>
      <c r="M95" s="993"/>
      <c r="N95" s="997"/>
      <c r="O95" s="994"/>
      <c r="P95" s="998"/>
      <c r="Q95" s="998"/>
      <c r="R95" s="998"/>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c r="AX95" s="999"/>
    </row>
    <row r="96" spans="1:50" ht="20" customHeight="1">
      <c r="A96" s="994"/>
      <c r="B96" s="992"/>
      <c r="C96" s="992"/>
      <c r="D96" s="995"/>
      <c r="E96" s="995"/>
      <c r="F96" s="994"/>
      <c r="G96" s="1001"/>
      <c r="H96" s="996"/>
      <c r="I96" s="1585"/>
      <c r="J96" s="1585"/>
      <c r="K96" s="1585"/>
      <c r="L96" s="1585"/>
      <c r="M96" s="993"/>
      <c r="N96" s="997"/>
      <c r="O96" s="994"/>
      <c r="P96" s="998"/>
      <c r="Q96" s="998"/>
      <c r="R96" s="998"/>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c r="AX96" s="999"/>
    </row>
    <row r="97" spans="1:50" ht="20" customHeight="1">
      <c r="A97" s="994"/>
      <c r="B97" s="992"/>
      <c r="C97" s="992"/>
      <c r="D97" s="995"/>
      <c r="E97" s="995"/>
      <c r="F97" s="994"/>
      <c r="G97" s="1001"/>
      <c r="H97" s="1005"/>
      <c r="I97" s="1585"/>
      <c r="J97" s="1585"/>
      <c r="K97" s="1585"/>
      <c r="L97" s="1585"/>
      <c r="M97" s="993"/>
      <c r="N97" s="995"/>
      <c r="O97" s="994"/>
      <c r="P97" s="998"/>
      <c r="Q97" s="998"/>
      <c r="R97" s="998"/>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c r="AX97" s="999"/>
    </row>
    <row r="98" spans="1:50" ht="20" customHeight="1">
      <c r="A98" s="994"/>
      <c r="B98" s="992"/>
      <c r="C98" s="992"/>
      <c r="D98" s="995"/>
      <c r="E98" s="995"/>
      <c r="F98" s="994"/>
      <c r="G98" s="1001"/>
      <c r="H98" s="1005"/>
      <c r="I98" s="1585"/>
      <c r="J98" s="1585"/>
      <c r="K98" s="1585"/>
      <c r="L98" s="1585"/>
      <c r="M98" s="993"/>
      <c r="N98" s="995"/>
      <c r="O98" s="994"/>
      <c r="P98" s="998"/>
      <c r="Q98" s="998"/>
      <c r="R98" s="998"/>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c r="AX98" s="999"/>
    </row>
    <row r="99" spans="1:50" ht="20" customHeight="1">
      <c r="A99" s="994"/>
      <c r="B99" s="992"/>
      <c r="C99" s="992"/>
      <c r="D99" s="995"/>
      <c r="E99" s="995"/>
      <c r="F99" s="994"/>
      <c r="G99" s="1001"/>
      <c r="H99" s="1006"/>
      <c r="I99" s="1585"/>
      <c r="J99" s="1585"/>
      <c r="K99" s="1585"/>
      <c r="L99" s="1585"/>
      <c r="M99" s="993"/>
      <c r="N99" s="995"/>
      <c r="O99" s="994"/>
      <c r="P99" s="998"/>
      <c r="Q99" s="998"/>
      <c r="R99" s="998"/>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c r="AX99" s="999"/>
    </row>
    <row r="100" spans="1:50" ht="20" customHeight="1">
      <c r="A100" s="994"/>
      <c r="B100" s="992"/>
      <c r="C100" s="992"/>
      <c r="D100" s="995"/>
      <c r="E100" s="995"/>
      <c r="F100" s="994"/>
      <c r="G100" s="1001"/>
      <c r="H100" s="1006"/>
      <c r="I100" s="1024"/>
      <c r="J100" s="887"/>
      <c r="K100" s="887"/>
      <c r="L100" s="887"/>
      <c r="M100" s="1007"/>
      <c r="N100" s="995"/>
      <c r="O100" s="994"/>
      <c r="P100" s="998"/>
      <c r="Q100" s="998"/>
      <c r="R100" s="998"/>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c r="AX100" s="999"/>
    </row>
    <row r="101" spans="1:50" ht="20" customHeight="1">
      <c r="A101" s="994"/>
      <c r="B101" s="992"/>
      <c r="C101" s="992"/>
      <c r="D101" s="995"/>
      <c r="E101" s="995"/>
      <c r="F101" s="994"/>
      <c r="G101" s="1001"/>
      <c r="H101" s="1006"/>
      <c r="I101" s="1024"/>
      <c r="J101" s="887"/>
      <c r="K101" s="887"/>
      <c r="L101" s="887"/>
      <c r="M101" s="1007"/>
      <c r="N101" s="995"/>
      <c r="O101" s="994"/>
      <c r="P101" s="998"/>
      <c r="Q101" s="998"/>
      <c r="R101" s="998"/>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c r="AX101" s="999"/>
    </row>
    <row r="102" spans="1:50" ht="20" customHeight="1">
      <c r="A102" s="994"/>
      <c r="B102" s="992"/>
      <c r="C102" s="992"/>
      <c r="D102" s="995"/>
      <c r="E102" s="995"/>
      <c r="F102" s="994"/>
      <c r="G102" s="1001"/>
      <c r="H102" s="1006"/>
      <c r="I102" s="1024"/>
      <c r="J102" s="887"/>
      <c r="K102" s="887"/>
      <c r="L102" s="887"/>
      <c r="M102" s="1007"/>
      <c r="N102" s="995"/>
      <c r="O102" s="994"/>
      <c r="P102" s="998"/>
      <c r="Q102" s="998"/>
      <c r="R102" s="998"/>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c r="AX102" s="999"/>
    </row>
    <row r="103" spans="1:50" ht="20" customHeight="1">
      <c r="A103" s="994"/>
      <c r="B103" s="992"/>
      <c r="C103" s="992"/>
      <c r="D103" s="995"/>
      <c r="E103" s="995"/>
      <c r="F103" s="994"/>
      <c r="G103" s="1001"/>
      <c r="H103" s="1006"/>
      <c r="I103" s="1024"/>
      <c r="J103" s="887"/>
      <c r="K103" s="887"/>
      <c r="L103" s="887"/>
      <c r="M103" s="1007"/>
      <c r="N103" s="995"/>
      <c r="O103" s="994"/>
      <c r="P103" s="998"/>
      <c r="Q103" s="998"/>
      <c r="R103" s="998"/>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c r="AX103" s="999"/>
    </row>
    <row r="104" spans="1:50" ht="20" customHeight="1">
      <c r="A104" s="994"/>
      <c r="B104" s="992"/>
      <c r="C104" s="992"/>
      <c r="D104" s="995"/>
      <c r="E104" s="995"/>
      <c r="F104" s="994"/>
      <c r="G104" s="1001"/>
      <c r="H104" s="1006"/>
      <c r="I104" s="1024"/>
      <c r="J104" s="887"/>
      <c r="K104" s="887"/>
      <c r="L104" s="887"/>
      <c r="M104" s="1007"/>
      <c r="N104" s="995"/>
      <c r="O104" s="994"/>
      <c r="P104" s="998"/>
      <c r="Q104" s="998"/>
      <c r="R104" s="998"/>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c r="AX104" s="999"/>
    </row>
    <row r="105" spans="1:50" ht="20" customHeight="1">
      <c r="A105" s="994"/>
      <c r="B105" s="992"/>
      <c r="C105" s="992"/>
      <c r="D105" s="995"/>
      <c r="E105" s="995"/>
      <c r="F105" s="994"/>
      <c r="G105" s="1001"/>
      <c r="H105" s="1006"/>
      <c r="I105" s="1024"/>
      <c r="J105" s="887"/>
      <c r="K105" s="887"/>
      <c r="L105" s="887"/>
      <c r="M105" s="1007"/>
      <c r="N105" s="995"/>
      <c r="O105" s="994"/>
      <c r="P105" s="998"/>
      <c r="Q105" s="998"/>
      <c r="R105" s="998"/>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c r="AX105" s="999"/>
    </row>
    <row r="106" spans="1:50" ht="20" customHeight="1">
      <c r="A106" s="994"/>
      <c r="B106" s="992"/>
      <c r="C106" s="992"/>
      <c r="D106" s="995"/>
      <c r="E106" s="995"/>
      <c r="F106" s="994"/>
      <c r="G106" s="1001"/>
      <c r="H106" s="1006"/>
      <c r="I106" s="1024"/>
      <c r="J106" s="887"/>
      <c r="K106" s="887"/>
      <c r="L106" s="887"/>
      <c r="M106" s="1007"/>
      <c r="N106" s="995"/>
      <c r="O106" s="994"/>
      <c r="P106" s="998"/>
      <c r="Q106" s="998"/>
      <c r="R106" s="998"/>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c r="AX106" s="999"/>
    </row>
    <row r="107" spans="1:50" ht="20" customHeight="1">
      <c r="A107" s="994"/>
      <c r="B107" s="992"/>
      <c r="C107" s="992"/>
      <c r="D107" s="995"/>
      <c r="E107" s="995"/>
      <c r="F107" s="994"/>
      <c r="G107" s="1001"/>
      <c r="H107" s="1006"/>
      <c r="I107" s="1024"/>
      <c r="J107" s="887"/>
      <c r="K107" s="887"/>
      <c r="L107" s="887"/>
      <c r="M107" s="1007"/>
      <c r="N107" s="995"/>
      <c r="O107" s="994"/>
      <c r="P107" s="998"/>
      <c r="Q107" s="998"/>
      <c r="R107" s="998"/>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c r="AX107" s="999"/>
    </row>
    <row r="108" spans="1:50" ht="20" customHeight="1">
      <c r="A108" s="994"/>
      <c r="B108" s="992"/>
      <c r="C108" s="992"/>
      <c r="D108" s="995"/>
      <c r="E108" s="995"/>
      <c r="F108" s="994"/>
      <c r="G108" s="1001"/>
      <c r="H108" s="1006"/>
      <c r="I108" s="1024"/>
      <c r="J108" s="887"/>
      <c r="K108" s="887"/>
      <c r="L108" s="887"/>
      <c r="M108" s="1007"/>
      <c r="N108" s="995"/>
      <c r="O108" s="994"/>
      <c r="P108" s="998"/>
      <c r="Q108" s="998"/>
      <c r="R108" s="998"/>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c r="AX108" s="999"/>
    </row>
    <row r="109" spans="1:50" ht="20" customHeight="1">
      <c r="A109" s="994"/>
      <c r="B109" s="992"/>
      <c r="C109" s="992"/>
      <c r="D109" s="995"/>
      <c r="E109" s="995"/>
      <c r="F109" s="994"/>
      <c r="G109" s="1001"/>
      <c r="H109" s="1006"/>
      <c r="I109" s="1024"/>
      <c r="J109" s="887"/>
      <c r="K109" s="887"/>
      <c r="L109" s="887"/>
      <c r="M109" s="1007"/>
      <c r="N109" s="995"/>
      <c r="O109" s="994"/>
      <c r="P109" s="998"/>
      <c r="Q109" s="998"/>
      <c r="R109" s="998"/>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c r="AX109" s="999"/>
    </row>
    <row r="110" spans="1:50" ht="20" customHeight="1">
      <c r="A110" s="994"/>
      <c r="B110" s="992"/>
      <c r="C110" s="992"/>
      <c r="D110" s="995"/>
      <c r="E110" s="995"/>
      <c r="F110" s="994"/>
      <c r="G110" s="1001"/>
      <c r="H110" s="1006"/>
      <c r="I110" s="1024"/>
      <c r="J110" s="887"/>
      <c r="K110" s="887"/>
      <c r="L110" s="887"/>
      <c r="M110" s="1007"/>
      <c r="N110" s="995"/>
      <c r="O110" s="994"/>
      <c r="P110" s="998"/>
      <c r="Q110" s="998"/>
      <c r="R110" s="998"/>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c r="AX110" s="999"/>
    </row>
    <row r="111" spans="1:50" ht="20" customHeight="1">
      <c r="A111" s="994"/>
      <c r="B111" s="992"/>
      <c r="C111" s="992"/>
      <c r="D111" s="995"/>
      <c r="E111" s="995"/>
      <c r="F111" s="994"/>
      <c r="G111" s="1001"/>
      <c r="H111" s="1006"/>
      <c r="I111" s="1024"/>
      <c r="J111" s="887"/>
      <c r="K111" s="887"/>
      <c r="L111" s="887"/>
      <c r="M111" s="1007"/>
      <c r="N111" s="995"/>
      <c r="O111" s="994"/>
      <c r="P111" s="998"/>
      <c r="Q111" s="998"/>
      <c r="R111" s="998"/>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c r="AX111" s="999"/>
    </row>
    <row r="112" spans="1:50" ht="20" customHeight="1">
      <c r="A112" s="994"/>
      <c r="B112" s="992"/>
      <c r="C112" s="992"/>
      <c r="D112" s="995"/>
      <c r="E112" s="995"/>
      <c r="F112" s="994"/>
      <c r="G112" s="1001"/>
      <c r="H112" s="1006"/>
      <c r="I112" s="1024"/>
      <c r="J112" s="887"/>
      <c r="K112" s="887"/>
      <c r="L112" s="887"/>
      <c r="M112" s="1007"/>
      <c r="N112" s="995"/>
      <c r="O112" s="994"/>
      <c r="P112" s="998"/>
      <c r="Q112" s="998"/>
      <c r="R112" s="998"/>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c r="AX112" s="999"/>
    </row>
    <row r="113" spans="1:50" ht="20" customHeight="1">
      <c r="A113" s="994"/>
      <c r="B113" s="992"/>
      <c r="C113" s="992"/>
      <c r="D113" s="995"/>
      <c r="E113" s="995"/>
      <c r="F113" s="994"/>
      <c r="G113" s="1001"/>
      <c r="H113" s="1006"/>
      <c r="I113" s="1024"/>
      <c r="J113" s="887"/>
      <c r="K113" s="887"/>
      <c r="L113" s="887"/>
      <c r="M113" s="1007"/>
      <c r="N113" s="995"/>
      <c r="O113" s="994"/>
      <c r="P113" s="998"/>
      <c r="Q113" s="998"/>
      <c r="R113" s="998"/>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c r="AX113" s="999"/>
    </row>
    <row r="114" spans="1:50" ht="20" customHeight="1">
      <c r="A114" s="994"/>
      <c r="B114" s="992"/>
      <c r="C114" s="992"/>
      <c r="D114" s="995"/>
      <c r="E114" s="995"/>
      <c r="F114" s="994"/>
      <c r="G114" s="1001"/>
      <c r="H114" s="1006"/>
      <c r="I114" s="1024"/>
      <c r="J114" s="887"/>
      <c r="K114" s="887"/>
      <c r="L114" s="887"/>
      <c r="M114" s="1007"/>
      <c r="N114" s="995"/>
      <c r="O114" s="994"/>
      <c r="P114" s="998"/>
      <c r="Q114" s="998"/>
      <c r="R114" s="998"/>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c r="AX114" s="999"/>
    </row>
    <row r="115" spans="1:50" ht="20" customHeight="1">
      <c r="A115" s="994"/>
      <c r="B115" s="992"/>
      <c r="C115" s="992"/>
      <c r="D115" s="995"/>
      <c r="E115" s="995"/>
      <c r="F115" s="994"/>
      <c r="G115" s="1001"/>
      <c r="H115" s="1006"/>
      <c r="I115" s="1024"/>
      <c r="J115" s="887"/>
      <c r="K115" s="887"/>
      <c r="L115" s="887"/>
      <c r="M115" s="1007"/>
      <c r="N115" s="995"/>
      <c r="O115" s="994"/>
      <c r="P115" s="998"/>
      <c r="Q115" s="998"/>
      <c r="R115" s="998"/>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c r="AX115" s="999"/>
    </row>
    <row r="116" spans="1:50" ht="20" customHeight="1">
      <c r="A116" s="994"/>
      <c r="B116" s="992"/>
      <c r="C116" s="992"/>
      <c r="D116" s="995"/>
      <c r="E116" s="995"/>
      <c r="F116" s="994"/>
      <c r="G116" s="1001"/>
      <c r="H116" s="1006"/>
      <c r="I116" s="1024"/>
      <c r="J116" s="887"/>
      <c r="K116" s="887"/>
      <c r="L116" s="887"/>
      <c r="M116" s="1007"/>
      <c r="N116" s="995"/>
      <c r="O116" s="994"/>
      <c r="P116" s="998"/>
      <c r="Q116" s="998"/>
      <c r="R116" s="998"/>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c r="AX116" s="999"/>
    </row>
    <row r="117" spans="1:50" ht="20" customHeight="1">
      <c r="A117" s="994"/>
      <c r="B117" s="992"/>
      <c r="C117" s="992"/>
      <c r="D117" s="995"/>
      <c r="E117" s="995"/>
      <c r="F117" s="994"/>
      <c r="G117" s="1001"/>
      <c r="H117" s="1006"/>
      <c r="I117" s="1024"/>
      <c r="J117" s="887"/>
      <c r="K117" s="887"/>
      <c r="L117" s="887"/>
      <c r="M117" s="1007"/>
      <c r="N117" s="995"/>
      <c r="O117" s="994"/>
      <c r="P117" s="998"/>
      <c r="Q117" s="998"/>
      <c r="R117" s="998"/>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c r="AX117" s="999"/>
    </row>
    <row r="118" spans="1:50" ht="20" customHeight="1">
      <c r="A118" s="994"/>
      <c r="B118" s="992"/>
      <c r="C118" s="992"/>
      <c r="D118" s="995"/>
      <c r="E118" s="995"/>
      <c r="F118" s="994"/>
      <c r="G118" s="1001"/>
      <c r="H118" s="1006"/>
      <c r="I118" s="1024"/>
      <c r="J118" s="887"/>
      <c r="K118" s="887"/>
      <c r="L118" s="887"/>
      <c r="M118" s="1007"/>
      <c r="N118" s="995"/>
      <c r="O118" s="994"/>
      <c r="P118" s="998"/>
      <c r="Q118" s="998"/>
      <c r="R118" s="998"/>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c r="AX118" s="999"/>
    </row>
    <row r="119" spans="1:50" ht="20" customHeight="1">
      <c r="A119" s="994"/>
      <c r="B119" s="992"/>
      <c r="C119" s="992"/>
      <c r="D119" s="995"/>
      <c r="E119" s="995"/>
      <c r="F119" s="994"/>
      <c r="G119" s="1001"/>
      <c r="H119" s="1006"/>
      <c r="I119" s="1024"/>
      <c r="J119" s="887"/>
      <c r="K119" s="887"/>
      <c r="L119" s="887"/>
      <c r="M119" s="1007"/>
      <c r="N119" s="995"/>
      <c r="O119" s="994"/>
      <c r="P119" s="998"/>
      <c r="Q119" s="998"/>
      <c r="R119" s="998"/>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c r="AX119" s="999"/>
    </row>
    <row r="120" spans="1:50" ht="20" customHeight="1">
      <c r="A120" s="994"/>
      <c r="B120" s="992"/>
      <c r="C120" s="992"/>
      <c r="D120" s="995"/>
      <c r="E120" s="995"/>
      <c r="F120" s="994"/>
      <c r="G120" s="1001"/>
      <c r="H120" s="1006"/>
      <c r="I120" s="1024"/>
      <c r="J120" s="887"/>
      <c r="K120" s="887"/>
      <c r="L120" s="887"/>
      <c r="M120" s="1007"/>
      <c r="N120" s="995"/>
      <c r="O120" s="994"/>
      <c r="P120" s="998"/>
      <c r="Q120" s="998"/>
      <c r="R120" s="998"/>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c r="AX120" s="999"/>
    </row>
    <row r="121" spans="1:50" ht="20" customHeight="1">
      <c r="A121" s="994"/>
      <c r="B121" s="992"/>
      <c r="C121" s="992"/>
      <c r="D121" s="995"/>
      <c r="E121" s="995"/>
      <c r="F121" s="994"/>
      <c r="G121" s="1001"/>
      <c r="H121" s="1006"/>
      <c r="I121" s="1024"/>
      <c r="J121" s="887"/>
      <c r="K121" s="887"/>
      <c r="L121" s="887"/>
      <c r="M121" s="1007"/>
      <c r="N121" s="995"/>
      <c r="O121" s="994"/>
      <c r="P121" s="998"/>
      <c r="Q121" s="998"/>
      <c r="R121" s="998"/>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c r="AX121" s="999"/>
    </row>
    <row r="122" spans="1:50" ht="20" customHeight="1">
      <c r="A122" s="994"/>
      <c r="B122" s="992"/>
      <c r="C122" s="992"/>
      <c r="D122" s="995"/>
      <c r="E122" s="995"/>
      <c r="F122" s="994"/>
      <c r="G122" s="1001"/>
      <c r="H122" s="1006"/>
      <c r="I122" s="1024"/>
      <c r="J122" s="887"/>
      <c r="K122" s="887"/>
      <c r="L122" s="887"/>
      <c r="M122" s="1007"/>
      <c r="N122" s="995"/>
      <c r="O122" s="994"/>
      <c r="P122" s="998"/>
      <c r="Q122" s="998"/>
      <c r="R122" s="998"/>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c r="AX122" s="999"/>
    </row>
    <row r="123" spans="1:50" ht="20" customHeight="1">
      <c r="A123" s="994"/>
      <c r="B123" s="992"/>
      <c r="C123" s="992"/>
      <c r="D123" s="995"/>
      <c r="E123" s="995"/>
      <c r="F123" s="994"/>
      <c r="G123" s="1001"/>
      <c r="H123" s="1006"/>
      <c r="I123" s="1024"/>
      <c r="J123" s="887"/>
      <c r="K123" s="887"/>
      <c r="L123" s="887"/>
      <c r="M123" s="1007"/>
      <c r="N123" s="995"/>
      <c r="O123" s="994"/>
      <c r="P123" s="998"/>
      <c r="Q123" s="998"/>
      <c r="R123" s="998"/>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c r="AX123" s="999"/>
    </row>
    <row r="124" spans="1:50" ht="20" customHeight="1">
      <c r="A124" s="1008"/>
      <c r="B124" s="1009"/>
      <c r="C124" s="1009"/>
      <c r="D124" s="1010"/>
      <c r="E124" s="1010"/>
      <c r="F124" s="1008"/>
      <c r="G124" s="1011"/>
      <c r="H124" s="1012"/>
      <c r="I124" s="1025"/>
      <c r="J124" s="1026"/>
      <c r="K124" s="1026"/>
      <c r="L124" s="1027"/>
      <c r="M124" s="1013"/>
      <c r="N124" s="1010"/>
      <c r="O124" s="1008"/>
      <c r="P124" s="1014"/>
      <c r="Q124" s="1015"/>
      <c r="R124" s="1015"/>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c r="AX124" s="999"/>
    </row>
    <row r="125" spans="1:50">
      <c r="A125" s="999"/>
      <c r="B125" s="1016"/>
      <c r="C125" s="1016"/>
      <c r="D125" s="1016"/>
      <c r="E125" s="1016"/>
      <c r="F125" s="999"/>
      <c r="G125" s="1016"/>
      <c r="H125" s="999"/>
      <c r="M125" s="1016"/>
      <c r="N125" s="1016"/>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c r="AX125" s="999"/>
    </row>
    <row r="126" spans="1:50">
      <c r="A126" s="999"/>
      <c r="B126" s="1016"/>
      <c r="C126" s="1016"/>
      <c r="D126" s="1016"/>
      <c r="E126" s="1016"/>
      <c r="F126" s="999"/>
      <c r="G126" s="1016"/>
      <c r="H126" s="999"/>
      <c r="M126" s="1016"/>
      <c r="N126" s="1016"/>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c r="AX126" s="999"/>
    </row>
    <row r="127" spans="1:50">
      <c r="A127" s="999"/>
      <c r="B127" s="1016"/>
      <c r="C127" s="1016"/>
      <c r="D127" s="1016"/>
      <c r="E127" s="1016"/>
      <c r="F127" s="999"/>
      <c r="G127" s="1016"/>
      <c r="H127" s="999"/>
      <c r="M127" s="1016"/>
      <c r="N127" s="1016"/>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c r="AX127" s="999"/>
    </row>
    <row r="128" spans="1:50">
      <c r="A128" s="999"/>
      <c r="B128" s="1016"/>
      <c r="C128" s="1016"/>
      <c r="D128" s="1016"/>
      <c r="E128" s="1016"/>
      <c r="F128" s="999"/>
      <c r="G128" s="1016"/>
      <c r="H128" s="999"/>
      <c r="M128" s="1016"/>
      <c r="N128" s="1016"/>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c r="AX128" s="999"/>
    </row>
    <row r="129" spans="1:50">
      <c r="A129" s="999"/>
      <c r="B129" s="1016"/>
      <c r="C129" s="1016"/>
      <c r="D129" s="1016"/>
      <c r="E129" s="1016"/>
      <c r="F129" s="999"/>
      <c r="G129" s="1016"/>
      <c r="H129" s="999"/>
      <c r="M129" s="1016"/>
      <c r="N129" s="1016"/>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c r="AX129" s="999"/>
    </row>
    <row r="130" spans="1:50">
      <c r="A130" s="999"/>
      <c r="B130" s="1016"/>
      <c r="C130" s="1016"/>
      <c r="D130" s="1016"/>
      <c r="E130" s="1016"/>
      <c r="F130" s="999"/>
      <c r="G130" s="1016"/>
      <c r="H130" s="999"/>
      <c r="M130" s="1016"/>
      <c r="N130" s="1016"/>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c r="AX130" s="999"/>
    </row>
    <row r="131" spans="1:50">
      <c r="A131" s="999"/>
      <c r="B131" s="1016"/>
      <c r="C131" s="1016"/>
      <c r="D131" s="1016"/>
      <c r="E131" s="1016"/>
      <c r="F131" s="999"/>
      <c r="G131" s="1016"/>
      <c r="H131" s="999"/>
      <c r="M131" s="1016"/>
      <c r="N131" s="1016"/>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c r="AX131" s="999"/>
    </row>
    <row r="132" spans="1:50">
      <c r="A132" s="999"/>
      <c r="B132" s="1016"/>
      <c r="C132" s="1016"/>
      <c r="D132" s="1016"/>
      <c r="E132" s="1016"/>
      <c r="F132" s="999"/>
      <c r="G132" s="1016"/>
      <c r="H132" s="999"/>
      <c r="M132" s="1016"/>
      <c r="N132" s="1016"/>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c r="AX132" s="999"/>
    </row>
    <row r="133" spans="1:50">
      <c r="A133" s="999"/>
      <c r="B133" s="1016"/>
      <c r="C133" s="1016"/>
      <c r="D133" s="1016"/>
      <c r="E133" s="1016"/>
      <c r="F133" s="999"/>
      <c r="G133" s="1016"/>
      <c r="H133" s="999"/>
      <c r="M133" s="1016"/>
      <c r="N133" s="1016"/>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c r="AX133" s="999"/>
    </row>
    <row r="134" spans="1:50">
      <c r="A134" s="999"/>
      <c r="B134" s="1016"/>
      <c r="C134" s="1016"/>
      <c r="D134" s="1016"/>
      <c r="E134" s="1016"/>
      <c r="F134" s="999"/>
      <c r="G134" s="1016"/>
      <c r="H134" s="999"/>
      <c r="M134" s="1016"/>
      <c r="N134" s="1016"/>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c r="AX134" s="999"/>
    </row>
    <row r="135" spans="1:50">
      <c r="A135" s="999"/>
      <c r="B135" s="1016"/>
      <c r="C135" s="1016"/>
      <c r="D135" s="1016"/>
      <c r="E135" s="1016"/>
      <c r="F135" s="999"/>
      <c r="G135" s="1016"/>
      <c r="H135" s="999"/>
      <c r="M135" s="1016"/>
      <c r="N135" s="1016"/>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c r="AX135" s="999"/>
    </row>
    <row r="136" spans="1:50">
      <c r="A136" s="999"/>
      <c r="B136" s="1016"/>
      <c r="C136" s="1016"/>
      <c r="D136" s="1016"/>
      <c r="E136" s="1016"/>
      <c r="F136" s="999"/>
      <c r="G136" s="1016"/>
      <c r="H136" s="999"/>
      <c r="M136" s="1016"/>
      <c r="N136" s="1016"/>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c r="AX136" s="999"/>
    </row>
    <row r="137" spans="1:50">
      <c r="A137" s="999"/>
      <c r="B137" s="1016"/>
      <c r="C137" s="1016"/>
      <c r="D137" s="1016"/>
      <c r="E137" s="1016"/>
      <c r="F137" s="999"/>
      <c r="G137" s="1016"/>
      <c r="H137" s="999"/>
      <c r="M137" s="1016"/>
      <c r="N137" s="1016"/>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c r="AX137" s="999"/>
    </row>
    <row r="138" spans="1:50">
      <c r="A138" s="999"/>
      <c r="B138" s="1016"/>
      <c r="C138" s="1016"/>
      <c r="D138" s="1016"/>
      <c r="E138" s="1016"/>
      <c r="F138" s="999"/>
      <c r="G138" s="1016"/>
      <c r="H138" s="999"/>
      <c r="M138" s="1016"/>
      <c r="N138" s="1016"/>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c r="AX138" s="999"/>
    </row>
    <row r="139" spans="1:50">
      <c r="A139" s="999"/>
      <c r="B139" s="1016"/>
      <c r="C139" s="1016"/>
      <c r="D139" s="1016"/>
      <c r="E139" s="1016"/>
      <c r="F139" s="999"/>
      <c r="G139" s="1016"/>
      <c r="H139" s="999"/>
      <c r="M139" s="1016"/>
      <c r="N139" s="1016"/>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c r="AX139" s="999"/>
    </row>
    <row r="140" spans="1:50">
      <c r="A140" s="999"/>
      <c r="B140" s="1016"/>
      <c r="C140" s="1016"/>
      <c r="D140" s="1016"/>
      <c r="E140" s="1016"/>
      <c r="F140" s="999"/>
      <c r="G140" s="1016"/>
      <c r="H140" s="999"/>
      <c r="M140" s="1016"/>
      <c r="N140" s="1016"/>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c r="AX140" s="999"/>
    </row>
    <row r="141" spans="1:50">
      <c r="A141" s="999"/>
      <c r="B141" s="1016"/>
      <c r="C141" s="1016"/>
      <c r="D141" s="1016"/>
      <c r="E141" s="1016"/>
      <c r="F141" s="999"/>
      <c r="G141" s="1016"/>
      <c r="H141" s="999"/>
      <c r="M141" s="1016"/>
      <c r="N141" s="1016"/>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c r="AX141" s="999"/>
    </row>
    <row r="142" spans="1:50">
      <c r="A142" s="999"/>
      <c r="B142" s="1016"/>
      <c r="C142" s="1016"/>
      <c r="D142" s="1016"/>
      <c r="E142" s="1016"/>
      <c r="F142" s="999"/>
      <c r="G142" s="1016"/>
      <c r="H142" s="999"/>
      <c r="M142" s="1016"/>
      <c r="N142" s="1016"/>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c r="AX142" s="999"/>
    </row>
    <row r="143" spans="1:50">
      <c r="A143" s="999"/>
      <c r="B143" s="1016"/>
      <c r="C143" s="1016"/>
      <c r="D143" s="1016"/>
      <c r="E143" s="1016"/>
      <c r="F143" s="999"/>
      <c r="G143" s="1016"/>
      <c r="H143" s="999"/>
      <c r="M143" s="1016"/>
      <c r="N143" s="1016"/>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c r="AX143" s="999"/>
    </row>
    <row r="144" spans="1:50">
      <c r="A144" s="999"/>
      <c r="B144" s="1016"/>
      <c r="C144" s="1016"/>
      <c r="D144" s="1016"/>
      <c r="E144" s="1016"/>
      <c r="F144" s="999"/>
      <c r="G144" s="1016"/>
      <c r="H144" s="999"/>
      <c r="M144" s="1016"/>
      <c r="N144" s="1016"/>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c r="AX144" s="999"/>
    </row>
    <row r="145" spans="1:50">
      <c r="A145" s="999"/>
      <c r="B145" s="1016"/>
      <c r="C145" s="1016"/>
      <c r="D145" s="1016"/>
      <c r="E145" s="1016"/>
      <c r="F145" s="999"/>
      <c r="G145" s="1016"/>
      <c r="H145" s="999"/>
      <c r="M145" s="1016"/>
      <c r="N145" s="1016"/>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c r="AX145" s="999"/>
    </row>
    <row r="146" spans="1:50">
      <c r="A146" s="999"/>
      <c r="B146" s="1016"/>
      <c r="C146" s="1016"/>
      <c r="D146" s="1016"/>
      <c r="E146" s="1016"/>
      <c r="F146" s="999"/>
      <c r="G146" s="1016"/>
      <c r="H146" s="999"/>
      <c r="M146" s="1016"/>
      <c r="N146" s="1016"/>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c r="AX146" s="999"/>
    </row>
    <row r="147" spans="1:50">
      <c r="A147" s="999"/>
      <c r="B147" s="1016"/>
      <c r="C147" s="1016"/>
      <c r="D147" s="1016"/>
      <c r="E147" s="1016"/>
      <c r="F147" s="999"/>
      <c r="G147" s="1016"/>
      <c r="H147" s="999"/>
      <c r="M147" s="1016"/>
      <c r="N147" s="1016"/>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c r="AX147" s="999"/>
    </row>
    <row r="148" spans="1:50">
      <c r="A148" s="999"/>
      <c r="B148" s="1016"/>
      <c r="C148" s="1016"/>
      <c r="D148" s="1016"/>
      <c r="E148" s="1016"/>
      <c r="F148" s="999"/>
      <c r="G148" s="1016"/>
      <c r="H148" s="999"/>
      <c r="M148" s="1016"/>
      <c r="N148" s="1016"/>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c r="AX148" s="999"/>
    </row>
    <row r="149" spans="1:50">
      <c r="A149" s="999"/>
      <c r="B149" s="1016"/>
      <c r="C149" s="1016"/>
      <c r="D149" s="1016"/>
      <c r="E149" s="1016"/>
      <c r="F149" s="999"/>
      <c r="G149" s="1016"/>
      <c r="H149" s="999"/>
      <c r="M149" s="1016"/>
      <c r="N149" s="1016"/>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c r="AX149" s="999"/>
    </row>
    <row r="150" spans="1:50">
      <c r="A150" s="999"/>
      <c r="B150" s="1016"/>
      <c r="C150" s="1016"/>
      <c r="D150" s="1016"/>
      <c r="E150" s="1016"/>
      <c r="F150" s="999"/>
      <c r="G150" s="1016"/>
      <c r="H150" s="999"/>
      <c r="M150" s="1016"/>
      <c r="N150" s="1016"/>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c r="AX150" s="999"/>
    </row>
    <row r="151" spans="1:50">
      <c r="A151" s="999"/>
      <c r="B151" s="1016"/>
      <c r="C151" s="1016"/>
      <c r="D151" s="1016"/>
      <c r="E151" s="1016"/>
      <c r="F151" s="999"/>
      <c r="G151" s="1016"/>
      <c r="H151" s="999"/>
      <c r="M151" s="1016"/>
      <c r="N151" s="1016"/>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c r="AX151" s="999"/>
    </row>
    <row r="152" spans="1:50">
      <c r="A152" s="999"/>
      <c r="B152" s="1016"/>
      <c r="C152" s="1016"/>
      <c r="D152" s="1016"/>
      <c r="E152" s="1016"/>
      <c r="F152" s="999"/>
      <c r="G152" s="1016"/>
      <c r="H152" s="999"/>
      <c r="M152" s="1016"/>
      <c r="N152" s="1016"/>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c r="AX152" s="999"/>
    </row>
    <row r="153" spans="1:50">
      <c r="A153" s="999"/>
      <c r="B153" s="1016"/>
      <c r="C153" s="1016"/>
      <c r="D153" s="1016"/>
      <c r="E153" s="1016"/>
      <c r="F153" s="999"/>
      <c r="G153" s="1016"/>
      <c r="H153" s="999"/>
      <c r="M153" s="1016"/>
      <c r="N153" s="1016"/>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c r="AX153" s="999"/>
    </row>
    <row r="154" spans="1:50">
      <c r="A154" s="999"/>
      <c r="B154" s="1016"/>
      <c r="C154" s="1016"/>
      <c r="D154" s="1016"/>
      <c r="E154" s="1016"/>
      <c r="F154" s="999"/>
      <c r="G154" s="1016"/>
      <c r="H154" s="999"/>
      <c r="M154" s="1016"/>
      <c r="N154" s="1016"/>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c r="AX154" s="999"/>
    </row>
    <row r="155" spans="1:50">
      <c r="A155" s="999"/>
      <c r="B155" s="1016"/>
      <c r="C155" s="1016"/>
      <c r="D155" s="1016"/>
      <c r="E155" s="1016"/>
      <c r="F155" s="999"/>
      <c r="G155" s="1016"/>
      <c r="H155" s="999"/>
      <c r="M155" s="1016"/>
      <c r="N155" s="1016"/>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c r="AX155" s="999"/>
    </row>
    <row r="156" spans="1:50">
      <c r="A156" s="999"/>
      <c r="B156" s="1016"/>
      <c r="C156" s="1016"/>
      <c r="D156" s="1016"/>
      <c r="E156" s="1016"/>
      <c r="F156" s="999"/>
      <c r="G156" s="1016"/>
      <c r="H156" s="999"/>
      <c r="M156" s="1016"/>
      <c r="N156" s="1016"/>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c r="AX156" s="999"/>
    </row>
    <row r="157" spans="1:50">
      <c r="A157" s="999"/>
      <c r="B157" s="1016"/>
      <c r="C157" s="1016"/>
      <c r="D157" s="1016"/>
      <c r="E157" s="1016"/>
      <c r="F157" s="999"/>
      <c r="G157" s="1016"/>
      <c r="H157" s="999"/>
      <c r="M157" s="1016"/>
      <c r="N157" s="1016"/>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c r="AX157" s="999"/>
    </row>
    <row r="158" spans="1:50">
      <c r="A158" s="999"/>
      <c r="B158" s="1016"/>
      <c r="C158" s="1016"/>
      <c r="D158" s="1016"/>
      <c r="E158" s="1016"/>
      <c r="F158" s="999"/>
      <c r="G158" s="1016"/>
      <c r="H158" s="999"/>
      <c r="M158" s="1016"/>
      <c r="N158" s="1016"/>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c r="AX158" s="999"/>
    </row>
    <row r="159" spans="1:50">
      <c r="A159" s="999"/>
      <c r="B159" s="1016"/>
      <c r="C159" s="1016"/>
      <c r="D159" s="1016"/>
      <c r="E159" s="1016"/>
      <c r="F159" s="999"/>
      <c r="G159" s="1016"/>
      <c r="H159" s="999"/>
      <c r="M159" s="1016"/>
      <c r="N159" s="1016"/>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c r="AX159" s="999"/>
    </row>
    <row r="160" spans="1:50">
      <c r="A160" s="999"/>
      <c r="B160" s="1016"/>
      <c r="C160" s="1016"/>
      <c r="D160" s="1016"/>
      <c r="E160" s="1016"/>
      <c r="F160" s="999"/>
      <c r="G160" s="1016"/>
      <c r="H160" s="999"/>
      <c r="M160" s="1016"/>
      <c r="N160" s="1016"/>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c r="AX160" s="999"/>
    </row>
    <row r="161" spans="1:50">
      <c r="A161" s="999"/>
      <c r="B161" s="1016"/>
      <c r="C161" s="1016"/>
      <c r="D161" s="1016"/>
      <c r="E161" s="1016"/>
      <c r="F161" s="999"/>
      <c r="G161" s="1016"/>
      <c r="H161" s="999"/>
      <c r="M161" s="1016"/>
      <c r="N161" s="1016"/>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c r="AX161" s="999"/>
    </row>
    <row r="162" spans="1:50">
      <c r="A162" s="999"/>
      <c r="B162" s="1016"/>
      <c r="C162" s="1016"/>
      <c r="D162" s="1016"/>
      <c r="E162" s="1016"/>
      <c r="F162" s="999"/>
      <c r="G162" s="1016"/>
      <c r="H162" s="999"/>
      <c r="M162" s="1016"/>
      <c r="N162" s="1016"/>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c r="AX162" s="999"/>
    </row>
    <row r="163" spans="1:50">
      <c r="A163" s="999"/>
      <c r="B163" s="1016"/>
      <c r="C163" s="1016"/>
      <c r="D163" s="1016"/>
      <c r="E163" s="1016"/>
      <c r="F163" s="999"/>
      <c r="G163" s="1016"/>
      <c r="H163" s="999"/>
      <c r="M163" s="1016"/>
      <c r="N163" s="1016"/>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c r="AX163" s="999"/>
    </row>
    <row r="164" spans="1:50">
      <c r="A164" s="999"/>
      <c r="B164" s="1016"/>
      <c r="C164" s="1016"/>
      <c r="D164" s="1016"/>
      <c r="E164" s="1016"/>
      <c r="F164" s="999"/>
      <c r="G164" s="1016"/>
      <c r="H164" s="999"/>
      <c r="M164" s="1016"/>
      <c r="N164" s="1016"/>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c r="AX164" s="999"/>
    </row>
    <row r="165" spans="1:50">
      <c r="A165" s="999"/>
      <c r="B165" s="1016"/>
      <c r="C165" s="1016"/>
      <c r="D165" s="1016"/>
      <c r="E165" s="1016"/>
      <c r="F165" s="999"/>
      <c r="G165" s="1016"/>
      <c r="H165" s="999"/>
      <c r="M165" s="1016"/>
      <c r="N165" s="1016"/>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c r="AX165" s="999"/>
    </row>
    <row r="166" spans="1:50">
      <c r="A166" s="999"/>
      <c r="B166" s="1016"/>
      <c r="C166" s="1016"/>
      <c r="D166" s="1016"/>
      <c r="E166" s="1016"/>
      <c r="F166" s="999"/>
      <c r="G166" s="1016"/>
      <c r="H166" s="999"/>
      <c r="M166" s="1016"/>
      <c r="N166" s="1016"/>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c r="AX166" s="999"/>
    </row>
    <row r="167" spans="1:50">
      <c r="A167" s="999"/>
      <c r="B167" s="1016"/>
      <c r="C167" s="1016"/>
      <c r="D167" s="1016"/>
      <c r="E167" s="1016"/>
      <c r="F167" s="999"/>
      <c r="G167" s="1016"/>
      <c r="H167" s="999"/>
      <c r="M167" s="1016"/>
      <c r="N167" s="1016"/>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c r="AX167" s="999"/>
    </row>
    <row r="168" spans="1:50">
      <c r="A168" s="999"/>
      <c r="B168" s="1016"/>
      <c r="C168" s="1016"/>
      <c r="D168" s="1016"/>
      <c r="E168" s="1016"/>
      <c r="F168" s="999"/>
      <c r="G168" s="1016"/>
      <c r="H168" s="999"/>
      <c r="M168" s="1016"/>
      <c r="N168" s="1016"/>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c r="AX168" s="999"/>
    </row>
    <row r="169" spans="1:50">
      <c r="A169" s="999"/>
      <c r="B169" s="1016"/>
      <c r="C169" s="1016"/>
      <c r="D169" s="1016"/>
      <c r="E169" s="1016"/>
      <c r="F169" s="999"/>
      <c r="G169" s="1016"/>
      <c r="H169" s="999"/>
      <c r="M169" s="1016"/>
      <c r="N169" s="1016"/>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c r="AX169" s="999"/>
    </row>
    <row r="170" spans="1:50">
      <c r="A170" s="999"/>
      <c r="B170" s="1016"/>
      <c r="C170" s="1016"/>
      <c r="D170" s="1016"/>
      <c r="E170" s="1016"/>
      <c r="F170" s="999"/>
      <c r="G170" s="1016"/>
      <c r="H170" s="999"/>
      <c r="M170" s="1016"/>
      <c r="N170" s="1016"/>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c r="AX170" s="999"/>
    </row>
    <row r="171" spans="1:50">
      <c r="A171" s="999"/>
      <c r="B171" s="1016"/>
      <c r="C171" s="1016"/>
      <c r="D171" s="1016"/>
      <c r="E171" s="1016"/>
      <c r="F171" s="999"/>
      <c r="G171" s="1016"/>
      <c r="H171" s="999"/>
      <c r="M171" s="1016"/>
      <c r="N171" s="1016"/>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c r="AX171" s="999"/>
    </row>
    <row r="172" spans="1:50">
      <c r="A172" s="999"/>
      <c r="B172" s="1016"/>
      <c r="C172" s="1016"/>
      <c r="D172" s="1016"/>
      <c r="E172" s="1016"/>
      <c r="F172" s="999"/>
      <c r="G172" s="1016"/>
      <c r="H172" s="999"/>
      <c r="M172" s="1016"/>
      <c r="N172" s="1016"/>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c r="AX172" s="999"/>
    </row>
    <row r="173" spans="1:50">
      <c r="A173" s="999"/>
      <c r="B173" s="1016"/>
      <c r="C173" s="1016"/>
      <c r="D173" s="1016"/>
      <c r="E173" s="1016"/>
      <c r="F173" s="999"/>
      <c r="G173" s="1016"/>
      <c r="H173" s="999"/>
      <c r="M173" s="1016"/>
      <c r="N173" s="1016"/>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c r="AX173" s="999"/>
    </row>
    <row r="174" spans="1:50">
      <c r="A174" s="999"/>
      <c r="B174" s="1016"/>
      <c r="C174" s="1016"/>
      <c r="D174" s="1016"/>
      <c r="E174" s="1016"/>
      <c r="F174" s="999"/>
      <c r="G174" s="1016"/>
      <c r="H174" s="999"/>
      <c r="M174" s="1016"/>
      <c r="N174" s="1016"/>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c r="AX174" s="999"/>
    </row>
    <row r="175" spans="1:50">
      <c r="A175" s="999"/>
      <c r="B175" s="1016"/>
      <c r="C175" s="1016"/>
      <c r="D175" s="1016"/>
      <c r="E175" s="1016"/>
      <c r="F175" s="999"/>
      <c r="G175" s="1016"/>
      <c r="H175" s="999"/>
      <c r="M175" s="1016"/>
      <c r="N175" s="1016"/>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c r="AX175" s="999"/>
    </row>
    <row r="176" spans="1:50">
      <c r="A176" s="999"/>
      <c r="B176" s="1016"/>
      <c r="C176" s="1016"/>
      <c r="D176" s="1016"/>
      <c r="E176" s="1016"/>
      <c r="F176" s="999"/>
      <c r="G176" s="1016"/>
      <c r="H176" s="999"/>
      <c r="M176" s="1016"/>
      <c r="N176" s="1016"/>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c r="AX176" s="999"/>
    </row>
    <row r="177" spans="1:50">
      <c r="A177" s="999"/>
      <c r="B177" s="1016"/>
      <c r="C177" s="1016"/>
      <c r="D177" s="1016"/>
      <c r="E177" s="1016"/>
      <c r="F177" s="999"/>
      <c r="G177" s="1016"/>
      <c r="H177" s="999"/>
      <c r="M177" s="1016"/>
      <c r="N177" s="1016"/>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c r="AX177" s="999"/>
    </row>
    <row r="178" spans="1:50">
      <c r="A178" s="999"/>
      <c r="B178" s="1016"/>
      <c r="C178" s="1016"/>
      <c r="D178" s="1016"/>
      <c r="E178" s="1016"/>
      <c r="F178" s="999"/>
      <c r="G178" s="1016"/>
      <c r="H178" s="999"/>
      <c r="M178" s="1016"/>
      <c r="N178" s="1016"/>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c r="AX178" s="999"/>
    </row>
    <row r="179" spans="1:50">
      <c r="A179" s="999"/>
      <c r="B179" s="1016"/>
      <c r="C179" s="1016"/>
      <c r="D179" s="1016"/>
      <c r="E179" s="1016"/>
      <c r="F179" s="999"/>
      <c r="G179" s="1016"/>
      <c r="H179" s="999"/>
      <c r="M179" s="1016"/>
      <c r="N179" s="1016"/>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c r="AX179" s="999"/>
    </row>
    <row r="180" spans="1:50">
      <c r="A180" s="999"/>
      <c r="B180" s="1016"/>
      <c r="C180" s="1016"/>
      <c r="D180" s="1016"/>
      <c r="E180" s="1016"/>
      <c r="F180" s="999"/>
      <c r="G180" s="1016"/>
      <c r="H180" s="999"/>
      <c r="M180" s="1016"/>
      <c r="N180" s="1016"/>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c r="AX180" s="999"/>
    </row>
    <row r="181" spans="1:50">
      <c r="A181" s="999"/>
      <c r="B181" s="1016"/>
      <c r="C181" s="1016"/>
      <c r="D181" s="1016"/>
      <c r="E181" s="1016"/>
      <c r="F181" s="999"/>
      <c r="G181" s="1016"/>
      <c r="H181" s="999"/>
      <c r="M181" s="1016"/>
      <c r="N181" s="1016"/>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c r="AX181" s="999"/>
    </row>
    <row r="182" spans="1:50">
      <c r="A182" s="999"/>
      <c r="B182" s="1016"/>
      <c r="C182" s="1016"/>
      <c r="D182" s="1016"/>
      <c r="E182" s="1016"/>
      <c r="F182" s="999"/>
      <c r="G182" s="1016"/>
      <c r="H182" s="999"/>
      <c r="M182" s="1016"/>
      <c r="N182" s="1016"/>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c r="AX182" s="999"/>
    </row>
    <row r="183" spans="1:50">
      <c r="A183" s="999"/>
      <c r="B183" s="1016"/>
      <c r="C183" s="1016"/>
      <c r="D183" s="1016"/>
      <c r="E183" s="1016"/>
      <c r="F183" s="999"/>
      <c r="G183" s="1016"/>
      <c r="H183" s="999"/>
      <c r="M183" s="1016"/>
      <c r="N183" s="1016"/>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c r="AX183" s="999"/>
    </row>
    <row r="184" spans="1:50">
      <c r="A184" s="999"/>
      <c r="B184" s="1016"/>
      <c r="C184" s="1016"/>
      <c r="D184" s="1016"/>
      <c r="E184" s="1016"/>
      <c r="F184" s="999"/>
      <c r="G184" s="1016"/>
      <c r="H184" s="999"/>
      <c r="M184" s="1016"/>
      <c r="N184" s="1016"/>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c r="AX184" s="999"/>
    </row>
    <row r="185" spans="1:50">
      <c r="A185" s="999"/>
      <c r="B185" s="1016"/>
      <c r="C185" s="1016"/>
      <c r="D185" s="1016"/>
      <c r="E185" s="1016"/>
      <c r="F185" s="999"/>
      <c r="G185" s="1016"/>
      <c r="H185" s="999"/>
      <c r="M185" s="1016"/>
      <c r="N185" s="1016"/>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c r="AX185" s="999"/>
    </row>
    <row r="186" spans="1:50">
      <c r="A186" s="999"/>
      <c r="B186" s="1016"/>
      <c r="C186" s="1016"/>
      <c r="D186" s="1016"/>
      <c r="E186" s="1016"/>
      <c r="F186" s="999"/>
      <c r="G186" s="1016"/>
      <c r="H186" s="999"/>
      <c r="M186" s="1016"/>
      <c r="N186" s="1016"/>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c r="AX186" s="999"/>
    </row>
    <row r="187" spans="1:50">
      <c r="A187" s="999"/>
      <c r="B187" s="1016"/>
      <c r="C187" s="1016"/>
      <c r="D187" s="1016"/>
      <c r="E187" s="1016"/>
      <c r="F187" s="999"/>
      <c r="G187" s="1016"/>
      <c r="H187" s="999"/>
      <c r="M187" s="1016"/>
      <c r="N187" s="1016"/>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c r="AX187" s="999"/>
    </row>
    <row r="188" spans="1:50">
      <c r="A188" s="999"/>
      <c r="B188" s="1016"/>
      <c r="C188" s="1016"/>
      <c r="D188" s="1016"/>
      <c r="E188" s="1016"/>
      <c r="F188" s="999"/>
      <c r="G188" s="1016"/>
      <c r="H188" s="999"/>
      <c r="M188" s="1016"/>
      <c r="N188" s="1016"/>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c r="AX188" s="999"/>
    </row>
    <row r="189" spans="1:50">
      <c r="A189" s="999"/>
      <c r="B189" s="1016"/>
      <c r="C189" s="1016"/>
      <c r="D189" s="1016"/>
      <c r="E189" s="1016"/>
      <c r="F189" s="999"/>
      <c r="G189" s="1016"/>
      <c r="H189" s="999"/>
      <c r="M189" s="1016"/>
      <c r="N189" s="1016"/>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c r="AX189" s="999"/>
    </row>
    <row r="190" spans="1:50">
      <c r="A190" s="999"/>
      <c r="B190" s="1016"/>
      <c r="C190" s="1016"/>
      <c r="D190" s="1016"/>
      <c r="E190" s="1016"/>
      <c r="F190" s="999"/>
      <c r="G190" s="1016"/>
      <c r="H190" s="999"/>
      <c r="M190" s="1016"/>
      <c r="N190" s="1016"/>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c r="AX190" s="999"/>
    </row>
    <row r="191" spans="1:50">
      <c r="A191" s="999"/>
      <c r="B191" s="1016"/>
      <c r="C191" s="1016"/>
      <c r="D191" s="1016"/>
      <c r="E191" s="1016"/>
      <c r="F191" s="999"/>
      <c r="G191" s="1016"/>
      <c r="H191" s="999"/>
      <c r="M191" s="1016"/>
      <c r="N191" s="1016"/>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c r="AX191" s="999"/>
    </row>
    <row r="192" spans="1:50">
      <c r="A192" s="999"/>
      <c r="B192" s="1016"/>
      <c r="C192" s="1016"/>
      <c r="D192" s="1016"/>
      <c r="E192" s="1016"/>
      <c r="F192" s="999"/>
      <c r="G192" s="1016"/>
      <c r="H192" s="999"/>
      <c r="M192" s="1016"/>
      <c r="N192" s="1016"/>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c r="AX192" s="999"/>
    </row>
    <row r="193" spans="1:50">
      <c r="A193" s="999"/>
      <c r="B193" s="1016"/>
      <c r="C193" s="1016"/>
      <c r="D193" s="1016"/>
      <c r="E193" s="1016"/>
      <c r="F193" s="999"/>
      <c r="G193" s="1016"/>
      <c r="H193" s="999"/>
      <c r="M193" s="1016"/>
      <c r="N193" s="1016"/>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c r="AX193" s="999"/>
    </row>
    <row r="194" spans="1:50">
      <c r="A194" s="999"/>
      <c r="B194" s="1016"/>
      <c r="C194" s="1016"/>
      <c r="D194" s="1016"/>
      <c r="E194" s="1016"/>
      <c r="F194" s="999"/>
      <c r="G194" s="1016"/>
      <c r="H194" s="999"/>
      <c r="M194" s="1016"/>
      <c r="N194" s="1016"/>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c r="AX194" s="999"/>
    </row>
    <row r="195" spans="1:50">
      <c r="A195" s="999"/>
      <c r="B195" s="1016"/>
      <c r="C195" s="1016"/>
      <c r="D195" s="1016"/>
      <c r="E195" s="1016"/>
      <c r="F195" s="999"/>
      <c r="G195" s="1016"/>
      <c r="H195" s="999"/>
      <c r="M195" s="1016"/>
      <c r="N195" s="1016"/>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c r="AX195" s="999"/>
    </row>
    <row r="196" spans="1:50">
      <c r="A196" s="999"/>
      <c r="B196" s="1016"/>
      <c r="C196" s="1016"/>
      <c r="D196" s="1016"/>
      <c r="E196" s="1016"/>
      <c r="F196" s="999"/>
      <c r="G196" s="1016"/>
      <c r="H196" s="999"/>
      <c r="M196" s="1016"/>
      <c r="N196" s="1016"/>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c r="AX196" s="999"/>
    </row>
    <row r="197" spans="1:50">
      <c r="A197" s="999"/>
      <c r="B197" s="1016"/>
      <c r="C197" s="1016"/>
      <c r="D197" s="1016"/>
      <c r="E197" s="1016"/>
      <c r="F197" s="999"/>
      <c r="G197" s="1016"/>
      <c r="H197" s="999"/>
      <c r="M197" s="1016"/>
      <c r="N197" s="1016"/>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c r="AX197" s="999"/>
    </row>
    <row r="198" spans="1:50">
      <c r="A198" s="999"/>
      <c r="B198" s="1016"/>
      <c r="C198" s="1016"/>
      <c r="D198" s="1016"/>
      <c r="E198" s="1016"/>
      <c r="F198" s="999"/>
      <c r="G198" s="1016"/>
      <c r="H198" s="999"/>
      <c r="M198" s="1016"/>
      <c r="N198" s="1016"/>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c r="AX198" s="999"/>
    </row>
    <row r="199" spans="1:50">
      <c r="A199" s="999"/>
      <c r="B199" s="1016"/>
      <c r="C199" s="1016"/>
      <c r="D199" s="1016"/>
      <c r="E199" s="1016"/>
      <c r="F199" s="999"/>
      <c r="G199" s="1016"/>
      <c r="H199" s="999"/>
      <c r="M199" s="1016"/>
      <c r="N199" s="1016"/>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c r="AX199" s="999"/>
    </row>
    <row r="200" spans="1:50">
      <c r="A200" s="999"/>
      <c r="B200" s="1016"/>
      <c r="C200" s="1016"/>
      <c r="D200" s="1016"/>
      <c r="E200" s="1016"/>
      <c r="F200" s="999"/>
      <c r="G200" s="1016"/>
      <c r="H200" s="999"/>
      <c r="M200" s="1016"/>
      <c r="N200" s="1016"/>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c r="AX200" s="999"/>
    </row>
    <row r="201" spans="1:50">
      <c r="A201" s="999"/>
      <c r="B201" s="1016"/>
      <c r="C201" s="1016"/>
      <c r="D201" s="1016"/>
      <c r="E201" s="1016"/>
      <c r="F201" s="999"/>
      <c r="G201" s="1016"/>
      <c r="H201" s="999"/>
      <c r="M201" s="1016"/>
      <c r="N201" s="1016"/>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c r="AX201" s="999"/>
    </row>
    <row r="202" spans="1:50">
      <c r="A202" s="999"/>
      <c r="B202" s="1016"/>
      <c r="C202" s="1016"/>
      <c r="D202" s="1016"/>
      <c r="E202" s="1016"/>
      <c r="F202" s="999"/>
      <c r="G202" s="1016"/>
      <c r="H202" s="999"/>
      <c r="M202" s="1016"/>
      <c r="N202" s="1016"/>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c r="AX202" s="999"/>
    </row>
    <row r="203" spans="1:50">
      <c r="A203" s="999"/>
      <c r="B203" s="1016"/>
      <c r="C203" s="1016"/>
      <c r="D203" s="1016"/>
      <c r="E203" s="1016"/>
      <c r="F203" s="999"/>
      <c r="G203" s="1016"/>
      <c r="H203" s="999"/>
      <c r="M203" s="1016"/>
      <c r="N203" s="1016"/>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c r="AX203" s="999"/>
    </row>
    <row r="204" spans="1:50">
      <c r="A204" s="999"/>
      <c r="B204" s="1016"/>
      <c r="C204" s="1016"/>
      <c r="D204" s="1016"/>
      <c r="E204" s="1016"/>
      <c r="F204" s="999"/>
      <c r="G204" s="1016"/>
      <c r="H204" s="999"/>
      <c r="M204" s="1016"/>
      <c r="N204" s="1016"/>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c r="AX204" s="999"/>
    </row>
    <row r="205" spans="1:50">
      <c r="A205" s="999"/>
      <c r="B205" s="1016"/>
      <c r="C205" s="1016"/>
      <c r="D205" s="1016"/>
      <c r="E205" s="1016"/>
      <c r="F205" s="999"/>
      <c r="G205" s="1016"/>
      <c r="H205" s="999"/>
      <c r="M205" s="1016"/>
      <c r="N205" s="1016"/>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c r="AX205" s="999"/>
    </row>
    <row r="206" spans="1:50">
      <c r="A206" s="999"/>
      <c r="B206" s="1016"/>
      <c r="C206" s="1016"/>
      <c r="D206" s="1016"/>
      <c r="E206" s="1016"/>
      <c r="F206" s="999"/>
      <c r="G206" s="1016"/>
      <c r="H206" s="999"/>
      <c r="M206" s="1016"/>
      <c r="N206" s="1016"/>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c r="AX206" s="999"/>
    </row>
    <row r="207" spans="1:50">
      <c r="A207" s="999"/>
      <c r="B207" s="1016"/>
      <c r="C207" s="1016"/>
      <c r="D207" s="1016"/>
      <c r="E207" s="1016"/>
      <c r="F207" s="999"/>
      <c r="G207" s="1016"/>
      <c r="H207" s="999"/>
      <c r="M207" s="1016"/>
      <c r="N207" s="1016"/>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c r="AX207" s="999"/>
    </row>
    <row r="208" spans="1:50">
      <c r="A208" s="999"/>
      <c r="B208" s="1016"/>
      <c r="C208" s="1016"/>
      <c r="D208" s="1016"/>
      <c r="E208" s="1016"/>
      <c r="F208" s="999"/>
      <c r="G208" s="1016"/>
      <c r="H208" s="999"/>
      <c r="M208" s="1016"/>
      <c r="N208" s="1016"/>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c r="AX208" s="999"/>
    </row>
    <row r="209" spans="1:50">
      <c r="A209" s="999"/>
      <c r="B209" s="1016"/>
      <c r="C209" s="1016"/>
      <c r="D209" s="1016"/>
      <c r="E209" s="1016"/>
      <c r="F209" s="999"/>
      <c r="G209" s="1016"/>
      <c r="H209" s="999"/>
      <c r="M209" s="1016"/>
      <c r="N209" s="1016"/>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c r="AX209" s="999"/>
    </row>
    <row r="210" spans="1:50">
      <c r="A210" s="999"/>
      <c r="B210" s="1016"/>
      <c r="C210" s="1016"/>
      <c r="D210" s="1016"/>
      <c r="E210" s="1016"/>
      <c r="F210" s="999"/>
      <c r="G210" s="1016"/>
      <c r="H210" s="999"/>
      <c r="M210" s="1016"/>
      <c r="N210" s="1016"/>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c r="AX210" s="999"/>
    </row>
    <row r="211" spans="1:50">
      <c r="A211" s="999"/>
      <c r="B211" s="1016"/>
      <c r="C211" s="1016"/>
      <c r="D211" s="1016"/>
      <c r="E211" s="1016"/>
      <c r="F211" s="999"/>
      <c r="G211" s="1016"/>
      <c r="H211" s="999"/>
      <c r="M211" s="1016"/>
      <c r="N211" s="1016"/>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c r="AX211" s="999"/>
    </row>
    <row r="212" spans="1:50">
      <c r="A212" s="999"/>
      <c r="B212" s="1016"/>
      <c r="C212" s="1016"/>
      <c r="D212" s="1016"/>
      <c r="E212" s="1016"/>
      <c r="F212" s="999"/>
      <c r="G212" s="1016"/>
      <c r="H212" s="999"/>
      <c r="M212" s="1016"/>
      <c r="N212" s="1016"/>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c r="AX212" s="999"/>
    </row>
    <row r="213" spans="1:50">
      <c r="A213" s="999"/>
      <c r="B213" s="1016"/>
      <c r="C213" s="1016"/>
      <c r="D213" s="1016"/>
      <c r="E213" s="1016"/>
      <c r="F213" s="999"/>
      <c r="G213" s="1016"/>
      <c r="H213" s="999"/>
      <c r="M213" s="1016"/>
      <c r="N213" s="1016"/>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c r="AX213" s="999"/>
    </row>
    <row r="214" spans="1:50">
      <c r="A214" s="999"/>
      <c r="B214" s="1016"/>
      <c r="C214" s="1016"/>
      <c r="D214" s="1016"/>
      <c r="E214" s="1016"/>
      <c r="F214" s="999"/>
      <c r="G214" s="1016"/>
      <c r="H214" s="999"/>
      <c r="M214" s="1016"/>
      <c r="N214" s="1016"/>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c r="AX214" s="999"/>
    </row>
    <row r="215" spans="1:50">
      <c r="A215" s="999"/>
      <c r="B215" s="1016"/>
      <c r="C215" s="1016"/>
      <c r="D215" s="1016"/>
      <c r="E215" s="1016"/>
      <c r="F215" s="999"/>
      <c r="G215" s="1016"/>
      <c r="H215" s="999"/>
      <c r="M215" s="1016"/>
      <c r="N215" s="1016"/>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c r="AX215" s="999"/>
    </row>
    <row r="216" spans="1:50">
      <c r="A216" s="999"/>
      <c r="B216" s="1016"/>
      <c r="C216" s="1016"/>
      <c r="D216" s="1016"/>
      <c r="E216" s="1016"/>
      <c r="F216" s="999"/>
      <c r="G216" s="1016"/>
      <c r="H216" s="999"/>
      <c r="M216" s="1016"/>
      <c r="N216" s="1016"/>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c r="AX216" s="999"/>
    </row>
    <row r="217" spans="1:50">
      <c r="A217" s="999"/>
      <c r="B217" s="1016"/>
      <c r="C217" s="1016"/>
      <c r="D217" s="1016"/>
      <c r="E217" s="1016"/>
      <c r="F217" s="999"/>
      <c r="G217" s="1016"/>
      <c r="H217" s="999"/>
      <c r="M217" s="1016"/>
      <c r="N217" s="1016"/>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c r="AX217" s="999"/>
    </row>
    <row r="218" spans="1:50">
      <c r="A218" s="999"/>
      <c r="B218" s="1016"/>
      <c r="C218" s="1016"/>
      <c r="D218" s="1016"/>
      <c r="E218" s="1016"/>
      <c r="F218" s="999"/>
      <c r="G218" s="1016"/>
      <c r="H218" s="999"/>
      <c r="M218" s="1016"/>
      <c r="N218" s="1016"/>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c r="AX218" s="999"/>
    </row>
    <row r="219" spans="1:50">
      <c r="A219" s="999"/>
      <c r="B219" s="1016"/>
      <c r="C219" s="1016"/>
      <c r="D219" s="1016"/>
      <c r="E219" s="1016"/>
      <c r="F219" s="999"/>
      <c r="G219" s="1016"/>
      <c r="H219" s="999"/>
      <c r="M219" s="1016"/>
      <c r="N219" s="1016"/>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c r="AX219" s="999"/>
    </row>
    <row r="220" spans="1:50">
      <c r="A220" s="999"/>
      <c r="B220" s="1016"/>
      <c r="C220" s="1016"/>
      <c r="D220" s="1016"/>
      <c r="E220" s="1016"/>
      <c r="F220" s="999"/>
      <c r="G220" s="1016"/>
      <c r="H220" s="999"/>
      <c r="M220" s="1016"/>
      <c r="N220" s="1016"/>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c r="AX220" s="999"/>
    </row>
    <row r="221" spans="1:50">
      <c r="A221" s="999"/>
      <c r="B221" s="1016"/>
      <c r="C221" s="1016"/>
      <c r="D221" s="1016"/>
      <c r="E221" s="1016"/>
      <c r="F221" s="999"/>
      <c r="G221" s="1016"/>
      <c r="H221" s="999"/>
      <c r="M221" s="1016"/>
      <c r="N221" s="1016"/>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c r="AX221" s="999"/>
    </row>
    <row r="222" spans="1:50">
      <c r="A222" s="999"/>
      <c r="B222" s="1016"/>
      <c r="C222" s="1016"/>
      <c r="D222" s="1016"/>
      <c r="E222" s="1016"/>
      <c r="F222" s="999"/>
      <c r="G222" s="1016"/>
      <c r="H222" s="999"/>
      <c r="M222" s="1016"/>
      <c r="N222" s="1016"/>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c r="AX222" s="999"/>
    </row>
    <row r="223" spans="1:50">
      <c r="A223" s="999"/>
      <c r="B223" s="1016"/>
      <c r="C223" s="1016"/>
      <c r="D223" s="1016"/>
      <c r="E223" s="1016"/>
      <c r="F223" s="999"/>
      <c r="G223" s="1016"/>
      <c r="H223" s="999"/>
      <c r="M223" s="1016"/>
      <c r="N223" s="1016"/>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c r="AX223" s="999"/>
    </row>
    <row r="224" spans="1:50">
      <c r="A224" s="999"/>
      <c r="B224" s="1016"/>
      <c r="C224" s="1016"/>
      <c r="D224" s="1016"/>
      <c r="E224" s="1016"/>
      <c r="F224" s="999"/>
      <c r="G224" s="1016"/>
      <c r="H224" s="999"/>
      <c r="M224" s="1016"/>
      <c r="N224" s="1016"/>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c r="AX224" s="999"/>
    </row>
    <row r="225" spans="1:50">
      <c r="A225" s="999"/>
      <c r="B225" s="1016"/>
      <c r="C225" s="1016"/>
      <c r="D225" s="1016"/>
      <c r="E225" s="1016"/>
      <c r="F225" s="999"/>
      <c r="G225" s="1016"/>
      <c r="H225" s="999"/>
      <c r="M225" s="1016"/>
      <c r="N225" s="1016"/>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c r="AX225" s="999"/>
    </row>
    <row r="226" spans="1:50">
      <c r="A226" s="999"/>
      <c r="B226" s="1016"/>
      <c r="C226" s="1016"/>
      <c r="D226" s="1016"/>
      <c r="E226" s="1016"/>
      <c r="F226" s="999"/>
      <c r="G226" s="1016"/>
      <c r="H226" s="999"/>
      <c r="M226" s="1016"/>
      <c r="N226" s="1016"/>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c r="AX226" s="999"/>
    </row>
    <row r="227" spans="1:50">
      <c r="A227" s="999"/>
      <c r="B227" s="1016"/>
      <c r="C227" s="1016"/>
      <c r="D227" s="1016"/>
      <c r="E227" s="1016"/>
      <c r="F227" s="999"/>
      <c r="G227" s="1016"/>
      <c r="H227" s="999"/>
      <c r="M227" s="1016"/>
      <c r="N227" s="1016"/>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c r="AX227" s="999"/>
    </row>
    <row r="228" spans="1:50">
      <c r="A228" s="999"/>
      <c r="B228" s="1016"/>
      <c r="C228" s="1016"/>
      <c r="D228" s="1016"/>
      <c r="E228" s="1016"/>
      <c r="F228" s="999"/>
      <c r="G228" s="1016"/>
      <c r="H228" s="999"/>
      <c r="M228" s="1016"/>
      <c r="N228" s="1016"/>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c r="AX228" s="999"/>
    </row>
    <row r="229" spans="1:50">
      <c r="A229" s="999"/>
      <c r="B229" s="1016"/>
      <c r="C229" s="1016"/>
      <c r="D229" s="1016"/>
      <c r="E229" s="1016"/>
      <c r="F229" s="999"/>
      <c r="G229" s="1016"/>
      <c r="H229" s="999"/>
      <c r="M229" s="1016"/>
      <c r="N229" s="1016"/>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c r="AX229" s="999"/>
    </row>
    <row r="230" spans="1:50">
      <c r="A230" s="999"/>
      <c r="B230" s="1016"/>
      <c r="C230" s="1016"/>
      <c r="D230" s="1016"/>
      <c r="E230" s="1016"/>
      <c r="F230" s="999"/>
      <c r="G230" s="1016"/>
      <c r="H230" s="999"/>
      <c r="M230" s="1016"/>
      <c r="N230" s="1016"/>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c r="AX230" s="999"/>
    </row>
    <row r="231" spans="1:50">
      <c r="A231" s="999"/>
      <c r="B231" s="1016"/>
      <c r="C231" s="1016"/>
      <c r="D231" s="1016"/>
      <c r="E231" s="1016"/>
      <c r="F231" s="999"/>
      <c r="G231" s="1016"/>
      <c r="H231" s="999"/>
      <c r="M231" s="1016"/>
      <c r="N231" s="1016"/>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c r="AX231" s="999"/>
    </row>
    <row r="232" spans="1:50">
      <c r="A232" s="999"/>
      <c r="B232" s="1016"/>
      <c r="C232" s="1016"/>
      <c r="D232" s="1016"/>
      <c r="E232" s="1016"/>
      <c r="F232" s="999"/>
      <c r="G232" s="1016"/>
      <c r="H232" s="999"/>
      <c r="M232" s="1016"/>
      <c r="N232" s="1016"/>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c r="AX232" s="999"/>
    </row>
    <row r="233" spans="1:50">
      <c r="A233" s="999"/>
      <c r="B233" s="1016"/>
      <c r="C233" s="1016"/>
      <c r="D233" s="1016"/>
      <c r="E233" s="1016"/>
      <c r="F233" s="999"/>
      <c r="G233" s="1016"/>
      <c r="H233" s="999"/>
      <c r="M233" s="1016"/>
      <c r="N233" s="1016"/>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c r="AX233" s="999"/>
    </row>
    <row r="234" spans="1:50">
      <c r="A234" s="999"/>
      <c r="B234" s="1016"/>
      <c r="C234" s="1016"/>
      <c r="D234" s="1016"/>
      <c r="E234" s="1016"/>
      <c r="F234" s="999"/>
      <c r="G234" s="1016"/>
      <c r="H234" s="999"/>
      <c r="M234" s="1016"/>
      <c r="N234" s="1016"/>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c r="AX234" s="999"/>
    </row>
    <row r="235" spans="1:50">
      <c r="A235" s="999"/>
      <c r="B235" s="1016"/>
      <c r="C235" s="1016"/>
      <c r="D235" s="1016"/>
      <c r="E235" s="1016"/>
      <c r="F235" s="999"/>
      <c r="G235" s="1016"/>
      <c r="H235" s="999"/>
      <c r="M235" s="1016"/>
      <c r="N235" s="1016"/>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c r="AX235" s="999"/>
    </row>
    <row r="236" spans="1:50">
      <c r="A236" s="999"/>
      <c r="B236" s="1016"/>
      <c r="C236" s="1016"/>
      <c r="D236" s="1016"/>
      <c r="E236" s="1016"/>
      <c r="F236" s="999"/>
      <c r="G236" s="1016"/>
      <c r="H236" s="999"/>
      <c r="M236" s="1016"/>
      <c r="N236" s="1016"/>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c r="AX236" s="999"/>
    </row>
    <row r="237" spans="1:50">
      <c r="A237" s="999"/>
      <c r="B237" s="1016"/>
      <c r="C237" s="1016"/>
      <c r="D237" s="1016"/>
      <c r="E237" s="1016"/>
      <c r="F237" s="999"/>
      <c r="G237" s="1016"/>
      <c r="H237" s="999"/>
      <c r="M237" s="1016"/>
      <c r="N237" s="1016"/>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c r="AX237" s="999"/>
    </row>
    <row r="238" spans="1:50">
      <c r="A238" s="999"/>
      <c r="B238" s="1016"/>
      <c r="C238" s="1016"/>
      <c r="D238" s="1016"/>
      <c r="E238" s="1016"/>
      <c r="F238" s="999"/>
      <c r="G238" s="1016"/>
      <c r="H238" s="999"/>
      <c r="M238" s="1016"/>
      <c r="N238" s="1016"/>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c r="AX238" s="999"/>
    </row>
    <row r="239" spans="1:50">
      <c r="A239" s="999"/>
      <c r="B239" s="1016"/>
      <c r="C239" s="1016"/>
      <c r="D239" s="1016"/>
      <c r="E239" s="1016"/>
      <c r="F239" s="999"/>
      <c r="G239" s="1016"/>
      <c r="H239" s="999"/>
      <c r="M239" s="1016"/>
      <c r="N239" s="1016"/>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c r="AX239" s="999"/>
    </row>
    <row r="240" spans="1:50">
      <c r="A240" s="999"/>
      <c r="B240" s="1016"/>
      <c r="C240" s="1016"/>
      <c r="D240" s="1016"/>
      <c r="E240" s="1016"/>
      <c r="F240" s="999"/>
      <c r="G240" s="1016"/>
      <c r="H240" s="999"/>
      <c r="M240" s="1016"/>
      <c r="N240" s="1016"/>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c r="AX240" s="999"/>
    </row>
    <row r="241" spans="1:50">
      <c r="A241" s="999"/>
      <c r="B241" s="1016"/>
      <c r="C241" s="1016"/>
      <c r="D241" s="1016"/>
      <c r="E241" s="1016"/>
      <c r="F241" s="999"/>
      <c r="G241" s="1016"/>
      <c r="H241" s="999"/>
      <c r="M241" s="1016"/>
      <c r="N241" s="1016"/>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c r="AX241" s="999"/>
    </row>
    <row r="242" spans="1:50">
      <c r="A242" s="999"/>
      <c r="B242" s="1016"/>
      <c r="C242" s="1016"/>
      <c r="D242" s="1016"/>
      <c r="E242" s="1016"/>
      <c r="F242" s="999"/>
      <c r="G242" s="1016"/>
      <c r="H242" s="999"/>
      <c r="M242" s="1016"/>
      <c r="N242" s="1016"/>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c r="AX242" s="999"/>
    </row>
    <row r="243" spans="1:50">
      <c r="A243" s="999"/>
      <c r="B243" s="1016"/>
      <c r="C243" s="1016"/>
      <c r="D243" s="1016"/>
      <c r="E243" s="1016"/>
      <c r="F243" s="999"/>
      <c r="G243" s="1016"/>
      <c r="H243" s="999"/>
      <c r="M243" s="1016"/>
      <c r="N243" s="1016"/>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c r="AX243" s="999"/>
    </row>
    <row r="244" spans="1:50">
      <c r="A244" s="999"/>
      <c r="B244" s="1016"/>
      <c r="C244" s="1016"/>
      <c r="D244" s="1016"/>
      <c r="E244" s="1016"/>
      <c r="F244" s="999"/>
      <c r="G244" s="1016"/>
      <c r="H244" s="999"/>
      <c r="M244" s="1016"/>
      <c r="N244" s="1016"/>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c r="AX244" s="999"/>
    </row>
    <row r="245" spans="1:50">
      <c r="A245" s="999"/>
      <c r="B245" s="1016"/>
      <c r="C245" s="1016"/>
      <c r="D245" s="1016"/>
      <c r="E245" s="1016"/>
      <c r="F245" s="999"/>
      <c r="G245" s="1016"/>
      <c r="H245" s="999"/>
      <c r="M245" s="1016"/>
      <c r="N245" s="1016"/>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c r="AX245" s="999"/>
    </row>
    <row r="246" spans="1:50">
      <c r="A246" s="999"/>
      <c r="B246" s="1016"/>
      <c r="C246" s="1016"/>
      <c r="D246" s="1016"/>
      <c r="E246" s="1016"/>
      <c r="F246" s="999"/>
      <c r="G246" s="1016"/>
      <c r="H246" s="999"/>
      <c r="M246" s="1016"/>
      <c r="N246" s="1016"/>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c r="AX246" s="999"/>
    </row>
    <row r="247" spans="1:50">
      <c r="A247" s="999"/>
      <c r="B247" s="1016"/>
      <c r="C247" s="1016"/>
      <c r="D247" s="1016"/>
      <c r="E247" s="1016"/>
      <c r="F247" s="999"/>
      <c r="G247" s="1016"/>
      <c r="H247" s="999"/>
      <c r="M247" s="1016"/>
      <c r="N247" s="1016"/>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c r="AX247" s="999"/>
    </row>
    <row r="248" spans="1:50">
      <c r="A248" s="999"/>
      <c r="B248" s="1016"/>
      <c r="C248" s="1016"/>
      <c r="D248" s="1016"/>
      <c r="E248" s="1016"/>
      <c r="F248" s="999"/>
      <c r="G248" s="1016"/>
      <c r="H248" s="999"/>
      <c r="M248" s="1016"/>
      <c r="N248" s="1016"/>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c r="AX248" s="999"/>
    </row>
    <row r="249" spans="1:50">
      <c r="A249" s="999"/>
      <c r="B249" s="1016"/>
      <c r="C249" s="1016"/>
      <c r="D249" s="1016"/>
      <c r="E249" s="1016"/>
      <c r="F249" s="999"/>
      <c r="G249" s="1016"/>
      <c r="H249" s="999"/>
      <c r="M249" s="1016"/>
      <c r="N249" s="1016"/>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c r="AX249" s="999"/>
    </row>
    <row r="250" spans="1:50">
      <c r="A250" s="999"/>
      <c r="B250" s="1016"/>
      <c r="C250" s="1016"/>
      <c r="D250" s="1016"/>
      <c r="E250" s="1016"/>
      <c r="F250" s="999"/>
      <c r="G250" s="1016"/>
      <c r="H250" s="999"/>
      <c r="M250" s="1016"/>
      <c r="N250" s="1016"/>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c r="AX250" s="999"/>
    </row>
    <row r="251" spans="1:50">
      <c r="A251" s="999"/>
      <c r="B251" s="1016"/>
      <c r="C251" s="1016"/>
      <c r="D251" s="1016"/>
      <c r="E251" s="1016"/>
      <c r="F251" s="999"/>
      <c r="G251" s="1016"/>
      <c r="H251" s="999"/>
      <c r="M251" s="1016"/>
      <c r="N251" s="1016"/>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c r="AX251" s="999"/>
    </row>
    <row r="252" spans="1:50">
      <c r="A252" s="999"/>
      <c r="B252" s="1016"/>
      <c r="C252" s="1016"/>
      <c r="D252" s="1016"/>
      <c r="E252" s="1016"/>
      <c r="F252" s="999"/>
      <c r="G252" s="1016"/>
      <c r="H252" s="999"/>
      <c r="M252" s="1016"/>
      <c r="N252" s="1016"/>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c r="AX252" s="999"/>
    </row>
    <row r="253" spans="1:50">
      <c r="A253" s="999"/>
      <c r="B253" s="1016"/>
      <c r="C253" s="1016"/>
      <c r="D253" s="1016"/>
      <c r="E253" s="1016"/>
      <c r="F253" s="999"/>
      <c r="G253" s="1016"/>
      <c r="H253" s="999"/>
      <c r="M253" s="1016"/>
      <c r="N253" s="1016"/>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c r="AX253" s="999"/>
    </row>
    <row r="254" spans="1:50">
      <c r="A254" s="999"/>
      <c r="B254" s="1016"/>
      <c r="C254" s="1016"/>
      <c r="D254" s="1016"/>
      <c r="E254" s="1016"/>
      <c r="F254" s="999"/>
      <c r="G254" s="1016"/>
      <c r="H254" s="999"/>
      <c r="M254" s="1016"/>
      <c r="N254" s="1016"/>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c r="AX254" s="999"/>
    </row>
    <row r="255" spans="1:50">
      <c r="A255" s="999"/>
      <c r="B255" s="1016"/>
      <c r="C255" s="1016"/>
      <c r="D255" s="1016"/>
      <c r="E255" s="1016"/>
      <c r="F255" s="999"/>
      <c r="G255" s="1016"/>
      <c r="H255" s="999"/>
      <c r="M255" s="1016"/>
      <c r="N255" s="1016"/>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c r="AX255" s="999"/>
    </row>
    <row r="256" spans="1:50">
      <c r="A256" s="999"/>
      <c r="B256" s="1016"/>
      <c r="C256" s="1016"/>
      <c r="D256" s="1016"/>
      <c r="E256" s="1016"/>
      <c r="F256" s="999"/>
      <c r="G256" s="1016"/>
      <c r="H256" s="999"/>
      <c r="M256" s="1016"/>
      <c r="N256" s="1016"/>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c r="AX256" s="999"/>
    </row>
    <row r="257" spans="1:50">
      <c r="A257" s="999"/>
      <c r="B257" s="1016"/>
      <c r="C257" s="1016"/>
      <c r="D257" s="1016"/>
      <c r="E257" s="1016"/>
      <c r="F257" s="999"/>
      <c r="G257" s="1016"/>
      <c r="H257" s="999"/>
      <c r="M257" s="1016"/>
      <c r="N257" s="1016"/>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c r="AX257" s="999"/>
    </row>
    <row r="258" spans="1:50">
      <c r="A258" s="999"/>
      <c r="B258" s="1016"/>
      <c r="C258" s="1016"/>
      <c r="D258" s="1016"/>
      <c r="E258" s="1016"/>
      <c r="F258" s="999"/>
      <c r="G258" s="1016"/>
      <c r="H258" s="999"/>
      <c r="M258" s="1016"/>
      <c r="N258" s="1016"/>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c r="AX258" s="999"/>
    </row>
    <row r="259" spans="1:50">
      <c r="A259" s="999"/>
      <c r="B259" s="1016"/>
      <c r="C259" s="1016"/>
      <c r="D259" s="1016"/>
      <c r="E259" s="1016"/>
      <c r="F259" s="999"/>
      <c r="G259" s="1016"/>
      <c r="H259" s="999"/>
      <c r="M259" s="1016"/>
      <c r="N259" s="1016"/>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c r="AX259" s="999"/>
    </row>
    <row r="260" spans="1:50">
      <c r="A260" s="999"/>
      <c r="B260" s="1016"/>
      <c r="C260" s="1016"/>
      <c r="D260" s="1016"/>
      <c r="E260" s="1016"/>
      <c r="F260" s="999"/>
      <c r="G260" s="1016"/>
      <c r="H260" s="999"/>
      <c r="M260" s="1016"/>
      <c r="N260" s="1016"/>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c r="AX260" s="999"/>
    </row>
    <row r="261" spans="1:50">
      <c r="A261" s="999"/>
      <c r="B261" s="1016"/>
      <c r="C261" s="1016"/>
      <c r="D261" s="1016"/>
      <c r="E261" s="1016"/>
      <c r="F261" s="999"/>
      <c r="G261" s="1016"/>
      <c r="H261" s="999"/>
      <c r="M261" s="1016"/>
      <c r="N261" s="1016"/>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c r="AX261" s="999"/>
    </row>
    <row r="262" spans="1:50">
      <c r="A262" s="999"/>
      <c r="B262" s="1016"/>
      <c r="C262" s="1016"/>
      <c r="D262" s="1016"/>
      <c r="E262" s="1016"/>
      <c r="F262" s="999"/>
      <c r="G262" s="1016"/>
      <c r="H262" s="999"/>
      <c r="M262" s="1016"/>
      <c r="N262" s="1016"/>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c r="AX262" s="999"/>
    </row>
    <row r="263" spans="1:50">
      <c r="A263" s="999"/>
      <c r="B263" s="1016"/>
      <c r="C263" s="1016"/>
      <c r="D263" s="1016"/>
      <c r="E263" s="1016"/>
      <c r="F263" s="999"/>
      <c r="G263" s="1016"/>
      <c r="H263" s="999"/>
      <c r="M263" s="1016"/>
      <c r="N263" s="1016"/>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c r="AX263" s="999"/>
    </row>
    <row r="264" spans="1:50">
      <c r="A264" s="999"/>
      <c r="B264" s="1016"/>
      <c r="C264" s="1016"/>
      <c r="D264" s="1016"/>
      <c r="E264" s="1016"/>
      <c r="F264" s="999"/>
      <c r="G264" s="1016"/>
      <c r="H264" s="999"/>
      <c r="M264" s="1016"/>
      <c r="N264" s="1016"/>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c r="AX264" s="999"/>
    </row>
    <row r="265" spans="1:50">
      <c r="A265" s="999"/>
      <c r="B265" s="1016"/>
      <c r="C265" s="1016"/>
      <c r="D265" s="1016"/>
      <c r="E265" s="1016"/>
      <c r="F265" s="999"/>
      <c r="G265" s="1016"/>
      <c r="H265" s="999"/>
      <c r="M265" s="1016"/>
      <c r="N265" s="1016"/>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c r="AX265" s="999"/>
    </row>
    <row r="266" spans="1:50">
      <c r="A266" s="999"/>
      <c r="B266" s="1016"/>
      <c r="C266" s="1016"/>
      <c r="D266" s="1016"/>
      <c r="E266" s="1016"/>
      <c r="F266" s="999"/>
      <c r="G266" s="1016"/>
      <c r="H266" s="999"/>
      <c r="M266" s="1016"/>
      <c r="N266" s="1016"/>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c r="AX266" s="999"/>
    </row>
    <row r="267" spans="1:50">
      <c r="A267" s="999"/>
      <c r="B267" s="1016"/>
      <c r="C267" s="1016"/>
      <c r="D267" s="1016"/>
      <c r="E267" s="1016"/>
      <c r="F267" s="999"/>
      <c r="G267" s="1016"/>
      <c r="H267" s="999"/>
      <c r="M267" s="1016"/>
      <c r="N267" s="1016"/>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c r="AX267" s="999"/>
    </row>
    <row r="268" spans="1:50">
      <c r="A268" s="999"/>
      <c r="B268" s="1016"/>
      <c r="C268" s="1016"/>
      <c r="D268" s="1016"/>
      <c r="E268" s="1016"/>
      <c r="F268" s="999"/>
      <c r="G268" s="1016"/>
      <c r="H268" s="999"/>
      <c r="M268" s="1016"/>
      <c r="N268" s="1016"/>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c r="AX268" s="999"/>
    </row>
    <row r="269" spans="1:50">
      <c r="A269" s="999"/>
      <c r="B269" s="1016"/>
      <c r="C269" s="1016"/>
      <c r="D269" s="1016"/>
      <c r="E269" s="1016"/>
      <c r="F269" s="999"/>
      <c r="G269" s="1016"/>
      <c r="H269" s="999"/>
      <c r="M269" s="1016"/>
      <c r="N269" s="1016"/>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c r="AX269" s="999"/>
    </row>
    <row r="270" spans="1:50">
      <c r="A270" s="999"/>
      <c r="B270" s="1016"/>
      <c r="C270" s="1016"/>
      <c r="D270" s="1016"/>
      <c r="E270" s="1016"/>
      <c r="F270" s="999"/>
      <c r="G270" s="1016"/>
      <c r="H270" s="999"/>
      <c r="M270" s="1016"/>
      <c r="N270" s="1016"/>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c r="AX270" s="999"/>
    </row>
    <row r="271" spans="1:50">
      <c r="A271" s="999"/>
      <c r="B271" s="1016"/>
      <c r="C271" s="1016"/>
      <c r="D271" s="1016"/>
      <c r="E271" s="1016"/>
      <c r="F271" s="999"/>
      <c r="G271" s="1016"/>
      <c r="H271" s="999"/>
      <c r="M271" s="1016"/>
      <c r="N271" s="1016"/>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c r="AX271" s="999"/>
    </row>
    <row r="272" spans="1:50">
      <c r="A272" s="999"/>
      <c r="B272" s="1016"/>
      <c r="C272" s="1016"/>
      <c r="D272" s="1016"/>
      <c r="E272" s="1016"/>
      <c r="F272" s="999"/>
      <c r="G272" s="1016"/>
      <c r="H272" s="999"/>
      <c r="M272" s="1016"/>
      <c r="N272" s="1016"/>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c r="AX272" s="999"/>
    </row>
    <row r="273" spans="1:50">
      <c r="A273" s="999"/>
      <c r="B273" s="1016"/>
      <c r="C273" s="1016"/>
      <c r="D273" s="1016"/>
      <c r="E273" s="1016"/>
      <c r="F273" s="999"/>
      <c r="G273" s="1016"/>
      <c r="H273" s="999"/>
      <c r="M273" s="1016"/>
      <c r="N273" s="1016"/>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c r="AX273" s="999"/>
    </row>
    <row r="274" spans="1:50">
      <c r="A274" s="999"/>
      <c r="B274" s="1016"/>
      <c r="C274" s="1016"/>
      <c r="D274" s="1016"/>
      <c r="E274" s="1016"/>
      <c r="F274" s="999"/>
      <c r="G274" s="1016"/>
      <c r="H274" s="999"/>
      <c r="M274" s="1016"/>
      <c r="N274" s="1016"/>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c r="AX274" s="999"/>
    </row>
    <row r="275" spans="1:50">
      <c r="A275" s="999"/>
      <c r="B275" s="1016"/>
      <c r="C275" s="1016"/>
      <c r="D275" s="1016"/>
      <c r="E275" s="1016"/>
      <c r="F275" s="999"/>
      <c r="G275" s="1016"/>
      <c r="H275" s="999"/>
      <c r="M275" s="1016"/>
      <c r="N275" s="1016"/>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c r="AX275" s="999"/>
    </row>
    <row r="276" spans="1:50">
      <c r="A276" s="999"/>
      <c r="B276" s="1016"/>
      <c r="C276" s="1016"/>
      <c r="D276" s="1016"/>
      <c r="E276" s="1016"/>
      <c r="F276" s="999"/>
      <c r="G276" s="1016"/>
      <c r="H276" s="999"/>
      <c r="M276" s="1016"/>
      <c r="N276" s="1016"/>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c r="AX276" s="999"/>
    </row>
    <row r="277" spans="1:50">
      <c r="A277" s="999"/>
      <c r="B277" s="1016"/>
      <c r="C277" s="1016"/>
      <c r="D277" s="1016"/>
      <c r="E277" s="1016"/>
      <c r="F277" s="999"/>
      <c r="G277" s="1016"/>
      <c r="H277" s="999"/>
      <c r="M277" s="1016"/>
      <c r="N277" s="1016"/>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c r="AX277" s="999"/>
    </row>
    <row r="278" spans="1:50">
      <c r="A278" s="999"/>
      <c r="B278" s="1016"/>
      <c r="C278" s="1016"/>
      <c r="D278" s="1016"/>
      <c r="E278" s="1016"/>
      <c r="F278" s="999"/>
      <c r="G278" s="1016"/>
      <c r="H278" s="999"/>
      <c r="M278" s="1016"/>
      <c r="N278" s="1016"/>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c r="AX278" s="999"/>
    </row>
    <row r="279" spans="1:50">
      <c r="A279" s="999"/>
      <c r="B279" s="1016"/>
      <c r="C279" s="1016"/>
      <c r="D279" s="1016"/>
      <c r="E279" s="1016"/>
      <c r="F279" s="999"/>
      <c r="G279" s="1016"/>
      <c r="H279" s="999"/>
      <c r="M279" s="1016"/>
      <c r="N279" s="1016"/>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c r="AX279" s="999"/>
    </row>
    <row r="280" spans="1:50">
      <c r="A280" s="999"/>
      <c r="B280" s="1016"/>
      <c r="C280" s="1016"/>
      <c r="D280" s="1016"/>
      <c r="E280" s="1016"/>
      <c r="F280" s="999"/>
      <c r="G280" s="1016"/>
      <c r="H280" s="999"/>
      <c r="M280" s="1016"/>
      <c r="N280" s="1016"/>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c r="AX280" s="999"/>
    </row>
    <row r="281" spans="1:50">
      <c r="A281" s="999"/>
      <c r="B281" s="1016"/>
      <c r="C281" s="1016"/>
      <c r="D281" s="1016"/>
      <c r="E281" s="1016"/>
      <c r="F281" s="999"/>
      <c r="G281" s="1016"/>
      <c r="H281" s="999"/>
      <c r="M281" s="1016"/>
      <c r="N281" s="1016"/>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c r="AX281" s="999"/>
    </row>
    <row r="282" spans="1:50">
      <c r="A282" s="999"/>
      <c r="B282" s="1016"/>
      <c r="C282" s="1016"/>
      <c r="D282" s="1016"/>
      <c r="E282" s="1016"/>
      <c r="F282" s="999"/>
      <c r="G282" s="1016"/>
      <c r="H282" s="999"/>
      <c r="M282" s="1016"/>
      <c r="N282" s="1016"/>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c r="AX282" s="999"/>
    </row>
    <row r="283" spans="1:50">
      <c r="A283" s="999"/>
      <c r="B283" s="1016"/>
      <c r="C283" s="1016"/>
      <c r="D283" s="1016"/>
      <c r="E283" s="1016"/>
      <c r="F283" s="999"/>
      <c r="G283" s="1016"/>
      <c r="H283" s="999"/>
      <c r="M283" s="1016"/>
      <c r="N283" s="1016"/>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c r="AX283" s="999"/>
    </row>
    <row r="284" spans="1:50">
      <c r="A284" s="999"/>
      <c r="B284" s="1016"/>
      <c r="C284" s="1016"/>
      <c r="D284" s="1016"/>
      <c r="E284" s="1016"/>
      <c r="F284" s="999"/>
      <c r="G284" s="1016"/>
      <c r="H284" s="999"/>
      <c r="M284" s="1016"/>
      <c r="N284" s="1016"/>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c r="AX284" s="999"/>
    </row>
    <row r="285" spans="1:50">
      <c r="A285" s="999"/>
      <c r="B285" s="1016"/>
      <c r="C285" s="1016"/>
      <c r="D285" s="1016"/>
      <c r="E285" s="1016"/>
      <c r="F285" s="999"/>
      <c r="G285" s="1016"/>
      <c r="H285" s="999"/>
      <c r="M285" s="1016"/>
      <c r="N285" s="1016"/>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c r="AX285" s="999"/>
    </row>
    <row r="286" spans="1:50">
      <c r="A286" s="999"/>
      <c r="B286" s="1016"/>
      <c r="C286" s="1016"/>
      <c r="D286" s="1016"/>
      <c r="E286" s="1016"/>
      <c r="F286" s="999"/>
      <c r="G286" s="1016"/>
      <c r="H286" s="999"/>
      <c r="M286" s="1016"/>
      <c r="N286" s="1016"/>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c r="AX286" s="999"/>
    </row>
    <row r="287" spans="1:50">
      <c r="A287" s="999"/>
      <c r="B287" s="1016"/>
      <c r="C287" s="1016"/>
      <c r="D287" s="1016"/>
      <c r="E287" s="1016"/>
      <c r="F287" s="999"/>
      <c r="G287" s="1016"/>
      <c r="H287" s="999"/>
      <c r="M287" s="1016"/>
      <c r="N287" s="1016"/>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c r="AX287" s="999"/>
    </row>
    <row r="288" spans="1:50">
      <c r="A288" s="999"/>
      <c r="B288" s="1016"/>
      <c r="C288" s="1016"/>
      <c r="D288" s="1016"/>
      <c r="E288" s="1016"/>
      <c r="F288" s="999"/>
      <c r="G288" s="1016"/>
      <c r="H288" s="999"/>
      <c r="M288" s="1016"/>
      <c r="N288" s="1016"/>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c r="AX288" s="999"/>
    </row>
    <row r="289" spans="1:50">
      <c r="A289" s="999"/>
      <c r="B289" s="1016"/>
      <c r="C289" s="1016"/>
      <c r="D289" s="1016"/>
      <c r="E289" s="1016"/>
      <c r="F289" s="999"/>
      <c r="G289" s="1016"/>
      <c r="H289" s="999"/>
      <c r="M289" s="1016"/>
      <c r="N289" s="1016"/>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c r="AX289" s="999"/>
    </row>
    <row r="290" spans="1:50">
      <c r="A290" s="999"/>
      <c r="B290" s="1016"/>
      <c r="C290" s="1016"/>
      <c r="D290" s="1016"/>
      <c r="E290" s="1016"/>
      <c r="F290" s="999"/>
      <c r="G290" s="1016"/>
      <c r="H290" s="999"/>
      <c r="M290" s="1016"/>
      <c r="N290" s="1016"/>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c r="AX290" s="999"/>
    </row>
    <row r="291" spans="1:50">
      <c r="A291" s="999"/>
      <c r="B291" s="1016"/>
      <c r="C291" s="1016"/>
      <c r="D291" s="1016"/>
      <c r="E291" s="1016"/>
      <c r="F291" s="999"/>
      <c r="G291" s="1016"/>
      <c r="H291" s="999"/>
      <c r="M291" s="1016"/>
      <c r="N291" s="1016"/>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c r="AX291" s="999"/>
    </row>
    <row r="292" spans="1:50">
      <c r="A292" s="999"/>
      <c r="B292" s="1016"/>
      <c r="C292" s="1016"/>
      <c r="D292" s="1016"/>
      <c r="E292" s="1016"/>
      <c r="F292" s="999"/>
      <c r="G292" s="1016"/>
      <c r="H292" s="999"/>
      <c r="M292" s="1016"/>
      <c r="N292" s="1016"/>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c r="AX292" s="999"/>
    </row>
    <row r="293" spans="1:50">
      <c r="A293" s="999"/>
      <c r="B293" s="1016"/>
      <c r="C293" s="1016"/>
      <c r="D293" s="1016"/>
      <c r="E293" s="1016"/>
      <c r="F293" s="999"/>
      <c r="G293" s="1016"/>
      <c r="H293" s="999"/>
      <c r="M293" s="1016"/>
      <c r="N293" s="1016"/>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c r="AX293" s="999"/>
    </row>
    <row r="294" spans="1:50">
      <c r="A294" s="999"/>
      <c r="B294" s="1016"/>
      <c r="C294" s="1016"/>
      <c r="D294" s="1016"/>
      <c r="E294" s="1016"/>
      <c r="F294" s="999"/>
      <c r="G294" s="1016"/>
      <c r="H294" s="999"/>
      <c r="M294" s="1016"/>
      <c r="N294" s="1016"/>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c r="AX294" s="999"/>
    </row>
    <row r="295" spans="1:50">
      <c r="A295" s="999"/>
      <c r="B295" s="1016"/>
      <c r="C295" s="1016"/>
      <c r="D295" s="1016"/>
      <c r="E295" s="1016"/>
      <c r="F295" s="999"/>
      <c r="G295" s="1016"/>
      <c r="H295" s="999"/>
      <c r="M295" s="1016"/>
      <c r="N295" s="1016"/>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c r="AX295" s="999"/>
    </row>
    <row r="296" spans="1:50">
      <c r="A296" s="999"/>
      <c r="B296" s="1016"/>
      <c r="C296" s="1016"/>
      <c r="D296" s="1016"/>
      <c r="E296" s="1016"/>
      <c r="F296" s="999"/>
      <c r="G296" s="1016"/>
      <c r="H296" s="999"/>
      <c r="M296" s="1016"/>
      <c r="N296" s="1016"/>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c r="AX296" s="999"/>
    </row>
    <row r="297" spans="1:50">
      <c r="A297" s="999"/>
      <c r="B297" s="1016"/>
      <c r="C297" s="1016"/>
      <c r="D297" s="1016"/>
      <c r="E297" s="1016"/>
      <c r="F297" s="999"/>
      <c r="G297" s="1016"/>
      <c r="H297" s="999"/>
      <c r="M297" s="1016"/>
      <c r="N297" s="1016"/>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c r="AX297" s="999"/>
    </row>
    <row r="298" spans="1:50">
      <c r="A298" s="999"/>
      <c r="B298" s="1016"/>
      <c r="C298" s="1016"/>
      <c r="D298" s="1016"/>
      <c r="E298" s="1016"/>
      <c r="F298" s="999"/>
      <c r="G298" s="1016"/>
      <c r="H298" s="999"/>
      <c r="M298" s="1016"/>
      <c r="N298" s="1016"/>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c r="AX298" s="999"/>
    </row>
    <row r="299" spans="1:50">
      <c r="A299" s="999"/>
      <c r="B299" s="1016"/>
      <c r="C299" s="1016"/>
      <c r="D299" s="1016"/>
      <c r="E299" s="1016"/>
      <c r="F299" s="999"/>
      <c r="G299" s="1016"/>
      <c r="H299" s="999"/>
      <c r="M299" s="1016"/>
      <c r="N299" s="1016"/>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c r="AX299" s="999"/>
    </row>
    <row r="300" spans="1:50">
      <c r="A300" s="999"/>
      <c r="B300" s="1016"/>
      <c r="C300" s="1016"/>
      <c r="D300" s="1016"/>
      <c r="E300" s="1016"/>
      <c r="F300" s="999"/>
      <c r="G300" s="1016"/>
      <c r="H300" s="999"/>
      <c r="M300" s="1016"/>
      <c r="N300" s="1016"/>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c r="AX300" s="999"/>
    </row>
    <row r="301" spans="1:50">
      <c r="A301" s="999"/>
      <c r="B301" s="1016"/>
      <c r="C301" s="1016"/>
      <c r="D301" s="1016"/>
      <c r="E301" s="1016"/>
      <c r="F301" s="999"/>
      <c r="G301" s="1016"/>
      <c r="H301" s="999"/>
      <c r="M301" s="1016"/>
      <c r="N301" s="1016"/>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c r="AX301" s="999"/>
    </row>
    <row r="302" spans="1:50">
      <c r="A302" s="999"/>
      <c r="B302" s="1016"/>
      <c r="C302" s="1016"/>
      <c r="D302" s="1016"/>
      <c r="E302" s="1016"/>
      <c r="F302" s="999"/>
      <c r="G302" s="1016"/>
      <c r="H302" s="999"/>
      <c r="M302" s="1016"/>
      <c r="N302" s="1016"/>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c r="AX302" s="999"/>
    </row>
    <row r="303" spans="1:50">
      <c r="A303" s="999"/>
      <c r="B303" s="1016"/>
      <c r="C303" s="1016"/>
      <c r="D303" s="1016"/>
      <c r="E303" s="1016"/>
      <c r="F303" s="999"/>
      <c r="G303" s="1016"/>
      <c r="H303" s="999"/>
      <c r="M303" s="1016"/>
      <c r="N303" s="1016"/>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c r="AX303" s="999"/>
    </row>
    <row r="304" spans="1:50">
      <c r="A304" s="999"/>
      <c r="B304" s="1016"/>
      <c r="C304" s="1016"/>
      <c r="D304" s="1016"/>
      <c r="E304" s="1016"/>
      <c r="F304" s="999"/>
      <c r="G304" s="1016"/>
      <c r="H304" s="999"/>
      <c r="M304" s="1016"/>
      <c r="N304" s="1016"/>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c r="AX304" s="999"/>
    </row>
    <row r="305" spans="1:50">
      <c r="A305" s="999"/>
      <c r="B305" s="1016"/>
      <c r="C305" s="1016"/>
      <c r="D305" s="1016"/>
      <c r="E305" s="1016"/>
      <c r="F305" s="999"/>
      <c r="G305" s="1016"/>
      <c r="H305" s="999"/>
      <c r="M305" s="1016"/>
      <c r="N305" s="1016"/>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c r="AX305" s="999"/>
    </row>
    <row r="306" spans="1:50">
      <c r="A306" s="999"/>
      <c r="B306" s="1016"/>
      <c r="C306" s="1016"/>
      <c r="D306" s="1016"/>
      <c r="E306" s="1016"/>
      <c r="F306" s="999"/>
      <c r="G306" s="1016"/>
      <c r="H306" s="999"/>
      <c r="M306" s="1016"/>
      <c r="N306" s="1016"/>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c r="AX306" s="999"/>
    </row>
    <row r="307" spans="1:50">
      <c r="A307" s="999"/>
      <c r="B307" s="1016"/>
      <c r="C307" s="1016"/>
      <c r="D307" s="1016"/>
      <c r="E307" s="1016"/>
      <c r="F307" s="999"/>
      <c r="G307" s="1016"/>
      <c r="H307" s="999"/>
      <c r="M307" s="1016"/>
      <c r="N307" s="1016"/>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c r="AX307" s="999"/>
    </row>
    <row r="308" spans="1:50">
      <c r="A308" s="999"/>
      <c r="B308" s="1016"/>
      <c r="C308" s="1016"/>
      <c r="D308" s="1016"/>
      <c r="E308" s="1016"/>
      <c r="F308" s="999"/>
      <c r="G308" s="1016"/>
      <c r="H308" s="999"/>
      <c r="M308" s="1016"/>
      <c r="N308" s="1016"/>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c r="AX308" s="999"/>
    </row>
    <row r="309" spans="1:50">
      <c r="A309" s="999"/>
      <c r="B309" s="1016"/>
      <c r="C309" s="1016"/>
      <c r="D309" s="1016"/>
      <c r="E309" s="1016"/>
      <c r="F309" s="999"/>
      <c r="G309" s="1016"/>
      <c r="H309" s="999"/>
      <c r="M309" s="1016"/>
      <c r="N309" s="1016"/>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c r="AX309" s="999"/>
    </row>
    <row r="310" spans="1:50">
      <c r="A310" s="999"/>
      <c r="B310" s="1016"/>
      <c r="C310" s="1016"/>
      <c r="D310" s="1016"/>
      <c r="E310" s="1016"/>
      <c r="F310" s="999"/>
      <c r="G310" s="1016"/>
      <c r="H310" s="999"/>
      <c r="M310" s="1016"/>
      <c r="N310" s="1016"/>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c r="AX310" s="999"/>
    </row>
    <row r="311" spans="1:50">
      <c r="A311" s="999"/>
      <c r="B311" s="1016"/>
      <c r="C311" s="1016"/>
      <c r="D311" s="1016"/>
      <c r="E311" s="1016"/>
      <c r="F311" s="999"/>
      <c r="G311" s="1016"/>
      <c r="H311" s="999"/>
      <c r="M311" s="1016"/>
      <c r="N311" s="1016"/>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c r="AX311" s="999"/>
    </row>
    <row r="312" spans="1:50">
      <c r="A312" s="999"/>
      <c r="B312" s="1016"/>
      <c r="C312" s="1016"/>
      <c r="D312" s="1016"/>
      <c r="E312" s="1016"/>
      <c r="F312" s="999"/>
      <c r="G312" s="1016"/>
      <c r="H312" s="999"/>
      <c r="M312" s="1016"/>
      <c r="N312" s="1016"/>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c r="AX312" s="999"/>
    </row>
    <row r="313" spans="1:50">
      <c r="A313" s="999"/>
      <c r="B313" s="1016"/>
      <c r="C313" s="1016"/>
      <c r="D313" s="1016"/>
      <c r="E313" s="1016"/>
      <c r="F313" s="999"/>
      <c r="G313" s="1016"/>
      <c r="H313" s="999"/>
      <c r="M313" s="1016"/>
      <c r="N313" s="1016"/>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c r="AX313" s="999"/>
    </row>
    <row r="314" spans="1:50">
      <c r="A314" s="999"/>
      <c r="B314" s="1016"/>
      <c r="C314" s="1016"/>
      <c r="D314" s="1016"/>
      <c r="E314" s="1016"/>
      <c r="F314" s="999"/>
      <c r="G314" s="1016"/>
      <c r="H314" s="999"/>
      <c r="M314" s="1016"/>
      <c r="N314" s="1016"/>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c r="AX314" s="999"/>
    </row>
    <row r="315" spans="1:50">
      <c r="A315" s="999"/>
      <c r="B315" s="1016"/>
      <c r="C315" s="1016"/>
      <c r="D315" s="1016"/>
      <c r="E315" s="1016"/>
      <c r="F315" s="999"/>
      <c r="G315" s="1016"/>
      <c r="H315" s="999"/>
      <c r="M315" s="1016"/>
      <c r="N315" s="1016"/>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c r="AX315" s="999"/>
    </row>
    <row r="316" spans="1:50">
      <c r="A316" s="999"/>
      <c r="B316" s="1016"/>
      <c r="C316" s="1016"/>
      <c r="D316" s="1016"/>
      <c r="E316" s="1016"/>
      <c r="F316" s="999"/>
      <c r="G316" s="1016"/>
      <c r="H316" s="999"/>
      <c r="M316" s="1016"/>
      <c r="N316" s="1016"/>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c r="AX316" s="999"/>
    </row>
    <row r="317" spans="1:50">
      <c r="A317" s="999"/>
      <c r="B317" s="1016"/>
      <c r="C317" s="1016"/>
      <c r="D317" s="1016"/>
      <c r="E317" s="1016"/>
      <c r="F317" s="999"/>
      <c r="G317" s="1016"/>
      <c r="H317" s="999"/>
      <c r="M317" s="1016"/>
      <c r="N317" s="1016"/>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c r="AX317" s="999"/>
    </row>
    <row r="318" spans="1:50">
      <c r="A318" s="999"/>
      <c r="B318" s="1016"/>
      <c r="C318" s="1016"/>
      <c r="D318" s="1016"/>
      <c r="E318" s="1016"/>
      <c r="F318" s="999"/>
      <c r="G318" s="1016"/>
      <c r="H318" s="999"/>
      <c r="M318" s="1016"/>
      <c r="N318" s="1016"/>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c r="AX318" s="999"/>
    </row>
    <row r="319" spans="1:50">
      <c r="A319" s="999"/>
      <c r="B319" s="1016"/>
      <c r="C319" s="1016"/>
      <c r="D319" s="1016"/>
      <c r="E319" s="1016"/>
      <c r="F319" s="999"/>
      <c r="G319" s="1016"/>
      <c r="H319" s="999"/>
      <c r="M319" s="1016"/>
      <c r="N319" s="1016"/>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c r="AX319" s="999"/>
    </row>
    <row r="320" spans="1:50">
      <c r="A320" s="999"/>
      <c r="B320" s="1016"/>
      <c r="C320" s="1016"/>
      <c r="D320" s="1016"/>
      <c r="E320" s="1016"/>
      <c r="F320" s="999"/>
      <c r="G320" s="1016"/>
      <c r="H320" s="999"/>
      <c r="M320" s="1016"/>
      <c r="N320" s="1016"/>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c r="AX320" s="999"/>
    </row>
    <row r="321" spans="1:50">
      <c r="A321" s="999"/>
      <c r="B321" s="1016"/>
      <c r="C321" s="1016"/>
      <c r="D321" s="1016"/>
      <c r="E321" s="1016"/>
      <c r="F321" s="999"/>
      <c r="G321" s="1016"/>
      <c r="H321" s="999"/>
      <c r="M321" s="1016"/>
      <c r="N321" s="1016"/>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c r="AX321" s="999"/>
    </row>
    <row r="322" spans="1:50">
      <c r="A322" s="999"/>
      <c r="B322" s="1016"/>
      <c r="C322" s="1016"/>
      <c r="D322" s="1016"/>
      <c r="E322" s="1016"/>
      <c r="F322" s="999"/>
      <c r="G322" s="1016"/>
      <c r="H322" s="999"/>
      <c r="M322" s="1016"/>
      <c r="N322" s="1016"/>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c r="AX322" s="999"/>
    </row>
    <row r="323" spans="1:50">
      <c r="A323" s="999"/>
      <c r="B323" s="1016"/>
      <c r="C323" s="1016"/>
      <c r="D323" s="1016"/>
      <c r="E323" s="1016"/>
      <c r="F323" s="999"/>
      <c r="G323" s="1016"/>
      <c r="H323" s="999"/>
      <c r="M323" s="1016"/>
      <c r="N323" s="1016"/>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c r="AX323" s="999"/>
    </row>
    <row r="324" spans="1:50">
      <c r="A324" s="999"/>
      <c r="B324" s="1016"/>
      <c r="C324" s="1016"/>
      <c r="D324" s="1016"/>
      <c r="E324" s="1016"/>
      <c r="F324" s="999"/>
      <c r="G324" s="1016"/>
      <c r="H324" s="999"/>
      <c r="M324" s="1016"/>
      <c r="N324" s="1016"/>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c r="AX324" s="999"/>
    </row>
    <row r="325" spans="1:50">
      <c r="A325" s="999"/>
      <c r="B325" s="1016"/>
      <c r="C325" s="1016"/>
      <c r="D325" s="1016"/>
      <c r="E325" s="1016"/>
      <c r="F325" s="999"/>
      <c r="G325" s="1016"/>
      <c r="H325" s="999"/>
      <c r="M325" s="1016"/>
      <c r="N325" s="1016"/>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c r="AX325" s="999"/>
    </row>
    <row r="326" spans="1:50">
      <c r="A326" s="999"/>
      <c r="B326" s="1016"/>
      <c r="C326" s="1016"/>
      <c r="D326" s="1016"/>
      <c r="E326" s="1016"/>
      <c r="F326" s="999"/>
      <c r="G326" s="1016"/>
      <c r="H326" s="999"/>
      <c r="M326" s="1016"/>
      <c r="N326" s="1016"/>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c r="AX326" s="999"/>
    </row>
    <row r="327" spans="1:50">
      <c r="A327" s="999"/>
      <c r="B327" s="1016"/>
      <c r="C327" s="1016"/>
      <c r="D327" s="1016"/>
      <c r="E327" s="1016"/>
      <c r="F327" s="999"/>
      <c r="G327" s="1016"/>
      <c r="H327" s="999"/>
      <c r="M327" s="1016"/>
      <c r="N327" s="1016"/>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c r="AX327" s="999"/>
    </row>
    <row r="328" spans="1:50">
      <c r="A328" s="999"/>
      <c r="B328" s="1016"/>
      <c r="C328" s="1016"/>
      <c r="D328" s="1016"/>
      <c r="E328" s="1016"/>
      <c r="F328" s="999"/>
      <c r="G328" s="1016"/>
      <c r="H328" s="999"/>
      <c r="M328" s="1016"/>
      <c r="N328" s="1016"/>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c r="AX328" s="999"/>
    </row>
    <row r="329" spans="1:50">
      <c r="A329" s="999"/>
      <c r="B329" s="1016"/>
      <c r="C329" s="1016"/>
      <c r="D329" s="1016"/>
      <c r="E329" s="1016"/>
      <c r="F329" s="999"/>
      <c r="G329" s="1016"/>
      <c r="H329" s="999"/>
      <c r="M329" s="1016"/>
      <c r="N329" s="1016"/>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c r="AX329" s="999"/>
    </row>
    <row r="330" spans="1:50">
      <c r="A330" s="999"/>
      <c r="B330" s="1016"/>
      <c r="C330" s="1016"/>
      <c r="D330" s="1016"/>
      <c r="E330" s="1016"/>
      <c r="F330" s="999"/>
      <c r="G330" s="1016"/>
      <c r="H330" s="999"/>
      <c r="M330" s="1016"/>
      <c r="N330" s="1016"/>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c r="AX330" s="999"/>
    </row>
    <row r="331" spans="1:50">
      <c r="A331" s="999"/>
      <c r="B331" s="1016"/>
      <c r="C331" s="1016"/>
      <c r="D331" s="1016"/>
      <c r="E331" s="1016"/>
      <c r="F331" s="999"/>
      <c r="G331" s="1016"/>
      <c r="H331" s="999"/>
      <c r="M331" s="1016"/>
      <c r="N331" s="1016"/>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c r="AX331" s="999"/>
    </row>
    <row r="332" spans="1:50">
      <c r="A332" s="999"/>
      <c r="B332" s="1016"/>
      <c r="C332" s="1016"/>
      <c r="D332" s="1016"/>
      <c r="E332" s="1016"/>
      <c r="F332" s="999"/>
      <c r="G332" s="1016"/>
      <c r="H332" s="999"/>
      <c r="M332" s="1016"/>
      <c r="N332" s="1016"/>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c r="AX332" s="999"/>
    </row>
    <row r="333" spans="1:50">
      <c r="A333" s="999"/>
      <c r="B333" s="1016"/>
      <c r="C333" s="1016"/>
      <c r="D333" s="1016"/>
      <c r="E333" s="1016"/>
      <c r="F333" s="999"/>
      <c r="G333" s="1016"/>
      <c r="H333" s="999"/>
      <c r="M333" s="1016"/>
      <c r="N333" s="1016"/>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c r="AX333" s="999"/>
    </row>
    <row r="334" spans="1:50">
      <c r="A334" s="999"/>
      <c r="B334" s="1016"/>
      <c r="C334" s="1016"/>
      <c r="D334" s="1016"/>
      <c r="E334" s="1016"/>
      <c r="F334" s="999"/>
      <c r="G334" s="1016"/>
      <c r="H334" s="999"/>
      <c r="M334" s="1016"/>
      <c r="N334" s="1016"/>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c r="AX334" s="999"/>
    </row>
    <row r="335" spans="1:50">
      <c r="A335" s="999"/>
      <c r="B335" s="1016"/>
      <c r="C335" s="1016"/>
      <c r="D335" s="1016"/>
      <c r="E335" s="1016"/>
      <c r="F335" s="999"/>
      <c r="G335" s="1016"/>
      <c r="H335" s="999"/>
      <c r="M335" s="1016"/>
      <c r="N335" s="1016"/>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c r="AX335" s="999"/>
    </row>
    <row r="336" spans="1:50">
      <c r="A336" s="999"/>
      <c r="B336" s="1016"/>
      <c r="C336" s="1016"/>
      <c r="D336" s="1016"/>
      <c r="E336" s="1016"/>
      <c r="F336" s="999"/>
      <c r="G336" s="1016"/>
      <c r="H336" s="999"/>
      <c r="M336" s="1016"/>
      <c r="N336" s="1016"/>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c r="AX336" s="999"/>
    </row>
    <row r="337" spans="1:50">
      <c r="A337" s="999"/>
      <c r="B337" s="1016"/>
      <c r="C337" s="1016"/>
      <c r="D337" s="1016"/>
      <c r="E337" s="1016"/>
      <c r="F337" s="999"/>
      <c r="G337" s="1016"/>
      <c r="H337" s="999"/>
      <c r="M337" s="1016"/>
      <c r="N337" s="1016"/>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c r="AX337" s="999"/>
    </row>
    <row r="338" spans="1:50">
      <c r="A338" s="999"/>
      <c r="B338" s="1016"/>
      <c r="C338" s="1016"/>
      <c r="D338" s="1016"/>
      <c r="E338" s="1016"/>
      <c r="F338" s="999"/>
      <c r="G338" s="1016"/>
      <c r="H338" s="999"/>
      <c r="M338" s="1016"/>
      <c r="N338" s="1016"/>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c r="AX338" s="999"/>
    </row>
    <row r="339" spans="1:50">
      <c r="A339" s="999"/>
      <c r="B339" s="1016"/>
      <c r="C339" s="1016"/>
      <c r="D339" s="1016"/>
      <c r="E339" s="1016"/>
      <c r="F339" s="999"/>
      <c r="G339" s="1016"/>
      <c r="H339" s="999"/>
      <c r="M339" s="1016"/>
      <c r="N339" s="1016"/>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c r="AX339" s="999"/>
    </row>
    <row r="340" spans="1:50">
      <c r="A340" s="999"/>
      <c r="B340" s="1016"/>
      <c r="C340" s="1016"/>
      <c r="D340" s="1016"/>
      <c r="E340" s="1016"/>
      <c r="F340" s="999"/>
      <c r="G340" s="1016"/>
      <c r="H340" s="999"/>
      <c r="M340" s="1016"/>
      <c r="N340" s="1016"/>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c r="AX340" s="999"/>
    </row>
    <row r="341" spans="1:50">
      <c r="A341" s="999"/>
      <c r="B341" s="1016"/>
      <c r="C341" s="1016"/>
      <c r="D341" s="1016"/>
      <c r="E341" s="1016"/>
      <c r="F341" s="999"/>
      <c r="G341" s="1016"/>
      <c r="H341" s="999"/>
      <c r="M341" s="1016"/>
      <c r="N341" s="1016"/>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c r="AX341" s="999"/>
    </row>
    <row r="342" spans="1:50">
      <c r="A342" s="999"/>
      <c r="B342" s="1016"/>
      <c r="C342" s="1016"/>
      <c r="D342" s="1016"/>
      <c r="E342" s="1016"/>
      <c r="F342" s="999"/>
      <c r="G342" s="1016"/>
      <c r="H342" s="999"/>
      <c r="M342" s="1016"/>
      <c r="N342" s="1016"/>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c r="AX342" s="999"/>
    </row>
    <row r="343" spans="1:50">
      <c r="A343" s="999"/>
      <c r="B343" s="1016"/>
      <c r="C343" s="1016"/>
      <c r="D343" s="1016"/>
      <c r="E343" s="1016"/>
      <c r="F343" s="999"/>
      <c r="G343" s="1016"/>
      <c r="H343" s="999"/>
      <c r="M343" s="1016"/>
      <c r="N343" s="1016"/>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c r="AX343" s="999"/>
    </row>
    <row r="344" spans="1:50">
      <c r="A344" s="999"/>
      <c r="B344" s="1016"/>
      <c r="C344" s="1016"/>
      <c r="D344" s="1016"/>
      <c r="E344" s="1016"/>
      <c r="F344" s="999"/>
      <c r="G344" s="1016"/>
      <c r="H344" s="999"/>
      <c r="M344" s="1016"/>
      <c r="N344" s="1016"/>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c r="AX344" s="999"/>
    </row>
    <row r="345" spans="1:50">
      <c r="A345" s="999"/>
      <c r="B345" s="1016"/>
      <c r="C345" s="1016"/>
      <c r="D345" s="1016"/>
      <c r="E345" s="1016"/>
      <c r="F345" s="999"/>
      <c r="G345" s="1016"/>
      <c r="H345" s="999"/>
      <c r="M345" s="1016"/>
      <c r="N345" s="1016"/>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c r="AX345" s="999"/>
    </row>
    <row r="346" spans="1:50">
      <c r="A346" s="999"/>
      <c r="B346" s="1016"/>
      <c r="C346" s="1016"/>
      <c r="D346" s="1016"/>
      <c r="E346" s="1016"/>
      <c r="F346" s="999"/>
      <c r="G346" s="1016"/>
      <c r="H346" s="999"/>
      <c r="M346" s="1016"/>
      <c r="N346" s="1016"/>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c r="AX346" s="999"/>
    </row>
    <row r="347" spans="1:50">
      <c r="A347" s="999"/>
      <c r="B347" s="1016"/>
      <c r="C347" s="1016"/>
      <c r="D347" s="1016"/>
      <c r="E347" s="1016"/>
      <c r="F347" s="999"/>
      <c r="G347" s="1016"/>
      <c r="H347" s="999"/>
      <c r="M347" s="1016"/>
      <c r="N347" s="1016"/>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c r="AX347" s="999"/>
    </row>
    <row r="348" spans="1:50">
      <c r="A348" s="999"/>
      <c r="B348" s="1016"/>
      <c r="C348" s="1016"/>
      <c r="D348" s="1016"/>
      <c r="E348" s="1016"/>
      <c r="F348" s="999"/>
      <c r="G348" s="1016"/>
      <c r="H348" s="999"/>
      <c r="M348" s="1016"/>
      <c r="N348" s="1016"/>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c r="AX348" s="999"/>
    </row>
    <row r="349" spans="1:50">
      <c r="A349" s="999"/>
      <c r="B349" s="1016"/>
      <c r="C349" s="1016"/>
      <c r="D349" s="1016"/>
      <c r="E349" s="1016"/>
      <c r="F349" s="999"/>
      <c r="G349" s="1016"/>
      <c r="H349" s="999"/>
      <c r="M349" s="1016"/>
      <c r="N349" s="1016"/>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c r="AX349" s="999"/>
    </row>
    <row r="350" spans="1:50">
      <c r="A350" s="999"/>
      <c r="B350" s="1016"/>
      <c r="C350" s="1016"/>
      <c r="D350" s="1016"/>
      <c r="E350" s="1016"/>
      <c r="F350" s="999"/>
      <c r="G350" s="1016"/>
      <c r="H350" s="999"/>
      <c r="M350" s="1016"/>
      <c r="N350" s="1016"/>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c r="AX350" s="999"/>
    </row>
    <row r="351" spans="1:50">
      <c r="A351" s="999"/>
      <c r="B351" s="1016"/>
      <c r="C351" s="1016"/>
      <c r="D351" s="1016"/>
      <c r="E351" s="1016"/>
      <c r="F351" s="999"/>
      <c r="G351" s="1016"/>
      <c r="H351" s="999"/>
      <c r="M351" s="1016"/>
      <c r="N351" s="1016"/>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c r="AX351" s="999"/>
    </row>
    <row r="352" spans="1:50">
      <c r="A352" s="999"/>
      <c r="B352" s="1016"/>
      <c r="C352" s="1016"/>
      <c r="D352" s="1016"/>
      <c r="E352" s="1016"/>
      <c r="F352" s="999"/>
      <c r="G352" s="1016"/>
      <c r="H352" s="999"/>
      <c r="M352" s="1016"/>
      <c r="N352" s="1016"/>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c r="AX352" s="999"/>
    </row>
    <row r="353" spans="1:50">
      <c r="A353" s="999"/>
      <c r="B353" s="1016"/>
      <c r="C353" s="1016"/>
      <c r="D353" s="1016"/>
      <c r="E353" s="1016"/>
      <c r="F353" s="999"/>
      <c r="G353" s="1016"/>
      <c r="H353" s="999"/>
      <c r="M353" s="1016"/>
      <c r="N353" s="1016"/>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c r="AX353" s="999"/>
    </row>
    <row r="354" spans="1:50">
      <c r="A354" s="999"/>
      <c r="B354" s="1016"/>
      <c r="C354" s="1016"/>
      <c r="D354" s="1016"/>
      <c r="E354" s="1016"/>
      <c r="F354" s="999"/>
      <c r="G354" s="1016"/>
      <c r="H354" s="999"/>
      <c r="M354" s="1016"/>
      <c r="N354" s="1016"/>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c r="AX354" s="999"/>
    </row>
    <row r="355" spans="1:50">
      <c r="A355" s="999"/>
      <c r="B355" s="1016"/>
      <c r="C355" s="1016"/>
      <c r="D355" s="1016"/>
      <c r="E355" s="1016"/>
      <c r="F355" s="999"/>
      <c r="G355" s="1016"/>
      <c r="H355" s="999"/>
      <c r="M355" s="1016"/>
      <c r="N355" s="1016"/>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c r="AX355" s="999"/>
    </row>
    <row r="356" spans="1:50">
      <c r="A356" s="999"/>
      <c r="B356" s="1016"/>
      <c r="C356" s="1016"/>
      <c r="D356" s="1016"/>
      <c r="E356" s="1016"/>
      <c r="F356" s="999"/>
      <c r="G356" s="1016"/>
      <c r="H356" s="999"/>
      <c r="M356" s="1016"/>
      <c r="N356" s="1016"/>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c r="AX356" s="999"/>
    </row>
    <row r="357" spans="1:50">
      <c r="A357" s="999"/>
      <c r="B357" s="1016"/>
      <c r="C357" s="1016"/>
      <c r="D357" s="1016"/>
      <c r="E357" s="1016"/>
      <c r="F357" s="999"/>
      <c r="G357" s="1016"/>
      <c r="H357" s="999"/>
      <c r="M357" s="1016"/>
      <c r="N357" s="1016"/>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c r="AX357" s="999"/>
    </row>
    <row r="358" spans="1:50">
      <c r="A358" s="999"/>
      <c r="B358" s="1016"/>
      <c r="C358" s="1016"/>
      <c r="D358" s="1016"/>
      <c r="E358" s="1016"/>
      <c r="F358" s="999"/>
      <c r="G358" s="1016"/>
      <c r="H358" s="999"/>
      <c r="M358" s="1016"/>
      <c r="N358" s="1016"/>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c r="AX358" s="999"/>
    </row>
    <row r="359" spans="1:50">
      <c r="A359" s="999"/>
      <c r="B359" s="1016"/>
      <c r="C359" s="1016"/>
      <c r="D359" s="1016"/>
      <c r="E359" s="1016"/>
      <c r="F359" s="999"/>
      <c r="G359" s="1016"/>
      <c r="H359" s="999"/>
      <c r="M359" s="1016"/>
      <c r="N359" s="1016"/>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c r="AX359" s="999"/>
    </row>
    <row r="360" spans="1:50">
      <c r="A360" s="999"/>
      <c r="B360" s="1016"/>
      <c r="C360" s="1016"/>
      <c r="D360" s="1016"/>
      <c r="E360" s="1016"/>
      <c r="F360" s="999"/>
      <c r="G360" s="1016"/>
      <c r="H360" s="999"/>
      <c r="M360" s="1016"/>
      <c r="N360" s="1016"/>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c r="AX360" s="999"/>
    </row>
    <row r="361" spans="1:50">
      <c r="A361" s="999"/>
      <c r="B361" s="1016"/>
      <c r="C361" s="1016"/>
      <c r="D361" s="1016"/>
      <c r="E361" s="1016"/>
      <c r="F361" s="999"/>
      <c r="G361" s="1016"/>
      <c r="H361" s="999"/>
      <c r="M361" s="1016"/>
      <c r="N361" s="1016"/>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c r="AX361" s="999"/>
    </row>
    <row r="362" spans="1:50">
      <c r="A362" s="999"/>
      <c r="B362" s="1016"/>
      <c r="C362" s="1016"/>
      <c r="D362" s="1016"/>
      <c r="E362" s="1016"/>
      <c r="F362" s="999"/>
      <c r="G362" s="1016"/>
      <c r="H362" s="999"/>
      <c r="M362" s="1016"/>
      <c r="N362" s="1016"/>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c r="AX362" s="999"/>
    </row>
    <row r="363" spans="1:50">
      <c r="A363" s="999"/>
      <c r="B363" s="1016"/>
      <c r="C363" s="1016"/>
      <c r="D363" s="1016"/>
      <c r="E363" s="1016"/>
      <c r="F363" s="999"/>
      <c r="G363" s="1016"/>
      <c r="H363" s="999"/>
      <c r="M363" s="1016"/>
      <c r="N363" s="1016"/>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c r="AX363" s="999"/>
    </row>
    <row r="364" spans="1:50">
      <c r="A364" s="999"/>
      <c r="B364" s="1016"/>
      <c r="C364" s="1016"/>
      <c r="D364" s="1016"/>
      <c r="E364" s="1016"/>
      <c r="F364" s="999"/>
      <c r="G364" s="1016"/>
      <c r="H364" s="999"/>
      <c r="M364" s="1016"/>
      <c r="N364" s="1016"/>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c r="AX364" s="999"/>
    </row>
    <row r="365" spans="1:50">
      <c r="A365" s="999"/>
      <c r="B365" s="1016"/>
      <c r="C365" s="1016"/>
      <c r="D365" s="1016"/>
      <c r="E365" s="1016"/>
      <c r="F365" s="999"/>
      <c r="G365" s="1016"/>
      <c r="H365" s="999"/>
      <c r="M365" s="1016"/>
      <c r="N365" s="1016"/>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c r="AX365" s="999"/>
    </row>
    <row r="366" spans="1:50">
      <c r="A366" s="999"/>
      <c r="B366" s="1016"/>
      <c r="C366" s="1016"/>
      <c r="D366" s="1016"/>
      <c r="E366" s="1016"/>
      <c r="F366" s="999"/>
      <c r="G366" s="1016"/>
      <c r="H366" s="999"/>
      <c r="M366" s="1016"/>
      <c r="N366" s="1016"/>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c r="AX366" s="999"/>
    </row>
    <row r="367" spans="1:50">
      <c r="A367" s="999"/>
      <c r="B367" s="1016"/>
      <c r="C367" s="1016"/>
      <c r="D367" s="1016"/>
      <c r="E367" s="1016"/>
      <c r="F367" s="999"/>
      <c r="G367" s="1016"/>
      <c r="H367" s="999"/>
      <c r="M367" s="1016"/>
      <c r="N367" s="1016"/>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c r="AX367" s="999"/>
    </row>
    <row r="368" spans="1:50">
      <c r="A368" s="999"/>
      <c r="B368" s="1016"/>
      <c r="C368" s="1016"/>
      <c r="D368" s="1016"/>
      <c r="E368" s="1016"/>
      <c r="F368" s="999"/>
      <c r="G368" s="1016"/>
      <c r="H368" s="999"/>
      <c r="M368" s="1016"/>
      <c r="N368" s="1016"/>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c r="AX368" s="999"/>
    </row>
    <row r="369" spans="1:50">
      <c r="A369" s="999"/>
      <c r="B369" s="1016"/>
      <c r="C369" s="1016"/>
      <c r="D369" s="1016"/>
      <c r="E369" s="1016"/>
      <c r="F369" s="999"/>
      <c r="G369" s="1016"/>
      <c r="H369" s="999"/>
      <c r="M369" s="1016"/>
      <c r="N369" s="1016"/>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c r="AX369" s="999"/>
    </row>
    <row r="370" spans="1:50">
      <c r="A370" s="999"/>
      <c r="B370" s="1016"/>
      <c r="C370" s="1016"/>
      <c r="D370" s="1016"/>
      <c r="E370" s="1016"/>
      <c r="F370" s="999"/>
      <c r="G370" s="1016"/>
      <c r="H370" s="999"/>
      <c r="M370" s="1016"/>
      <c r="N370" s="1016"/>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c r="AX370" s="999"/>
    </row>
    <row r="371" spans="1:50">
      <c r="A371" s="999"/>
      <c r="B371" s="1016"/>
      <c r="C371" s="1016"/>
      <c r="D371" s="1016"/>
      <c r="E371" s="1016"/>
      <c r="F371" s="999"/>
      <c r="G371" s="1016"/>
      <c r="H371" s="999"/>
      <c r="M371" s="1016"/>
      <c r="N371" s="1016"/>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c r="AX371" s="999"/>
    </row>
    <row r="372" spans="1:50">
      <c r="A372" s="999"/>
      <c r="B372" s="1016"/>
      <c r="C372" s="1016"/>
      <c r="D372" s="1016"/>
      <c r="E372" s="1016"/>
      <c r="F372" s="999"/>
      <c r="G372" s="1016"/>
      <c r="H372" s="999"/>
      <c r="M372" s="1016"/>
      <c r="N372" s="1016"/>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c r="AX372" s="999"/>
    </row>
    <row r="373" spans="1:50">
      <c r="A373" s="999"/>
      <c r="B373" s="1016"/>
      <c r="C373" s="1016"/>
      <c r="D373" s="1016"/>
      <c r="E373" s="1016"/>
      <c r="F373" s="999"/>
      <c r="G373" s="1016"/>
      <c r="H373" s="999"/>
      <c r="M373" s="1016"/>
      <c r="N373" s="1016"/>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c r="AX373" s="999"/>
    </row>
    <row r="374" spans="1:50">
      <c r="A374" s="999"/>
      <c r="B374" s="1016"/>
      <c r="C374" s="1016"/>
      <c r="D374" s="1016"/>
      <c r="E374" s="1016"/>
      <c r="F374" s="999"/>
      <c r="G374" s="1016"/>
      <c r="H374" s="999"/>
      <c r="M374" s="1016"/>
      <c r="N374" s="1016"/>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c r="AX374" s="999"/>
    </row>
    <row r="375" spans="1:50">
      <c r="A375" s="999"/>
      <c r="B375" s="1016"/>
      <c r="C375" s="1016"/>
      <c r="D375" s="1016"/>
      <c r="E375" s="1016"/>
      <c r="F375" s="999"/>
      <c r="G375" s="1016"/>
      <c r="H375" s="999"/>
      <c r="M375" s="1016"/>
      <c r="N375" s="1016"/>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c r="AX375" s="999"/>
    </row>
    <row r="376" spans="1:50">
      <c r="A376" s="999"/>
      <c r="B376" s="1016"/>
      <c r="C376" s="1016"/>
      <c r="D376" s="1016"/>
      <c r="E376" s="1016"/>
      <c r="F376" s="999"/>
      <c r="G376" s="1016"/>
      <c r="H376" s="999"/>
      <c r="M376" s="1016"/>
      <c r="N376" s="1016"/>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c r="AX376" s="999"/>
    </row>
    <row r="377" spans="1:50">
      <c r="A377" s="999"/>
      <c r="B377" s="1016"/>
      <c r="C377" s="1016"/>
      <c r="D377" s="1016"/>
      <c r="E377" s="1016"/>
      <c r="F377" s="999"/>
      <c r="G377" s="1016"/>
      <c r="H377" s="999"/>
      <c r="M377" s="1016"/>
      <c r="N377" s="1016"/>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c r="AX377" s="999"/>
    </row>
    <row r="378" spans="1:50">
      <c r="A378" s="999"/>
      <c r="B378" s="1016"/>
      <c r="C378" s="1016"/>
      <c r="D378" s="1016"/>
      <c r="E378" s="1016"/>
      <c r="F378" s="999"/>
      <c r="G378" s="1016"/>
      <c r="H378" s="999"/>
      <c r="M378" s="1016"/>
      <c r="N378" s="1016"/>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c r="AX378" s="999"/>
    </row>
    <row r="379" spans="1:50">
      <c r="A379" s="999"/>
      <c r="B379" s="1016"/>
      <c r="C379" s="1016"/>
      <c r="D379" s="1016"/>
      <c r="E379" s="1016"/>
      <c r="F379" s="999"/>
      <c r="G379" s="1016"/>
      <c r="H379" s="999"/>
      <c r="M379" s="1016"/>
      <c r="N379" s="1016"/>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c r="AX379" s="999"/>
    </row>
    <row r="380" spans="1:50">
      <c r="A380" s="999"/>
      <c r="B380" s="1016"/>
      <c r="C380" s="1016"/>
      <c r="D380" s="1016"/>
      <c r="E380" s="1016"/>
      <c r="F380" s="999"/>
      <c r="G380" s="1016"/>
      <c r="H380" s="999"/>
      <c r="M380" s="1016"/>
      <c r="N380" s="1016"/>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c r="AX380" s="999"/>
    </row>
    <row r="381" spans="1:50">
      <c r="A381" s="999"/>
      <c r="B381" s="1016"/>
      <c r="C381" s="1016"/>
      <c r="D381" s="1016"/>
      <c r="E381" s="1016"/>
      <c r="F381" s="999"/>
      <c r="G381" s="1016"/>
      <c r="H381" s="999"/>
      <c r="M381" s="1016"/>
      <c r="N381" s="1016"/>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c r="AX381" s="999"/>
    </row>
    <row r="382" spans="1:50">
      <c r="A382" s="999"/>
      <c r="B382" s="1016"/>
      <c r="C382" s="1016"/>
      <c r="D382" s="1016"/>
      <c r="E382" s="1016"/>
      <c r="F382" s="999"/>
      <c r="G382" s="1016"/>
      <c r="H382" s="999"/>
      <c r="M382" s="1016"/>
      <c r="N382" s="1016"/>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c r="AX382" s="999"/>
    </row>
    <row r="383" spans="1:50">
      <c r="A383" s="999"/>
      <c r="B383" s="1016"/>
      <c r="C383" s="1016"/>
      <c r="D383" s="1016"/>
      <c r="E383" s="1016"/>
      <c r="F383" s="999"/>
      <c r="G383" s="1016"/>
      <c r="H383" s="999"/>
      <c r="M383" s="1016"/>
      <c r="N383" s="1016"/>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c r="AX383" s="999"/>
    </row>
  </sheetData>
  <mergeCells count="103">
    <mergeCell ref="I97:L97"/>
    <mergeCell ref="I98:L98"/>
    <mergeCell ref="I99:L99"/>
    <mergeCell ref="I91:L91"/>
    <mergeCell ref="I92:L92"/>
    <mergeCell ref="I93:L93"/>
    <mergeCell ref="I94:L94"/>
    <mergeCell ref="I95:L95"/>
    <mergeCell ref="I96:L96"/>
    <mergeCell ref="I85:L85"/>
    <mergeCell ref="I86:L86"/>
    <mergeCell ref="I87:L87"/>
    <mergeCell ref="I88:L88"/>
    <mergeCell ref="I89:L89"/>
    <mergeCell ref="I90:L90"/>
    <mergeCell ref="I79:L79"/>
    <mergeCell ref="I80:L80"/>
    <mergeCell ref="I81:L81"/>
    <mergeCell ref="I82:L82"/>
    <mergeCell ref="I83:L83"/>
    <mergeCell ref="I84:L84"/>
    <mergeCell ref="I73:L73"/>
    <mergeCell ref="I74:L74"/>
    <mergeCell ref="I75:L75"/>
    <mergeCell ref="I76:L76"/>
    <mergeCell ref="I77:L77"/>
    <mergeCell ref="I78:L78"/>
    <mergeCell ref="I67:L67"/>
    <mergeCell ref="I68:L68"/>
    <mergeCell ref="I69:L69"/>
    <mergeCell ref="I70:L70"/>
    <mergeCell ref="I71:L71"/>
    <mergeCell ref="I72:L72"/>
    <mergeCell ref="I61:L61"/>
    <mergeCell ref="I62:L62"/>
    <mergeCell ref="I63:L63"/>
    <mergeCell ref="I64:L64"/>
    <mergeCell ref="I65:L65"/>
    <mergeCell ref="I66:L66"/>
    <mergeCell ref="I55:L55"/>
    <mergeCell ref="I56:L56"/>
    <mergeCell ref="I57:L57"/>
    <mergeCell ref="I58:L58"/>
    <mergeCell ref="I59:L59"/>
    <mergeCell ref="I60:L60"/>
    <mergeCell ref="I49:L49"/>
    <mergeCell ref="I50:L50"/>
    <mergeCell ref="I51:L51"/>
    <mergeCell ref="I52:L52"/>
    <mergeCell ref="I53:L53"/>
    <mergeCell ref="I54:L54"/>
    <mergeCell ref="I43:L43"/>
    <mergeCell ref="I44:L44"/>
    <mergeCell ref="I45:L45"/>
    <mergeCell ref="I46:L46"/>
    <mergeCell ref="I47:L47"/>
    <mergeCell ref="I48:L48"/>
    <mergeCell ref="I37:L37"/>
    <mergeCell ref="I38:L38"/>
    <mergeCell ref="I39:L39"/>
    <mergeCell ref="I40:L40"/>
    <mergeCell ref="I41:L41"/>
    <mergeCell ref="I42:L42"/>
    <mergeCell ref="I31:L31"/>
    <mergeCell ref="I32:L32"/>
    <mergeCell ref="I33:L33"/>
    <mergeCell ref="I34:L34"/>
    <mergeCell ref="I35:L35"/>
    <mergeCell ref="I36:L36"/>
    <mergeCell ref="I25:L25"/>
    <mergeCell ref="I26:L26"/>
    <mergeCell ref="I27:L27"/>
    <mergeCell ref="I28:L28"/>
    <mergeCell ref="I29:L29"/>
    <mergeCell ref="I30:L30"/>
    <mergeCell ref="I19:L19"/>
    <mergeCell ref="I20:L20"/>
    <mergeCell ref="I21:L21"/>
    <mergeCell ref="I22:L22"/>
    <mergeCell ref="I23:L23"/>
    <mergeCell ref="I24:L24"/>
    <mergeCell ref="I14:L14"/>
    <mergeCell ref="I15:L15"/>
    <mergeCell ref="I16:L16"/>
    <mergeCell ref="I17:L17"/>
    <mergeCell ref="I18:L18"/>
    <mergeCell ref="I7:L7"/>
    <mergeCell ref="I8:L8"/>
    <mergeCell ref="I9:L9"/>
    <mergeCell ref="I10:L10"/>
    <mergeCell ref="I11:L11"/>
    <mergeCell ref="I12:L12"/>
    <mergeCell ref="I1:L1"/>
    <mergeCell ref="P1:R1"/>
    <mergeCell ref="I2:L2"/>
    <mergeCell ref="P2:R2"/>
    <mergeCell ref="I3:L3"/>
    <mergeCell ref="I4:L4"/>
    <mergeCell ref="I5:L5"/>
    <mergeCell ref="I6:L6"/>
    <mergeCell ref="I13:L13"/>
    <mergeCell ref="P3:R3"/>
    <mergeCell ref="P4:R4"/>
  </mergeCells>
  <phoneticPr fontId="220"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AND(COUNTIF($F$3:$F$65385, B85)+COUNTIF(#REF!, B85)+COUNTIF(#REF!, B85)+COUNTIF(#REF!, B85)+COUNTIF(#REF!, B85)+COUNTIF(#REF!, B85)+COUNTIF(#REF!, B85)+COUNTIF(#REF!, B85)+COUNTIF(#REF!, B85)+COUNTIF($F$1:$F$2, B85)+COUNTIF(#REF!, B85)+COUNTIF(#REF!, B85)+COUNTIF(#REF!, B85)+COUNTIF(#REF!, B85)&gt;1,NOT(ISBLANK(B85)))</formula>
    </cfRule>
    <cfRule type="expression" dxfId="126" priority="17011" stopIfTrue="1">
      <formula>AND(COUNTIF($F$3:$F$65385, B85)+COUNTIF(#REF!, B85)+COUNTIF(#REF!, B85)+COUNTIF(#REF!, B85)+COUNTIF(#REF!, B85)+COUNTIF(#REF!, B85)+COUNTIF(#REF!, B85)+COUNTIF(#REF!, B85)+COUNTIF($F$1:$F$2, B85)+COUNTIF(#REF!, B85)+COUNTIF(#REF!, B85)+COUNTIF(#REF!, B85)+COUNTIF(#REF!, B85)&gt;1,NOT(ISBLANK(B85)))</formula>
    </cfRule>
    <cfRule type="expression" dxfId="125" priority="17012" stopIfTrue="1">
      <formula>AND(COUNTIF($F$3:$F$65385, B85)+COUNTIF($F$1:$F$2,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AND(COUNTIF($F$3:$F$65388, B85)+COUNTIF(#REF!, B85)+COUNTIF(#REF!, B85)+COUNTIF(#REF!, B85)+COUNTIF(#REF!, B85)+COUNTIF(#REF!, B85)+COUNTIF(#REF!, B85)+COUNTIF(#REF!, B85)+COUNTIF(#REF!, B85)+COUNTIF($F$1:$F$2, B85)+COUNTIF(#REF!, B85)+COUNTIF(#REF!, B85)+COUNTIF(#REF!, B85)+COUNTIF(#REF!, B85)&gt;1,NOT(ISBLANK(B85)))</formula>
    </cfRule>
    <cfRule type="expression" dxfId="119" priority="17018" stopIfTrue="1">
      <formula>AND(COUNTIF($F$3:$F$65388, B85)+COUNTIF(#REF!, B85)+COUNTIF(#REF!, B85)+COUNTIF(#REF!, B85)+COUNTIF(#REF!, B85)+COUNTIF(#REF!, B85)+COUNTIF(#REF!, B85)+COUNTIF(#REF!, B85)+COUNTIF($F$1:$F$2, B85)+COUNTIF(#REF!, B85)+COUNTIF(#REF!, B85)+COUNTIF(#REF!, B85)+COUNTIF(#REF!, B85)&gt;1,NOT(ISBLANK(B85)))</formula>
    </cfRule>
    <cfRule type="expression" dxfId="118" priority="17019" stopIfTrue="1">
      <formula>AND(COUNTIF($F$3:$F$65388, B85)+COUNTIF($F$1:$F$2,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AND(COUNTIF($F$3:$F$65488, B91)+COUNTIF(#REF!, B91)+COUNTIF(#REF!, B91)+COUNTIF(#REF!, B91)+COUNTIF(#REF!, B91)+COUNTIF(#REF!, B91)+COUNTIF(#REF!, B91)+COUNTIF(#REF!, B91)+COUNTIF(#REF!, B91)+COUNTIF($F$1:$F$2, B91)+COUNTIF(#REF!, B91)+COUNTIF(#REF!, B91)+COUNTIF(#REF!, B91)+COUNTIF(#REF!, B91)&gt;1,NOT(ISBLANK(B91)))</formula>
    </cfRule>
    <cfRule type="expression" dxfId="110" priority="17027" stopIfTrue="1">
      <formula>AND(COUNTIF($F$3:$F$65488, B91)+COUNTIF(#REF!, B91)+COUNTIF(#REF!, B91)+COUNTIF(#REF!, B91)+COUNTIF(#REF!, B91)+COUNTIF(#REF!, B91)+COUNTIF(#REF!, B91)+COUNTIF(#REF!, B91)+COUNTIF($F$1:$F$2, B91)+COUNTIF(#REF!, B91)+COUNTIF(#REF!, B91)+COUNTIF(#REF!, B91)+COUNTIF(#REF!, B91)&gt;1,NOT(ISBLANK(B91)))</formula>
    </cfRule>
    <cfRule type="expression" dxfId="109" priority="17028" stopIfTrue="1">
      <formula>AND(COUNTIF($F$3:$F$65488, B91)+COUNTIF($F$1:$F$2,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AND(COUNTIF($F$3:$F$65491, B91)+COUNTIF(#REF!, B91)+COUNTIF(#REF!, B91)+COUNTIF(#REF!, B91)+COUNTIF(#REF!, B91)+COUNTIF(#REF!, B91)+COUNTIF(#REF!, B91)+COUNTIF(#REF!, B91)+COUNTIF(#REF!, B91)+COUNTIF($F$1:$F$2, B91)+COUNTIF(#REF!, B91)+COUNTIF(#REF!, B91)+COUNTIF(#REF!, B91)+COUNTIF(#REF!, B91)&gt;1,NOT(ISBLANK(B91)))</formula>
    </cfRule>
    <cfRule type="expression" dxfId="106" priority="17031" stopIfTrue="1">
      <formula>AND(COUNTIF($F$3:$F$65491, B91)+COUNTIF(#REF!, B91)+COUNTIF(#REF!, B91)+COUNTIF(#REF!, B91)+COUNTIF(#REF!, B91)+COUNTIF(#REF!, B91)+COUNTIF(#REF!, B91)+COUNTIF(#REF!, B91)+COUNTIF($F$1:$F$2, B91)+COUNTIF(#REF!, B91)+COUNTIF(#REF!, B91)+COUNTIF(#REF!, B91)+COUNTIF(#REF!, B91)&gt;1,NOT(ISBLANK(B91)))</formula>
    </cfRule>
    <cfRule type="expression" dxfId="105" priority="17032" stopIfTrue="1">
      <formula>AND(COUNTIF($F$3:$F$65491, B91)+COUNTIF($F$1:$F$2, B91)+COUNTIF(#REF!, B91)+COUNTIF(#REF!, B91)+COUNTIF(#REF!, B91)+COUNTIF(#REF!, B91)+COUNTIF(#REF!, B91)&gt;1,NOT(ISBLANK(B91)))</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570" t="s">
        <v>47</v>
      </c>
      <c r="B1" s="1571"/>
      <c r="C1" s="1571"/>
      <c r="D1" s="1571"/>
      <c r="E1" s="1571"/>
      <c r="F1" s="1571"/>
      <c r="G1" s="1572"/>
      <c r="H1" s="1161"/>
    </row>
    <row r="2" spans="1:8" ht="15.65" customHeight="1">
      <c r="A2" s="1573" t="s">
        <v>48</v>
      </c>
      <c r="B2" s="1574"/>
      <c r="C2" s="1574"/>
      <c r="D2" s="1574"/>
      <c r="E2" s="1574"/>
      <c r="F2" s="1574"/>
      <c r="G2" s="1575"/>
      <c r="H2" s="1162"/>
    </row>
    <row r="3" spans="1:8" ht="15.65" customHeight="1">
      <c r="A3" s="1573" t="s">
        <v>49</v>
      </c>
      <c r="B3" s="1574"/>
      <c r="C3" s="1574"/>
      <c r="D3" s="1574"/>
      <c r="E3" s="1574"/>
      <c r="F3" s="1574"/>
      <c r="G3" s="1575"/>
      <c r="H3" s="1162"/>
    </row>
    <row r="4" spans="1:8">
      <c r="A4" s="1163"/>
      <c r="B4" s="314"/>
      <c r="C4" s="314"/>
      <c r="D4" s="314"/>
      <c r="E4" s="314"/>
      <c r="F4" s="314"/>
      <c r="G4" s="1164"/>
    </row>
    <row r="5" spans="1:8" ht="14.4" customHeight="1">
      <c r="A5" s="1590" t="s">
        <v>166</v>
      </c>
      <c r="B5" s="1454" t="s">
        <v>167</v>
      </c>
      <c r="C5" s="1454" t="s">
        <v>1838</v>
      </c>
      <c r="D5" s="1454" t="s">
        <v>168</v>
      </c>
      <c r="E5" s="1454" t="s">
        <v>184</v>
      </c>
      <c r="F5" s="1592" t="s">
        <v>171</v>
      </c>
      <c r="G5" s="1588" t="s">
        <v>20</v>
      </c>
    </row>
    <row r="6" spans="1:8" ht="27.65" customHeight="1">
      <c r="A6" s="1591"/>
      <c r="B6" s="1455"/>
      <c r="C6" s="1455"/>
      <c r="D6" s="1455"/>
      <c r="E6" s="1455"/>
      <c r="F6" s="1593"/>
      <c r="G6" s="1589"/>
    </row>
    <row r="7" spans="1:8">
      <c r="A7" s="314">
        <v>1</v>
      </c>
      <c r="B7" s="1159" t="s">
        <v>1811</v>
      </c>
      <c r="C7" s="320" t="s">
        <v>1604</v>
      </c>
      <c r="D7" s="1167" t="s">
        <v>1818</v>
      </c>
      <c r="E7" s="1154" t="s">
        <v>255</v>
      </c>
      <c r="F7" s="1170">
        <v>46073</v>
      </c>
      <c r="G7" s="314"/>
    </row>
    <row r="8" spans="1:8">
      <c r="A8" s="314">
        <v>2</v>
      </c>
      <c r="B8" s="1159" t="s">
        <v>1812</v>
      </c>
      <c r="C8" s="320" t="s">
        <v>1604</v>
      </c>
      <c r="D8" s="1167" t="s">
        <v>1818</v>
      </c>
      <c r="E8" s="1154" t="s">
        <v>255</v>
      </c>
      <c r="F8" s="1170">
        <v>46073</v>
      </c>
      <c r="G8" s="314"/>
    </row>
    <row r="9" spans="1:8">
      <c r="A9" s="314">
        <v>3</v>
      </c>
      <c r="B9" s="1159" t="s">
        <v>1162</v>
      </c>
      <c r="C9" s="320" t="s">
        <v>1603</v>
      </c>
      <c r="D9" s="1167" t="s">
        <v>146</v>
      </c>
      <c r="E9" s="320" t="s">
        <v>255</v>
      </c>
      <c r="F9" s="1170">
        <v>46073</v>
      </c>
      <c r="G9" s="314"/>
    </row>
  </sheetData>
  <mergeCells count="10">
    <mergeCell ref="G5:G6"/>
    <mergeCell ref="C5:C6"/>
    <mergeCell ref="A1:G1"/>
    <mergeCell ref="A2:G2"/>
    <mergeCell ref="A3:G3"/>
    <mergeCell ref="A5:A6"/>
    <mergeCell ref="B5:B6"/>
    <mergeCell ref="D5:D6"/>
    <mergeCell ref="E5:E6"/>
    <mergeCell ref="F5:F6"/>
  </mergeCells>
  <phoneticPr fontId="147" type="noConversion"/>
  <conditionalFormatting sqref="B5:B6 C10:C1048576 C4">
    <cfRule type="duplicateValues" dxfId="104" priority="11"/>
    <cfRule type="duplicateValues" dxfId="103" priority="12"/>
    <cfRule type="duplicateValues" dxfId="102" priority="14"/>
    <cfRule type="duplicateValues" dxfId="101" priority="17651"/>
    <cfRule type="duplicateValues" dxfId="100" priority="17652"/>
    <cfRule type="duplicateValues" dxfId="99" priority="17653"/>
    <cfRule type="duplicateValues" dxfId="98" priority="17622"/>
    <cfRule type="duplicateValues" dxfId="97" priority="17654"/>
    <cfRule type="duplicateValues" dxfId="96" priority="17628"/>
    <cfRule type="duplicateValues" dxfId="95" priority="17629"/>
    <cfRule type="duplicateValues" dxfId="94" priority="17630"/>
    <cfRule type="duplicateValues" dxfId="93" priority="17631"/>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5" t="s">
        <v>1782</v>
      </c>
      <c r="E1" s="1096"/>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4"/>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413" t="s">
        <v>47</v>
      </c>
      <c r="B1" s="1414"/>
      <c r="C1" s="1414"/>
      <c r="D1" s="1414"/>
      <c r="E1" s="1414"/>
      <c r="F1" s="1414"/>
      <c r="G1" s="1414"/>
      <c r="H1" s="1414"/>
      <c r="I1" s="1414"/>
      <c r="J1" s="1414"/>
      <c r="K1" s="1414"/>
      <c r="L1" s="1414"/>
      <c r="M1" s="1414"/>
      <c r="N1" s="1414"/>
      <c r="O1" s="1414"/>
      <c r="P1" s="1414"/>
      <c r="Q1" s="1414"/>
      <c r="R1" s="1414"/>
      <c r="S1" s="1415"/>
    </row>
    <row r="2" spans="1:19" ht="15.5">
      <c r="A2" s="1416" t="s">
        <v>48</v>
      </c>
      <c r="B2" s="1417"/>
      <c r="C2" s="1417"/>
      <c r="D2" s="1417"/>
      <c r="E2" s="1417"/>
      <c r="F2" s="1417"/>
      <c r="G2" s="1417"/>
      <c r="H2" s="1417"/>
      <c r="I2" s="1417"/>
      <c r="J2" s="1417"/>
      <c r="K2" s="1417"/>
      <c r="L2" s="1417"/>
      <c r="M2" s="1417"/>
      <c r="N2" s="1417"/>
      <c r="O2" s="1417"/>
      <c r="P2" s="1417"/>
      <c r="Q2" s="1417"/>
      <c r="R2" s="1417"/>
      <c r="S2" s="1418"/>
    </row>
    <row r="3" spans="1:19" ht="15.5">
      <c r="A3" s="1416" t="s">
        <v>49</v>
      </c>
      <c r="B3" s="1417"/>
      <c r="C3" s="1417"/>
      <c r="D3" s="1417"/>
      <c r="E3" s="1417"/>
      <c r="F3" s="1417"/>
      <c r="G3" s="1417"/>
      <c r="H3" s="1417"/>
      <c r="I3" s="1417"/>
      <c r="J3" s="1417"/>
      <c r="K3" s="1417"/>
      <c r="L3" s="1417"/>
      <c r="M3" s="1417"/>
      <c r="N3" s="1417"/>
      <c r="O3" s="1417"/>
      <c r="P3" s="1417"/>
      <c r="Q3" s="1417"/>
      <c r="R3" s="1417"/>
      <c r="S3" s="1418"/>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94" t="s">
        <v>1438</v>
      </c>
      <c r="B1" s="1595"/>
      <c r="C1" s="1595"/>
      <c r="D1" s="1595"/>
      <c r="E1" s="1595"/>
      <c r="F1" s="1595"/>
      <c r="G1" s="1595"/>
      <c r="H1" s="1595"/>
      <c r="I1" s="1595"/>
      <c r="J1" s="1595"/>
      <c r="K1" s="1595"/>
      <c r="L1" s="1595"/>
      <c r="M1" s="1595"/>
      <c r="N1" s="1595"/>
      <c r="O1" s="1595"/>
      <c r="P1" s="1595"/>
      <c r="Q1" s="1595"/>
      <c r="R1" s="1595"/>
      <c r="S1" s="1595"/>
      <c r="T1" s="1595"/>
      <c r="U1" s="1595"/>
      <c r="V1" s="1595"/>
      <c r="W1" s="1595"/>
      <c r="X1" s="1595"/>
      <c r="Y1" s="1595"/>
      <c r="Z1" s="1596"/>
      <c r="AA1" s="1596"/>
      <c r="AB1" s="1596"/>
      <c r="AC1" s="1596"/>
      <c r="AD1" s="1596"/>
      <c r="AE1" s="424"/>
      <c r="AF1" s="424"/>
      <c r="AG1" s="424"/>
    </row>
    <row r="2" spans="1:41" ht="48.5" customHeight="1" thickBot="1">
      <c r="A2" s="1597" t="s">
        <v>1125</v>
      </c>
      <c r="B2" s="1598"/>
      <c r="C2" s="1598"/>
      <c r="D2" s="1598"/>
      <c r="E2" s="1598"/>
      <c r="F2" s="1598"/>
      <c r="G2" s="1598"/>
      <c r="H2" s="1598"/>
      <c r="I2" s="1598"/>
      <c r="J2" s="1598"/>
      <c r="K2" s="1598"/>
      <c r="L2" s="1598"/>
      <c r="M2" s="1598"/>
      <c r="N2" s="1598"/>
      <c r="O2" s="1598"/>
      <c r="P2" s="1598"/>
      <c r="Q2" s="1598"/>
      <c r="R2" s="1598"/>
      <c r="S2" s="1598"/>
      <c r="T2" s="1598"/>
      <c r="U2" s="1598"/>
      <c r="V2" s="1598"/>
      <c r="W2" s="1598"/>
      <c r="X2" s="1598"/>
      <c r="Y2" s="1598"/>
      <c r="Z2" s="1599" t="s">
        <v>1439</v>
      </c>
      <c r="AA2" s="1599"/>
      <c r="AB2" s="1599">
        <f ca="1">NOW()-1</f>
        <v>46166.452776851853</v>
      </c>
      <c r="AC2" s="1599"/>
      <c r="AD2" s="1599"/>
    </row>
    <row r="3" spans="1:41" ht="14.5">
      <c r="A3" s="1600" t="s">
        <v>1126</v>
      </c>
      <c r="B3" s="1601"/>
      <c r="C3" s="1601"/>
      <c r="D3" s="1601"/>
      <c r="E3" s="1601"/>
      <c r="F3" s="1601"/>
      <c r="G3" s="1601"/>
      <c r="H3" s="1601"/>
      <c r="I3" s="1601"/>
      <c r="J3" s="1601"/>
      <c r="K3" s="1601"/>
      <c r="L3" s="1601"/>
      <c r="M3" s="1601"/>
      <c r="N3" s="1601"/>
      <c r="O3" s="1601"/>
      <c r="P3" s="1602"/>
      <c r="Q3" s="607"/>
      <c r="R3" s="607"/>
      <c r="S3" s="1606"/>
      <c r="T3" s="1606"/>
      <c r="U3" s="1606"/>
      <c r="V3" s="608"/>
      <c r="W3" s="1607"/>
      <c r="X3" s="1607"/>
      <c r="Y3" s="1607"/>
      <c r="Z3" s="1608"/>
      <c r="AA3" s="608"/>
      <c r="AB3" s="608"/>
      <c r="AC3" s="609"/>
      <c r="AD3" s="609"/>
    </row>
    <row r="4" spans="1:41" ht="24.5">
      <c r="A4" s="1603"/>
      <c r="B4" s="1604"/>
      <c r="C4" s="1604"/>
      <c r="D4" s="1604"/>
      <c r="E4" s="1604"/>
      <c r="F4" s="1604"/>
      <c r="G4" s="1604"/>
      <c r="H4" s="1604"/>
      <c r="I4" s="1604"/>
      <c r="J4" s="1604"/>
      <c r="K4" s="1604"/>
      <c r="L4" s="1604"/>
      <c r="M4" s="1604"/>
      <c r="N4" s="1604"/>
      <c r="O4" s="1604"/>
      <c r="P4" s="1605"/>
      <c r="Q4" s="607"/>
      <c r="R4" s="607"/>
      <c r="S4" s="1609" t="s">
        <v>1127</v>
      </c>
      <c r="T4" s="1609"/>
      <c r="U4" s="1609"/>
      <c r="V4" s="610"/>
      <c r="W4" s="1610" t="s">
        <v>1128</v>
      </c>
      <c r="X4" s="1610"/>
      <c r="Y4" s="1610"/>
      <c r="Z4" s="1610"/>
      <c r="AA4" s="610"/>
      <c r="AB4" s="610"/>
      <c r="AC4" s="610"/>
      <c r="AD4" s="610"/>
    </row>
    <row r="5" spans="1:41" ht="30.5">
      <c r="A5" s="1612" t="s">
        <v>975</v>
      </c>
      <c r="B5" s="1613"/>
      <c r="C5" s="1613" t="s">
        <v>13</v>
      </c>
      <c r="D5" s="1613"/>
      <c r="E5" s="1613"/>
      <c r="F5" s="1613" t="s">
        <v>1129</v>
      </c>
      <c r="G5" s="1613"/>
      <c r="H5" s="1613" t="s">
        <v>1130</v>
      </c>
      <c r="I5" s="1613"/>
      <c r="J5" s="1613"/>
      <c r="K5" s="1613" t="s">
        <v>1440</v>
      </c>
      <c r="L5" s="1613"/>
      <c r="M5" s="1613"/>
      <c r="N5" s="1613" t="s">
        <v>820</v>
      </c>
      <c r="O5" s="1613"/>
      <c r="P5" s="1619"/>
      <c r="Q5" s="607"/>
      <c r="R5" s="607"/>
      <c r="S5" s="612"/>
      <c r="T5" s="610"/>
      <c r="U5" s="610"/>
      <c r="V5" s="610"/>
      <c r="W5" s="610"/>
      <c r="X5" s="610"/>
      <c r="Y5" s="610"/>
      <c r="Z5" s="610"/>
      <c r="AA5" s="1611" t="s">
        <v>44</v>
      </c>
      <c r="AB5" s="1611"/>
      <c r="AC5" s="1611"/>
      <c r="AD5" s="613"/>
    </row>
    <row r="6" spans="1:41" ht="17">
      <c r="A6" s="1612"/>
      <c r="B6" s="1613"/>
      <c r="C6" s="1613"/>
      <c r="D6" s="1613"/>
      <c r="E6" s="1613"/>
      <c r="F6" s="1613"/>
      <c r="G6" s="1613"/>
      <c r="H6" s="1613"/>
      <c r="I6" s="1613"/>
      <c r="J6" s="1613"/>
      <c r="K6" s="1613"/>
      <c r="L6" s="1613"/>
      <c r="M6" s="1613"/>
      <c r="N6" s="1613"/>
      <c r="O6" s="1613"/>
      <c r="P6" s="1619"/>
      <c r="Q6" s="607"/>
      <c r="R6" s="607"/>
      <c r="S6" s="612"/>
      <c r="T6" s="610"/>
      <c r="U6" s="610"/>
      <c r="V6" s="610"/>
      <c r="W6" s="610"/>
      <c r="X6" s="610"/>
      <c r="Y6" s="610"/>
      <c r="Z6" s="610"/>
      <c r="AA6" s="614"/>
      <c r="AB6" s="614"/>
      <c r="AC6" s="614"/>
      <c r="AD6" s="614"/>
    </row>
    <row r="7" spans="1:41" ht="40" customHeight="1">
      <c r="A7" s="1612">
        <v>1</v>
      </c>
      <c r="B7" s="1613"/>
      <c r="C7" s="1604" t="s">
        <v>1132</v>
      </c>
      <c r="D7" s="1604"/>
      <c r="E7" s="1604"/>
      <c r="F7" s="1613" t="s">
        <v>1028</v>
      </c>
      <c r="G7" s="1613"/>
      <c r="H7" s="1614">
        <v>188.44399999999999</v>
      </c>
      <c r="I7" s="1614"/>
      <c r="J7" s="1614"/>
      <c r="K7" s="1615">
        <v>188.44399999999999</v>
      </c>
      <c r="L7" s="1616"/>
      <c r="M7" s="1617"/>
      <c r="N7" s="1614">
        <f t="shared" ref="N7:N14" si="0">H7-K7</f>
        <v>0</v>
      </c>
      <c r="O7" s="1614"/>
      <c r="P7" s="1618"/>
      <c r="Q7" s="607"/>
      <c r="R7" s="607"/>
      <c r="S7" s="612"/>
      <c r="T7" s="610"/>
      <c r="U7" s="610"/>
      <c r="V7" s="610"/>
      <c r="W7" s="610"/>
      <c r="X7" s="610"/>
      <c r="Y7" s="610"/>
      <c r="Z7" s="610"/>
      <c r="AA7" s="614"/>
      <c r="AB7" s="614"/>
      <c r="AC7" s="614"/>
      <c r="AD7" s="614"/>
    </row>
    <row r="8" spans="1:41" ht="40" customHeight="1">
      <c r="A8" s="1612">
        <f t="shared" ref="A8:A16" si="1">A7+1</f>
        <v>2</v>
      </c>
      <c r="B8" s="1613"/>
      <c r="C8" s="1604" t="s">
        <v>1133</v>
      </c>
      <c r="D8" s="1604"/>
      <c r="E8" s="1604"/>
      <c r="F8" s="1613" t="s">
        <v>1028</v>
      </c>
      <c r="G8" s="1613"/>
      <c r="H8" s="1614">
        <v>188.44399999999999</v>
      </c>
      <c r="I8" s="1614"/>
      <c r="J8" s="1614"/>
      <c r="K8" s="1614">
        <v>178.07499999999999</v>
      </c>
      <c r="L8" s="1614"/>
      <c r="M8" s="1614"/>
      <c r="N8" s="1614">
        <f t="shared" si="0"/>
        <v>10.369</v>
      </c>
      <c r="O8" s="1614"/>
      <c r="P8" s="1618"/>
      <c r="Q8" s="607"/>
      <c r="R8" s="607"/>
      <c r="S8" s="607"/>
      <c r="T8" s="609"/>
      <c r="U8" s="609"/>
      <c r="V8" s="609"/>
      <c r="W8" s="609"/>
      <c r="X8" s="609"/>
      <c r="Y8" s="609"/>
      <c r="Z8" s="609"/>
      <c r="AA8" s="615"/>
      <c r="AB8" s="615"/>
      <c r="AC8" s="615"/>
      <c r="AD8" s="615"/>
    </row>
    <row r="9" spans="1:41" ht="40" customHeight="1">
      <c r="A9" s="1612">
        <f t="shared" si="1"/>
        <v>3</v>
      </c>
      <c r="B9" s="1613"/>
      <c r="C9" s="1604" t="s">
        <v>1441</v>
      </c>
      <c r="D9" s="1604"/>
      <c r="E9" s="1604"/>
      <c r="F9" s="1613" t="s">
        <v>1028</v>
      </c>
      <c r="G9" s="1613"/>
      <c r="H9" s="1614">
        <v>188.44399999999999</v>
      </c>
      <c r="I9" s="1614"/>
      <c r="J9" s="1614"/>
      <c r="K9" s="1615">
        <v>178.07499999999999</v>
      </c>
      <c r="L9" s="1616"/>
      <c r="M9" s="1617"/>
      <c r="N9" s="1614">
        <f t="shared" si="0"/>
        <v>10.369</v>
      </c>
      <c r="O9" s="1614"/>
      <c r="P9" s="1618"/>
      <c r="Q9" s="607"/>
      <c r="R9" s="607"/>
      <c r="S9" s="607"/>
      <c r="T9" s="609"/>
      <c r="U9" s="609"/>
      <c r="V9" s="609"/>
      <c r="W9" s="609"/>
      <c r="X9" s="609"/>
      <c r="Y9" s="609"/>
      <c r="Z9" s="609"/>
      <c r="AA9" s="615"/>
      <c r="AB9" s="615"/>
      <c r="AC9" s="615"/>
      <c r="AD9" s="615"/>
    </row>
    <row r="10" spans="1:41" ht="40" customHeight="1">
      <c r="A10" s="1612">
        <f t="shared" si="1"/>
        <v>4</v>
      </c>
      <c r="B10" s="1613"/>
      <c r="C10" s="1604" t="s">
        <v>1134</v>
      </c>
      <c r="D10" s="1604"/>
      <c r="E10" s="1604"/>
      <c r="F10" s="1620" t="s">
        <v>1135</v>
      </c>
      <c r="G10" s="1621"/>
      <c r="H10" s="1622">
        <v>73</v>
      </c>
      <c r="I10" s="1623"/>
      <c r="J10" s="1624"/>
      <c r="K10" s="1622">
        <v>73</v>
      </c>
      <c r="L10" s="1623"/>
      <c r="M10" s="1624"/>
      <c r="N10" s="1626">
        <f t="shared" si="0"/>
        <v>0</v>
      </c>
      <c r="O10" s="1626"/>
      <c r="P10" s="1627"/>
      <c r="Q10" s="607"/>
      <c r="R10" s="607"/>
      <c r="S10" s="607"/>
      <c r="T10" s="609"/>
      <c r="U10" s="609"/>
      <c r="V10" s="609"/>
      <c r="W10" s="609"/>
      <c r="X10" s="609"/>
      <c r="Y10" s="609"/>
      <c r="Z10" s="609"/>
      <c r="AA10" s="615"/>
      <c r="AB10" s="615"/>
      <c r="AC10" s="615"/>
      <c r="AD10" s="615"/>
    </row>
    <row r="11" spans="1:41" ht="40" customHeight="1">
      <c r="A11" s="1612">
        <f t="shared" si="1"/>
        <v>5</v>
      </c>
      <c r="B11" s="1613"/>
      <c r="C11" s="1604" t="s">
        <v>267</v>
      </c>
      <c r="D11" s="1604"/>
      <c r="E11" s="1604"/>
      <c r="F11" s="1620" t="s">
        <v>1135</v>
      </c>
      <c r="G11" s="1621"/>
      <c r="H11" s="1622">
        <v>512</v>
      </c>
      <c r="I11" s="1623"/>
      <c r="J11" s="1624"/>
      <c r="K11" s="1625">
        <v>208</v>
      </c>
      <c r="L11" s="1625"/>
      <c r="M11" s="1625"/>
      <c r="N11" s="1626">
        <f t="shared" si="0"/>
        <v>304</v>
      </c>
      <c r="O11" s="1626"/>
      <c r="P11" s="1627"/>
      <c r="Q11" s="607"/>
      <c r="R11" s="607"/>
      <c r="S11" s="609"/>
      <c r="T11" s="609"/>
      <c r="U11" s="609"/>
      <c r="V11" s="609"/>
      <c r="W11" s="609"/>
      <c r="X11" s="609"/>
      <c r="Y11" s="609"/>
      <c r="Z11" s="609"/>
      <c r="AA11" s="616" t="s">
        <v>1136</v>
      </c>
      <c r="AB11" s="617"/>
      <c r="AC11" s="615"/>
      <c r="AD11" s="615"/>
    </row>
    <row r="12" spans="1:41" ht="40" customHeight="1">
      <c r="A12" s="1612">
        <f t="shared" si="1"/>
        <v>6</v>
      </c>
      <c r="B12" s="1613"/>
      <c r="C12" s="1604" t="s">
        <v>268</v>
      </c>
      <c r="D12" s="1604"/>
      <c r="E12" s="1604"/>
      <c r="F12" s="1620" t="s">
        <v>1137</v>
      </c>
      <c r="G12" s="1621"/>
      <c r="H12" s="1622">
        <v>514</v>
      </c>
      <c r="I12" s="1623"/>
      <c r="J12" s="1624"/>
      <c r="K12" s="1625">
        <v>190</v>
      </c>
      <c r="L12" s="1625"/>
      <c r="M12" s="1625"/>
      <c r="N12" s="1626">
        <f t="shared" si="0"/>
        <v>324</v>
      </c>
      <c r="O12" s="1626"/>
      <c r="P12" s="1627"/>
      <c r="Q12" s="607"/>
      <c r="R12" s="618"/>
      <c r="S12" s="619" t="s">
        <v>1138</v>
      </c>
      <c r="T12" s="611"/>
      <c r="U12" s="609"/>
      <c r="V12" s="1628" t="s">
        <v>182</v>
      </c>
      <c r="W12" s="1628"/>
      <c r="X12" s="1628"/>
      <c r="Y12" s="609"/>
      <c r="Z12" s="609"/>
      <c r="AA12" s="615"/>
      <c r="AB12" s="620"/>
      <c r="AC12" s="616" t="s">
        <v>1442</v>
      </c>
      <c r="AD12" s="617"/>
    </row>
    <row r="13" spans="1:41" ht="40" customHeight="1">
      <c r="A13" s="1612">
        <f t="shared" si="1"/>
        <v>7</v>
      </c>
      <c r="B13" s="1613"/>
      <c r="C13" s="1604" t="s">
        <v>1140</v>
      </c>
      <c r="D13" s="1604"/>
      <c r="E13" s="1604"/>
      <c r="F13" s="1620" t="s">
        <v>1135</v>
      </c>
      <c r="G13" s="1621"/>
      <c r="H13" s="1622">
        <v>512</v>
      </c>
      <c r="I13" s="1623"/>
      <c r="J13" s="1624"/>
      <c r="K13" s="1625">
        <v>75</v>
      </c>
      <c r="L13" s="1625"/>
      <c r="M13" s="1625"/>
      <c r="N13" s="1626">
        <f t="shared" si="0"/>
        <v>437</v>
      </c>
      <c r="O13" s="1626"/>
      <c r="P13" s="1627"/>
      <c r="Q13" s="607"/>
      <c r="R13" s="618"/>
      <c r="S13" s="611" t="s">
        <v>268</v>
      </c>
      <c r="T13" s="611"/>
      <c r="U13" s="609"/>
      <c r="V13" s="1629"/>
      <c r="W13" s="1629"/>
      <c r="X13" s="1629"/>
      <c r="Y13" s="609"/>
      <c r="Z13" s="609"/>
      <c r="AA13" s="621"/>
      <c r="AB13" s="615"/>
      <c r="AC13" s="615"/>
      <c r="AD13" s="615"/>
    </row>
    <row r="14" spans="1:41" ht="40" customHeight="1">
      <c r="A14" s="1612">
        <f t="shared" si="1"/>
        <v>8</v>
      </c>
      <c r="B14" s="1613"/>
      <c r="C14" s="1604" t="s">
        <v>480</v>
      </c>
      <c r="D14" s="1604"/>
      <c r="E14" s="1604"/>
      <c r="F14" s="1620" t="s">
        <v>1137</v>
      </c>
      <c r="G14" s="1621"/>
      <c r="H14" s="1622">
        <v>512</v>
      </c>
      <c r="I14" s="1623"/>
      <c r="J14" s="1624"/>
      <c r="K14" s="1625"/>
      <c r="L14" s="1625"/>
      <c r="M14" s="1625"/>
      <c r="N14" s="1626">
        <f t="shared" si="0"/>
        <v>512</v>
      </c>
      <c r="O14" s="1626"/>
      <c r="P14" s="1627"/>
      <c r="Q14" s="607"/>
      <c r="R14" s="607"/>
      <c r="S14" s="607"/>
      <c r="T14" s="609"/>
      <c r="U14" s="609"/>
      <c r="V14" s="609"/>
      <c r="W14" s="609"/>
      <c r="X14" s="609"/>
      <c r="Y14" s="609"/>
      <c r="Z14" s="609"/>
      <c r="AA14" s="615"/>
      <c r="AB14" s="615"/>
      <c r="AC14" s="615"/>
      <c r="AD14" s="615"/>
    </row>
    <row r="15" spans="1:41" ht="40" customHeight="1">
      <c r="A15" s="1612">
        <f t="shared" si="1"/>
        <v>9</v>
      </c>
      <c r="B15" s="1613"/>
      <c r="C15" s="1631" t="s">
        <v>1443</v>
      </c>
      <c r="D15" s="1631"/>
      <c r="E15" s="1631"/>
      <c r="F15" s="1613" t="s">
        <v>1028</v>
      </c>
      <c r="G15" s="1613"/>
      <c r="H15" s="1614">
        <v>188.44399999999999</v>
      </c>
      <c r="I15" s="1614"/>
      <c r="J15" s="1614"/>
      <c r="K15" s="1613"/>
      <c r="L15" s="1613"/>
      <c r="M15" s="1613"/>
      <c r="N15" s="1614">
        <v>188.44399999999999</v>
      </c>
      <c r="O15" s="1614"/>
      <c r="P15" s="1618"/>
      <c r="Q15" s="607"/>
      <c r="R15" s="607"/>
      <c r="S15" s="1630" t="s">
        <v>1444</v>
      </c>
      <c r="T15" s="1630"/>
      <c r="U15" s="609"/>
      <c r="V15" s="609"/>
      <c r="W15" s="610"/>
      <c r="X15" s="619" t="s">
        <v>1142</v>
      </c>
      <c r="Y15" s="610"/>
      <c r="Z15" s="610"/>
      <c r="AA15" s="610"/>
      <c r="AB15" s="610"/>
      <c r="AC15" s="610"/>
      <c r="AD15" s="610"/>
      <c r="AO15" s="622"/>
    </row>
    <row r="16" spans="1:41" ht="40" customHeight="1">
      <c r="A16" s="1612">
        <f t="shared" si="1"/>
        <v>10</v>
      </c>
      <c r="B16" s="1613"/>
      <c r="C16" s="1631" t="s">
        <v>1445</v>
      </c>
      <c r="D16" s="1631"/>
      <c r="E16" s="1631"/>
      <c r="F16" s="1613" t="s">
        <v>1028</v>
      </c>
      <c r="G16" s="1613"/>
      <c r="H16" s="1614">
        <v>188.44399999999999</v>
      </c>
      <c r="I16" s="1614"/>
      <c r="J16" s="1614"/>
      <c r="K16" s="1613"/>
      <c r="L16" s="1613"/>
      <c r="M16" s="1613"/>
      <c r="N16" s="1614">
        <v>188.44399999999999</v>
      </c>
      <c r="O16" s="1614"/>
      <c r="P16" s="1618"/>
      <c r="Q16" s="623"/>
      <c r="R16" s="623"/>
      <c r="S16" s="623"/>
      <c r="T16" s="624"/>
      <c r="U16" s="624"/>
      <c r="V16" s="624"/>
      <c r="W16" s="625"/>
      <c r="X16" s="625"/>
      <c r="Y16" s="625"/>
      <c r="Z16" s="626" t="s">
        <v>1446</v>
      </c>
      <c r="AA16" s="627" t="s">
        <v>1447</v>
      </c>
      <c r="AB16" s="1635" t="s">
        <v>1448</v>
      </c>
      <c r="AC16" s="1635"/>
      <c r="AD16" s="1635"/>
    </row>
    <row r="17" spans="1:41" ht="67" customHeight="1">
      <c r="A17" s="1636" t="s">
        <v>1449</v>
      </c>
      <c r="B17" s="1637"/>
      <c r="C17" s="629"/>
      <c r="D17" s="628" t="s">
        <v>483</v>
      </c>
      <c r="E17" s="629"/>
      <c r="F17" s="1638" t="s">
        <v>1450</v>
      </c>
      <c r="G17" s="1638"/>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639" t="s">
        <v>1587</v>
      </c>
      <c r="B23" s="1640"/>
      <c r="C23" s="1640"/>
      <c r="D23" s="1640"/>
      <c r="E23" s="1640"/>
      <c r="F23" s="1640"/>
      <c r="G23" s="1640"/>
      <c r="H23" s="1640"/>
      <c r="I23" s="1640"/>
      <c r="J23" s="1640"/>
      <c r="K23" s="1640"/>
      <c r="L23" s="1640"/>
      <c r="M23" s="1640"/>
      <c r="N23" s="1640"/>
      <c r="O23" s="1640"/>
      <c r="P23" s="1640"/>
      <c r="Q23" s="1640"/>
      <c r="R23" s="1640"/>
      <c r="S23" s="1640"/>
      <c r="T23" s="1640"/>
      <c r="U23" s="1640"/>
      <c r="V23" s="1640"/>
      <c r="W23" s="1640"/>
      <c r="X23" s="1640"/>
      <c r="Y23" s="1640"/>
      <c r="Z23" s="1640"/>
      <c r="AA23" s="1640"/>
      <c r="AB23" s="1640"/>
      <c r="AC23" s="1640"/>
      <c r="AD23" s="1640"/>
      <c r="AE23" s="1640"/>
      <c r="AF23" s="1640"/>
      <c r="AG23" s="1640"/>
      <c r="AH23" s="1640"/>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639" t="s">
        <v>1587</v>
      </c>
      <c r="B30" s="1640"/>
      <c r="C30" s="1640"/>
      <c r="D30" s="1640"/>
      <c r="E30" s="1640"/>
      <c r="F30" s="1640"/>
      <c r="G30" s="1640"/>
      <c r="H30" s="1640"/>
      <c r="I30" s="1640"/>
      <c r="J30" s="1640"/>
      <c r="K30" s="1640"/>
      <c r="L30" s="1640"/>
      <c r="M30" s="1640"/>
      <c r="N30" s="1640"/>
      <c r="O30" s="1640"/>
      <c r="P30" s="1640"/>
      <c r="Q30" s="1640"/>
      <c r="R30" s="1640"/>
      <c r="S30" s="1640"/>
      <c r="T30" s="1640"/>
      <c r="U30" s="1640"/>
      <c r="V30" s="1640"/>
      <c r="W30" s="1640"/>
      <c r="X30" s="1640"/>
      <c r="Y30" s="1640"/>
      <c r="Z30" s="1640"/>
      <c r="AA30" s="1640"/>
      <c r="AB30" s="1640"/>
      <c r="AC30" s="1640"/>
      <c r="AD30" s="1640"/>
      <c r="AE30" s="1640"/>
      <c r="AF30" s="1640"/>
      <c r="AG30" s="1640"/>
      <c r="AH30" s="1640"/>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641" t="s">
        <v>1588</v>
      </c>
      <c r="B37" s="1642"/>
      <c r="C37" s="1642"/>
      <c r="D37" s="1642"/>
      <c r="E37" s="1642"/>
      <c r="F37" s="1642"/>
      <c r="G37" s="1642"/>
      <c r="H37" s="1642"/>
      <c r="I37" s="1642"/>
      <c r="J37" s="1642"/>
      <c r="K37" s="1642"/>
      <c r="L37" s="1642"/>
      <c r="M37" s="1642"/>
      <c r="N37" s="1642"/>
      <c r="O37" s="1642"/>
      <c r="P37" s="1642"/>
      <c r="Q37" s="1642"/>
      <c r="R37" s="1642"/>
      <c r="S37" s="1642"/>
      <c r="T37" s="1642"/>
      <c r="U37" s="1642"/>
      <c r="V37" s="1642"/>
      <c r="W37" s="1642"/>
      <c r="X37" s="1642"/>
      <c r="Y37" s="1642"/>
      <c r="Z37" s="1642"/>
      <c r="AA37" s="1642"/>
      <c r="AB37" s="1642"/>
      <c r="AC37" s="1642"/>
      <c r="AD37" s="1642"/>
      <c r="AE37" s="1642"/>
      <c r="AF37" s="1642"/>
      <c r="AG37" s="1642"/>
      <c r="AH37" s="1642"/>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632" t="s">
        <v>1452</v>
      </c>
      <c r="B44" s="1633"/>
      <c r="C44" s="1633"/>
      <c r="D44" s="1633"/>
      <c r="E44" s="1633"/>
      <c r="F44" s="1633"/>
      <c r="G44" s="1633"/>
      <c r="H44" s="1633"/>
      <c r="I44" s="1633"/>
      <c r="J44" s="1633"/>
      <c r="K44" s="1633"/>
      <c r="L44" s="1633"/>
      <c r="M44" s="1633"/>
      <c r="N44" s="1633"/>
      <c r="O44" s="1633"/>
      <c r="P44" s="1633"/>
      <c r="Q44" s="1633"/>
      <c r="R44" s="1633"/>
      <c r="S44" s="1633"/>
      <c r="T44" s="1633"/>
      <c r="U44" s="1633"/>
      <c r="V44" s="1633"/>
      <c r="W44" s="1633"/>
      <c r="X44" s="1633"/>
      <c r="Y44" s="1633"/>
      <c r="Z44" s="1633"/>
      <c r="AA44" s="1633"/>
      <c r="AB44" s="1633"/>
      <c r="AC44" s="1633"/>
      <c r="AD44" s="1633"/>
      <c r="AE44" s="1633"/>
      <c r="AF44" s="1633"/>
      <c r="AG44" s="1633"/>
      <c r="AH44" s="1633"/>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634" t="s">
        <v>1191</v>
      </c>
      <c r="M45" s="1634"/>
      <c r="N45" s="1634" t="s">
        <v>1192</v>
      </c>
      <c r="O45" s="1634"/>
      <c r="P45" s="1634" t="s">
        <v>1193</v>
      </c>
      <c r="Q45" s="1634"/>
      <c r="R45" s="1634" t="s">
        <v>1194</v>
      </c>
      <c r="S45" s="1634"/>
      <c r="T45" s="1634" t="s">
        <v>1195</v>
      </c>
      <c r="U45" s="1634"/>
      <c r="V45" s="1634" t="s">
        <v>536</v>
      </c>
      <c r="W45" s="1634"/>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641" t="s">
        <v>1452</v>
      </c>
      <c r="B52" s="1642"/>
      <c r="C52" s="1642"/>
      <c r="D52" s="1642"/>
      <c r="E52" s="1642"/>
      <c r="F52" s="1642"/>
      <c r="G52" s="1642"/>
      <c r="H52" s="1642"/>
      <c r="I52" s="1642"/>
      <c r="J52" s="1642"/>
      <c r="K52" s="1642"/>
      <c r="L52" s="1642"/>
      <c r="M52" s="1642"/>
      <c r="N52" s="1642"/>
      <c r="O52" s="1642"/>
      <c r="P52" s="1642"/>
      <c r="Q52" s="1642"/>
      <c r="R52" s="1642"/>
      <c r="S52" s="1642"/>
      <c r="T52" s="1642"/>
      <c r="U52" s="1642"/>
      <c r="V52" s="1642"/>
      <c r="W52" s="1642"/>
      <c r="X52" s="1642"/>
      <c r="Y52" s="1642"/>
      <c r="Z52" s="1642"/>
      <c r="AA52" s="1642"/>
      <c r="AB52" s="1642"/>
      <c r="AC52" s="1642"/>
      <c r="AD52" s="1642"/>
      <c r="AE52" s="1642"/>
      <c r="AF52" s="1642"/>
      <c r="AG52" s="1642"/>
      <c r="AH52" s="1642"/>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645" t="s">
        <v>547</v>
      </c>
      <c r="O54" s="1645"/>
      <c r="P54" s="630" t="s">
        <v>1204</v>
      </c>
      <c r="Q54" s="629"/>
      <c r="R54" s="630" t="s">
        <v>1205</v>
      </c>
      <c r="S54" s="629"/>
      <c r="T54" s="630" t="s">
        <v>1206</v>
      </c>
      <c r="U54" s="629"/>
      <c r="V54" s="1645" t="s">
        <v>552</v>
      </c>
      <c r="W54" s="1645"/>
      <c r="X54" s="630" t="s">
        <v>1207</v>
      </c>
      <c r="Y54" s="629"/>
      <c r="Z54" s="1645" t="s">
        <v>553</v>
      </c>
      <c r="AA54" s="1645"/>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643" t="s">
        <v>1453</v>
      </c>
      <c r="J60" s="1643"/>
      <c r="K60" s="653"/>
      <c r="L60" s="1644" t="s">
        <v>1454</v>
      </c>
      <c r="M60" s="1644"/>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641" t="s">
        <v>1452</v>
      </c>
      <c r="B61" s="1642"/>
      <c r="C61" s="1642"/>
      <c r="D61" s="1642"/>
      <c r="E61" s="1642"/>
      <c r="F61" s="1642"/>
      <c r="G61" s="1642"/>
      <c r="H61" s="1642"/>
      <c r="I61" s="1642"/>
      <c r="J61" s="1642"/>
      <c r="K61" s="1642"/>
      <c r="L61" s="1642"/>
      <c r="M61" s="1642"/>
      <c r="N61" s="1642"/>
      <c r="O61" s="1642"/>
      <c r="P61" s="1642"/>
      <c r="Q61" s="1642"/>
      <c r="R61" s="1642"/>
      <c r="S61" s="1642"/>
      <c r="T61" s="1642"/>
      <c r="U61" s="1642"/>
      <c r="V61" s="1642"/>
      <c r="W61" s="1642"/>
      <c r="X61" s="1642"/>
      <c r="Y61" s="1642"/>
      <c r="Z61" s="1642"/>
      <c r="AA61" s="1642"/>
      <c r="AB61" s="1642"/>
      <c r="AC61" s="1642"/>
      <c r="AD61" s="1642"/>
      <c r="AE61" s="1642"/>
      <c r="AF61" s="1642"/>
      <c r="AG61" s="1642"/>
      <c r="AH61" s="1642"/>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643" t="s">
        <v>1455</v>
      </c>
      <c r="N68" s="1643"/>
      <c r="O68" s="644"/>
      <c r="P68" s="644"/>
      <c r="Q68" s="644"/>
      <c r="R68" s="644"/>
      <c r="S68" s="644"/>
      <c r="T68" s="644"/>
      <c r="U68" s="644"/>
      <c r="V68" s="644"/>
      <c r="W68" s="644"/>
      <c r="X68" s="1644" t="s">
        <v>1456</v>
      </c>
      <c r="Y68" s="1644"/>
      <c r="Z68" s="644"/>
      <c r="AA68" s="644"/>
      <c r="AB68" s="644"/>
      <c r="AC68" s="648"/>
      <c r="AD68" s="666"/>
      <c r="AE68" s="669"/>
      <c r="AF68" s="669"/>
      <c r="AG68" s="669"/>
      <c r="AH68" s="666"/>
      <c r="AI68" s="666"/>
      <c r="AJ68" s="666"/>
      <c r="AK68" s="666"/>
      <c r="AL68" s="666"/>
    </row>
    <row r="69" spans="1:41" ht="41.5" customHeight="1">
      <c r="A69" s="1641" t="s">
        <v>1452</v>
      </c>
      <c r="B69" s="1642"/>
      <c r="C69" s="1642"/>
      <c r="D69" s="1642"/>
      <c r="E69" s="1642"/>
      <c r="F69" s="1642"/>
      <c r="G69" s="1642"/>
      <c r="H69" s="1642"/>
      <c r="I69" s="1642"/>
      <c r="J69" s="1642"/>
      <c r="K69" s="1642"/>
      <c r="L69" s="1642"/>
      <c r="M69" s="1642"/>
      <c r="N69" s="1642"/>
      <c r="O69" s="1642"/>
      <c r="P69" s="1642"/>
      <c r="Q69" s="1642"/>
      <c r="R69" s="1642"/>
      <c r="S69" s="1642"/>
      <c r="T69" s="1642"/>
      <c r="U69" s="1642"/>
      <c r="V69" s="1642"/>
      <c r="W69" s="1642"/>
      <c r="X69" s="1642"/>
      <c r="Y69" s="1642"/>
      <c r="Z69" s="1642"/>
      <c r="AA69" s="1642"/>
      <c r="AB69" s="1642"/>
      <c r="AC69" s="1642"/>
      <c r="AD69" s="1642"/>
      <c r="AE69" s="1642"/>
      <c r="AF69" s="1642"/>
      <c r="AG69" s="1642"/>
      <c r="AH69" s="1642"/>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645" t="s">
        <v>583</v>
      </c>
      <c r="O70" s="1645"/>
      <c r="P70" s="1645" t="s">
        <v>586</v>
      </c>
      <c r="Q70" s="1645"/>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641" t="s">
        <v>1452</v>
      </c>
      <c r="B77" s="1642"/>
      <c r="C77" s="1642"/>
      <c r="D77" s="1642"/>
      <c r="E77" s="1642"/>
      <c r="F77" s="1642"/>
      <c r="G77" s="1642"/>
      <c r="H77" s="1642"/>
      <c r="I77" s="1642"/>
      <c r="J77" s="1642"/>
      <c r="K77" s="1642"/>
      <c r="L77" s="1642"/>
      <c r="M77" s="1642"/>
      <c r="N77" s="1642"/>
      <c r="O77" s="1642"/>
      <c r="P77" s="1642"/>
      <c r="Q77" s="1642"/>
      <c r="R77" s="1642"/>
      <c r="S77" s="1642"/>
      <c r="T77" s="1642"/>
      <c r="U77" s="1642"/>
      <c r="V77" s="1642"/>
      <c r="W77" s="1642"/>
      <c r="X77" s="1640" t="s">
        <v>1502</v>
      </c>
      <c r="Y77" s="1640"/>
      <c r="Z77" s="1640"/>
      <c r="AA77" s="1640"/>
      <c r="AB77" s="1640"/>
      <c r="AC77" s="1640"/>
      <c r="AD77" s="1640"/>
      <c r="AE77" s="1640"/>
      <c r="AF77" s="1640"/>
      <c r="AG77" s="1640"/>
      <c r="AH77" s="1640"/>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645" t="s">
        <v>1545</v>
      </c>
      <c r="E79" s="1645"/>
      <c r="F79" s="1645" t="s">
        <v>1547</v>
      </c>
      <c r="G79" s="1645"/>
      <c r="H79" s="1645" t="s">
        <v>1548</v>
      </c>
      <c r="I79" s="1645"/>
      <c r="J79" s="1645" t="s">
        <v>1549</v>
      </c>
      <c r="K79" s="1645"/>
      <c r="L79" s="1645" t="s">
        <v>1228</v>
      </c>
      <c r="M79" s="1645"/>
      <c r="N79" s="1645" t="s">
        <v>1229</v>
      </c>
      <c r="O79" s="1645"/>
      <c r="P79" s="1645" t="s">
        <v>1231</v>
      </c>
      <c r="Q79" s="1645"/>
      <c r="R79" s="1645" t="s">
        <v>1232</v>
      </c>
      <c r="S79" s="1645"/>
      <c r="T79" s="1645" t="s">
        <v>1233</v>
      </c>
      <c r="U79" s="1645"/>
      <c r="V79" s="1645" t="s">
        <v>1234</v>
      </c>
      <c r="W79" s="1645"/>
      <c r="X79" s="1645" t="s">
        <v>600</v>
      </c>
      <c r="Y79" s="1645"/>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639" t="s">
        <v>1501</v>
      </c>
      <c r="B85" s="1640"/>
      <c r="C85" s="1640"/>
      <c r="D85" s="1640"/>
      <c r="E85" s="1640"/>
      <c r="F85" s="1640"/>
      <c r="G85" s="1640"/>
      <c r="H85" s="1640"/>
      <c r="I85" s="1642" t="s">
        <v>1588</v>
      </c>
      <c r="J85" s="1642"/>
      <c r="K85" s="1642"/>
      <c r="L85" s="1642"/>
      <c r="M85" s="1642"/>
      <c r="N85" s="1642"/>
      <c r="O85" s="1642"/>
      <c r="P85" s="1642"/>
      <c r="Q85" s="1642"/>
      <c r="R85" s="1642"/>
      <c r="S85" s="1642"/>
      <c r="T85" s="1642"/>
      <c r="U85" s="1642"/>
      <c r="V85" s="1642"/>
      <c r="W85" s="1642"/>
      <c r="X85" s="1642"/>
      <c r="Y85" s="1642"/>
      <c r="Z85" s="1642"/>
      <c r="AA85" s="1642"/>
      <c r="AB85" s="1642"/>
      <c r="AC85" s="1642"/>
      <c r="AD85" s="1642"/>
      <c r="AE85" s="1642"/>
      <c r="AF85" s="1642"/>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641" t="s">
        <v>1589</v>
      </c>
      <c r="B93" s="1642"/>
      <c r="C93" s="1642"/>
      <c r="D93" s="1642"/>
      <c r="E93" s="1642"/>
      <c r="F93" s="1642"/>
      <c r="G93" s="1642"/>
      <c r="H93" s="1642"/>
      <c r="I93" s="1642"/>
      <c r="J93" s="1642"/>
      <c r="K93" s="1642"/>
      <c r="L93" s="1642"/>
      <c r="M93" s="1642"/>
      <c r="N93" s="1642"/>
      <c r="O93" s="1642"/>
      <c r="P93" s="1642"/>
      <c r="Q93" s="1642"/>
      <c r="R93" s="1642"/>
      <c r="S93" s="1642"/>
      <c r="T93" s="1642"/>
      <c r="U93" s="1642"/>
      <c r="V93" s="1642"/>
      <c r="W93" s="1642"/>
      <c r="X93" s="1642"/>
      <c r="Y93" s="1642"/>
      <c r="Z93" s="1642"/>
      <c r="AA93" s="1642"/>
      <c r="AB93" s="1642"/>
      <c r="AC93" s="1642"/>
      <c r="AD93" s="1642"/>
      <c r="AE93" s="1642"/>
      <c r="AF93" s="1642"/>
      <c r="AG93" s="1642"/>
      <c r="AH93" s="1642"/>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641" t="s">
        <v>1589</v>
      </c>
      <c r="B102" s="1642"/>
      <c r="C102" s="1642"/>
      <c r="D102" s="1642"/>
      <c r="E102" s="1642"/>
      <c r="F102" s="1642"/>
      <c r="G102" s="1642"/>
      <c r="H102" s="1642"/>
      <c r="I102" s="1642"/>
      <c r="J102" s="1642"/>
      <c r="K102" s="1642"/>
      <c r="L102" s="1642"/>
      <c r="M102" s="1642"/>
      <c r="N102" s="1642"/>
      <c r="O102" s="1642"/>
      <c r="P102" s="1642"/>
      <c r="Q102" s="1642"/>
      <c r="R102" s="1642"/>
      <c r="S102" s="1642"/>
      <c r="T102" s="1642"/>
      <c r="U102" s="1642"/>
      <c r="V102" s="1642"/>
      <c r="W102" s="1642"/>
      <c r="X102" s="1642"/>
      <c r="Y102" s="1642"/>
      <c r="Z102" s="1642"/>
      <c r="AA102" s="1642"/>
      <c r="AB102" s="1642"/>
      <c r="AC102" s="1642"/>
      <c r="AD102" s="1642"/>
      <c r="AE102" s="1642"/>
      <c r="AF102" s="1642"/>
      <c r="AG102" s="1642"/>
      <c r="AH102" s="1642"/>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646" t="s">
        <v>1529</v>
      </c>
      <c r="X110" s="1646"/>
      <c r="Y110" s="1646"/>
      <c r="Z110" s="675"/>
      <c r="AA110" s="644"/>
      <c r="AB110" s="676"/>
      <c r="AC110" s="648"/>
      <c r="AD110" s="649"/>
      <c r="AE110" s="642"/>
      <c r="AF110" s="642"/>
      <c r="AG110" s="642"/>
    </row>
    <row r="111" spans="1:45" ht="41" customHeight="1">
      <c r="A111" s="1641" t="s">
        <v>1452</v>
      </c>
      <c r="B111" s="1642"/>
      <c r="C111" s="1642"/>
      <c r="D111" s="1642"/>
      <c r="E111" s="1642"/>
      <c r="F111" s="1642"/>
      <c r="G111" s="1642"/>
      <c r="H111" s="1642"/>
      <c r="I111" s="1642"/>
      <c r="J111" s="1642"/>
      <c r="K111" s="1642"/>
      <c r="L111" s="1642"/>
      <c r="M111" s="1642"/>
      <c r="N111" s="1642"/>
      <c r="O111" s="1642"/>
      <c r="P111" s="1642"/>
      <c r="Q111" s="1642"/>
      <c r="R111" s="1642"/>
      <c r="S111" s="1642"/>
      <c r="T111" s="1642"/>
      <c r="U111" s="1642"/>
      <c r="V111" s="1642"/>
      <c r="W111" s="1642"/>
      <c r="X111" s="1642"/>
      <c r="Y111" s="1642"/>
      <c r="Z111" s="1642"/>
      <c r="AA111" s="1642"/>
      <c r="AB111" s="1642"/>
      <c r="AC111" s="1642"/>
      <c r="AD111" s="1642"/>
      <c r="AE111" s="1642"/>
      <c r="AF111" s="1642"/>
      <c r="AG111" s="1642"/>
      <c r="AH111" s="1642"/>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645" t="s">
        <v>653</v>
      </c>
      <c r="M112" s="1645"/>
      <c r="N112" s="630" t="s">
        <v>654</v>
      </c>
      <c r="O112" s="629"/>
      <c r="P112" s="1645" t="s">
        <v>655</v>
      </c>
      <c r="Q112" s="1645"/>
      <c r="R112" s="630" t="s">
        <v>656</v>
      </c>
      <c r="S112" s="629"/>
      <c r="T112" s="630" t="s">
        <v>657</v>
      </c>
      <c r="U112" s="629"/>
      <c r="V112" s="630" t="s">
        <v>658</v>
      </c>
      <c r="W112" s="629"/>
      <c r="X112" s="630" t="s">
        <v>659</v>
      </c>
      <c r="Y112" s="629"/>
      <c r="Z112" s="1645" t="s">
        <v>660</v>
      </c>
      <c r="AA112" s="1645"/>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641" t="s">
        <v>1452</v>
      </c>
      <c r="B119" s="1642"/>
      <c r="C119" s="1642"/>
      <c r="D119" s="1642"/>
      <c r="E119" s="1642"/>
      <c r="F119" s="1642"/>
      <c r="G119" s="1642"/>
      <c r="H119" s="1642"/>
      <c r="I119" s="1642"/>
      <c r="J119" s="1642"/>
      <c r="K119" s="1642"/>
      <c r="L119" s="1642"/>
      <c r="M119" s="1642"/>
      <c r="N119" s="1642"/>
      <c r="O119" s="1642"/>
      <c r="P119" s="1642"/>
      <c r="Q119" s="1640" t="s">
        <v>1590</v>
      </c>
      <c r="R119" s="1640"/>
      <c r="S119" s="1640"/>
      <c r="T119" s="1640"/>
      <c r="U119" s="1640"/>
      <c r="V119" s="1640"/>
      <c r="W119" s="1640"/>
      <c r="X119" s="1640"/>
      <c r="Y119" s="1640"/>
      <c r="Z119" s="1640"/>
      <c r="AA119" s="1640"/>
      <c r="AB119" s="1640"/>
      <c r="AC119" s="1640"/>
      <c r="AD119" s="1640"/>
      <c r="AE119" s="1640"/>
      <c r="AF119" s="1640"/>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650" t="s">
        <v>1591</v>
      </c>
      <c r="B127" s="1651"/>
      <c r="C127" s="1651"/>
      <c r="D127" s="1651"/>
      <c r="E127" s="1651"/>
      <c r="F127" s="1652"/>
      <c r="G127" s="1632" t="s">
        <v>1459</v>
      </c>
      <c r="H127" s="1633"/>
      <c r="I127" s="1633"/>
      <c r="J127" s="1633"/>
      <c r="K127" s="1633"/>
      <c r="L127" s="1633"/>
      <c r="M127" s="1633"/>
      <c r="N127" s="1633"/>
      <c r="O127" s="1653"/>
      <c r="P127" s="681"/>
      <c r="Q127" s="681"/>
      <c r="R127" s="681"/>
      <c r="S127" s="1642" t="s">
        <v>1452</v>
      </c>
      <c r="T127" s="1642"/>
      <c r="U127" s="1642"/>
      <c r="V127" s="1642"/>
      <c r="W127" s="1642"/>
      <c r="X127" s="1642"/>
      <c r="Y127" s="1642"/>
      <c r="Z127" s="1642"/>
      <c r="AA127" s="1642"/>
      <c r="AB127" s="1642"/>
      <c r="AC127" s="1642"/>
      <c r="AD127" s="1642"/>
      <c r="AE127" s="1642"/>
      <c r="AF127" s="1642"/>
      <c r="AG127" s="1642"/>
      <c r="AH127" s="1642"/>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645" t="s">
        <v>285</v>
      </c>
      <c r="G129" s="1645"/>
      <c r="H129" s="630" t="s">
        <v>286</v>
      </c>
      <c r="I129" s="630"/>
      <c r="J129" s="630" t="s">
        <v>287</v>
      </c>
      <c r="K129" s="629"/>
      <c r="L129" s="630" t="s">
        <v>288</v>
      </c>
      <c r="M129" s="629"/>
      <c r="N129" s="630" t="s">
        <v>289</v>
      </c>
      <c r="O129" s="629"/>
      <c r="P129" s="630" t="s">
        <v>290</v>
      </c>
      <c r="Q129" s="629"/>
      <c r="R129" s="630" t="s">
        <v>291</v>
      </c>
      <c r="S129" s="629"/>
      <c r="T129" s="1645" t="s">
        <v>292</v>
      </c>
      <c r="U129" s="1645"/>
      <c r="V129" s="1645" t="s">
        <v>296</v>
      </c>
      <c r="W129" s="1645"/>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641" t="s">
        <v>1452</v>
      </c>
      <c r="B136" s="1642"/>
      <c r="C136" s="1642"/>
      <c r="D136" s="1642"/>
      <c r="E136" s="1642"/>
      <c r="F136" s="1642"/>
      <c r="G136" s="1642"/>
      <c r="H136" s="1642"/>
      <c r="I136" s="1642"/>
      <c r="J136" s="1642"/>
      <c r="K136" s="787"/>
      <c r="L136" s="787"/>
      <c r="M136" s="787"/>
      <c r="N136" s="707" t="s">
        <v>191</v>
      </c>
      <c r="O136" s="787"/>
      <c r="P136" s="787"/>
      <c r="Q136" s="787"/>
      <c r="R136" s="787"/>
      <c r="S136" s="787"/>
      <c r="T136" s="787"/>
      <c r="U136" s="1642" t="s">
        <v>1452</v>
      </c>
      <c r="V136" s="1642"/>
      <c r="W136" s="1642"/>
      <c r="X136" s="1642"/>
      <c r="Y136" s="1642"/>
      <c r="Z136" s="1642"/>
      <c r="AA136" s="1642"/>
      <c r="AB136" s="1642"/>
      <c r="AC136" s="1642"/>
      <c r="AD136" s="1642"/>
      <c r="AE136" s="1642"/>
      <c r="AF136" s="1642"/>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647" t="s">
        <v>1452</v>
      </c>
      <c r="B145" s="1647"/>
      <c r="C145" s="1647"/>
      <c r="D145" s="1647"/>
      <c r="E145" s="1647"/>
      <c r="F145" s="1647"/>
      <c r="G145" s="1647"/>
      <c r="H145" s="1647"/>
      <c r="I145" s="1647"/>
      <c r="J145" s="1647"/>
      <c r="K145" s="1647"/>
      <c r="L145" s="1647"/>
      <c r="M145" s="1647"/>
      <c r="N145" s="1647"/>
      <c r="O145" s="1647"/>
      <c r="P145" s="1647"/>
      <c r="Q145" s="1647"/>
      <c r="R145" s="1647"/>
      <c r="S145" s="1647"/>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642" t="s">
        <v>191</v>
      </c>
      <c r="C154" s="1642"/>
      <c r="D154" s="1642"/>
      <c r="E154" s="681"/>
      <c r="F154" s="681"/>
      <c r="G154" s="681"/>
      <c r="H154" s="681"/>
      <c r="I154" s="681"/>
      <c r="J154" s="681"/>
      <c r="K154" s="681"/>
      <c r="L154" s="681"/>
      <c r="M154" s="681"/>
      <c r="N154" s="681"/>
      <c r="O154" s="681"/>
      <c r="P154" s="1648" t="s">
        <v>191</v>
      </c>
      <c r="Q154" s="1648"/>
      <c r="R154" s="1648"/>
      <c r="S154" s="1648"/>
      <c r="T154" s="1648"/>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649" t="s">
        <v>674</v>
      </c>
      <c r="R156" s="1649"/>
      <c r="S156" s="1649" t="s">
        <v>330</v>
      </c>
      <c r="T156" s="1649"/>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654" t="s">
        <v>1539</v>
      </c>
      <c r="AC162" s="1654"/>
      <c r="AD162" s="1654"/>
      <c r="AE162" s="1654"/>
      <c r="AF162" s="1654"/>
      <c r="AG162" s="1654"/>
      <c r="AH162" s="1654"/>
      <c r="AI162" s="819"/>
      <c r="AJ162" s="819"/>
      <c r="AK162" s="819"/>
      <c r="AL162" s="819"/>
    </row>
    <row r="163" spans="1:41" ht="37.5" customHeight="1">
      <c r="A163" s="1647" t="s">
        <v>1452</v>
      </c>
      <c r="B163" s="1647"/>
      <c r="C163" s="1647"/>
      <c r="D163" s="1647"/>
      <c r="E163" s="1647"/>
      <c r="F163" s="1647"/>
      <c r="G163" s="1647"/>
      <c r="H163" s="1647"/>
      <c r="I163" s="1647"/>
      <c r="J163" s="1647"/>
      <c r="K163" s="1647"/>
      <c r="L163" s="1647"/>
      <c r="M163" s="1647"/>
      <c r="N163" s="1647"/>
      <c r="O163" s="1647"/>
      <c r="P163" s="1647"/>
      <c r="Q163" s="1647"/>
      <c r="R163" s="1647"/>
      <c r="S163" s="1647"/>
      <c r="T163" s="1647"/>
      <c r="U163" s="681"/>
      <c r="V163" s="681"/>
      <c r="W163" s="1647" t="s">
        <v>1452</v>
      </c>
      <c r="X163" s="1647"/>
      <c r="Y163" s="1647"/>
      <c r="Z163" s="1647"/>
      <c r="AA163" s="1647"/>
      <c r="AB163" s="1647"/>
      <c r="AC163" s="1647"/>
      <c r="AD163" s="1647"/>
      <c r="AE163" s="1647"/>
      <c r="AF163" s="1647"/>
      <c r="AG163" s="1647"/>
      <c r="AH163" s="1632"/>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655" t="s">
        <v>1575</v>
      </c>
      <c r="B171" s="1655"/>
      <c r="C171" s="1655"/>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656" t="s">
        <v>1461</v>
      </c>
      <c r="B188" s="1657"/>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647" t="s">
        <v>1452</v>
      </c>
      <c r="U197" s="1647"/>
      <c r="V197" s="1647"/>
      <c r="W197" s="1647"/>
      <c r="X197" s="1647"/>
      <c r="Y197" s="1647"/>
      <c r="Z197" s="1647"/>
      <c r="AA197" s="1647"/>
      <c r="AB197" s="1647"/>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645" t="s">
        <v>372</v>
      </c>
      <c r="M199" s="1645"/>
      <c r="N199" s="1645" t="s">
        <v>373</v>
      </c>
      <c r="O199" s="1645"/>
      <c r="P199" s="1645" t="s">
        <v>374</v>
      </c>
      <c r="Q199" s="1645"/>
      <c r="R199" s="630" t="s">
        <v>375</v>
      </c>
      <c r="S199" s="629"/>
      <c r="T199" s="630" t="s">
        <v>377</v>
      </c>
      <c r="U199" s="629"/>
      <c r="V199" s="687" t="s">
        <v>1242</v>
      </c>
      <c r="W199" s="629"/>
      <c r="X199" s="1645" t="s">
        <v>180</v>
      </c>
      <c r="Y199" s="1645"/>
      <c r="Z199" s="1645" t="s">
        <v>379</v>
      </c>
      <c r="AA199" s="1645"/>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642" t="s">
        <v>191</v>
      </c>
      <c r="I205" s="1642"/>
      <c r="J205" s="1642"/>
      <c r="K205" s="1642"/>
      <c r="L205" s="1642"/>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645" t="s">
        <v>1244</v>
      </c>
      <c r="Q207" s="1645"/>
      <c r="R207" s="630" t="s">
        <v>386</v>
      </c>
      <c r="S207" s="629"/>
      <c r="T207" s="1645" t="s">
        <v>387</v>
      </c>
      <c r="U207" s="1645"/>
      <c r="V207" s="1645" t="s">
        <v>681</v>
      </c>
      <c r="W207" s="1645"/>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658"/>
      <c r="G214" s="1658"/>
      <c r="H214" s="1658"/>
      <c r="I214" s="681"/>
      <c r="J214" s="681"/>
      <c r="K214" s="681"/>
      <c r="L214" s="681"/>
      <c r="M214" s="681"/>
      <c r="N214" s="681"/>
      <c r="O214" s="681"/>
      <c r="P214" s="787"/>
      <c r="Q214" s="787"/>
      <c r="R214" s="1642" t="s">
        <v>191</v>
      </c>
      <c r="S214" s="1642"/>
      <c r="T214" s="1642"/>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659" t="s">
        <v>135</v>
      </c>
      <c r="E215" s="1659"/>
      <c r="F215" s="1645" t="s">
        <v>1278</v>
      </c>
      <c r="G215" s="1645"/>
      <c r="H215" s="1645" t="s">
        <v>1462</v>
      </c>
      <c r="I215" s="1645"/>
      <c r="J215" s="630" t="s">
        <v>1280</v>
      </c>
      <c r="K215" s="629"/>
      <c r="L215" s="1645" t="s">
        <v>1281</v>
      </c>
      <c r="M215" s="1645"/>
      <c r="N215" s="1645" t="s">
        <v>397</v>
      </c>
      <c r="O215" s="1645"/>
      <c r="P215" s="1645" t="s">
        <v>398</v>
      </c>
      <c r="Q215" s="1645"/>
      <c r="R215" s="1645" t="s">
        <v>399</v>
      </c>
      <c r="S215" s="1645"/>
      <c r="T215" s="1645" t="s">
        <v>400</v>
      </c>
      <c r="U215" s="1645"/>
      <c r="V215" s="1645" t="s">
        <v>401</v>
      </c>
      <c r="W215" s="1645"/>
      <c r="X215" s="1645" t="s">
        <v>402</v>
      </c>
      <c r="Y215" s="1645"/>
      <c r="Z215" s="1645" t="s">
        <v>403</v>
      </c>
      <c r="AA215" s="1645"/>
      <c r="AB215" s="1645" t="s">
        <v>404</v>
      </c>
      <c r="AC215" s="1645"/>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660" t="s">
        <v>1463</v>
      </c>
      <c r="S221" s="1660"/>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642" t="s">
        <v>191</v>
      </c>
      <c r="G222" s="1642"/>
      <c r="H222" s="1642"/>
      <c r="I222" s="1642"/>
      <c r="J222" s="1642"/>
      <c r="K222" s="787"/>
      <c r="L222" s="681"/>
      <c r="M222" s="681"/>
      <c r="N222" s="707" t="s">
        <v>191</v>
      </c>
      <c r="O222" s="681"/>
      <c r="P222" s="681"/>
      <c r="Q222" s="681"/>
      <c r="R222" s="1642" t="s">
        <v>191</v>
      </c>
      <c r="S222" s="1642"/>
      <c r="T222" s="1642"/>
      <c r="U222" s="708"/>
      <c r="V222" s="708"/>
      <c r="W222" s="708"/>
      <c r="X222" s="708"/>
      <c r="Y222" s="708"/>
      <c r="Z222" s="1642" t="s">
        <v>191</v>
      </c>
      <c r="AA222" s="1642"/>
      <c r="AB222" s="1642"/>
      <c r="AC222" s="1642"/>
      <c r="AD222" s="708"/>
      <c r="AE222" s="708"/>
      <c r="AF222" s="708"/>
      <c r="AG222" s="707"/>
      <c r="AH222" s="707"/>
      <c r="AI222" s="817"/>
      <c r="AJ222" s="817"/>
      <c r="AK222" s="817"/>
      <c r="AL222" s="817"/>
    </row>
    <row r="223" spans="1:41" ht="54.5" customHeight="1">
      <c r="A223" s="1661" t="s">
        <v>406</v>
      </c>
      <c r="B223" s="1649"/>
      <c r="C223" s="1649" t="s">
        <v>1464</v>
      </c>
      <c r="D223" s="1649"/>
      <c r="E223" s="629"/>
      <c r="F223" s="1645" t="s">
        <v>1465</v>
      </c>
      <c r="G223" s="1645"/>
      <c r="H223" s="1662" t="s">
        <v>409</v>
      </c>
      <c r="I223" s="1662"/>
      <c r="J223" s="1645" t="s">
        <v>410</v>
      </c>
      <c r="K223" s="1645"/>
      <c r="L223" s="1645" t="s">
        <v>411</v>
      </c>
      <c r="M223" s="1645"/>
      <c r="N223" s="1645" t="s">
        <v>412</v>
      </c>
      <c r="O223" s="1645"/>
      <c r="P223" s="1645" t="s">
        <v>413</v>
      </c>
      <c r="Q223" s="1645"/>
      <c r="R223" s="1645" t="s">
        <v>414</v>
      </c>
      <c r="S223" s="1645"/>
      <c r="T223" s="1645" t="s">
        <v>415</v>
      </c>
      <c r="U223" s="1645"/>
      <c r="V223" s="1645" t="s">
        <v>691</v>
      </c>
      <c r="W223" s="1645"/>
      <c r="X223" s="725" t="s">
        <v>1466</v>
      </c>
      <c r="Y223" s="1649" t="s">
        <v>1467</v>
      </c>
      <c r="Z223" s="1649"/>
      <c r="AA223" s="666"/>
      <c r="AB223" s="1645" t="s">
        <v>420</v>
      </c>
      <c r="AC223" s="1645"/>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641" t="s">
        <v>1452</v>
      </c>
      <c r="B230" s="1642"/>
      <c r="C230" s="1642"/>
      <c r="D230" s="1642"/>
      <c r="E230" s="1642"/>
      <c r="F230" s="1642"/>
      <c r="G230" s="1642"/>
      <c r="H230" s="1663"/>
      <c r="I230" s="1663"/>
      <c r="J230" s="1663"/>
      <c r="K230" s="1663"/>
      <c r="L230" s="1663"/>
      <c r="M230" s="1663"/>
      <c r="N230" s="1663"/>
      <c r="O230" s="1663"/>
      <c r="P230" s="1664"/>
      <c r="Q230" s="1632" t="s">
        <v>1452</v>
      </c>
      <c r="R230" s="1633"/>
      <c r="S230" s="1633"/>
      <c r="T230" s="1633"/>
      <c r="U230" s="1633"/>
      <c r="V230" s="1633"/>
      <c r="W230" s="1633"/>
      <c r="X230" s="1633"/>
      <c r="Y230" s="1665"/>
      <c r="Z230" s="1665"/>
      <c r="AA230" s="1665"/>
      <c r="AB230" s="1665"/>
      <c r="AC230" s="1665"/>
      <c r="AD230" s="1665"/>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649" t="s">
        <v>421</v>
      </c>
      <c r="B232" s="1649"/>
      <c r="C232" s="666"/>
      <c r="D232" s="1645" t="s">
        <v>422</v>
      </c>
      <c r="E232" s="1645"/>
      <c r="F232" s="1645" t="s">
        <v>423</v>
      </c>
      <c r="G232" s="1645"/>
      <c r="H232" s="1645" t="s">
        <v>1468</v>
      </c>
      <c r="I232" s="1645"/>
      <c r="J232" s="1645" t="s">
        <v>425</v>
      </c>
      <c r="K232" s="1645"/>
      <c r="L232" s="1645" t="s">
        <v>426</v>
      </c>
      <c r="M232" s="1645"/>
      <c r="N232" s="1645" t="s">
        <v>427</v>
      </c>
      <c r="O232" s="1645"/>
      <c r="P232" s="1645" t="s">
        <v>428</v>
      </c>
      <c r="Q232" s="1645"/>
      <c r="R232" s="1645" t="s">
        <v>430</v>
      </c>
      <c r="S232" s="1645"/>
      <c r="T232" s="1645" t="s">
        <v>431</v>
      </c>
      <c r="U232" s="1645"/>
      <c r="V232" s="1645" t="s">
        <v>432</v>
      </c>
      <c r="W232" s="1645"/>
      <c r="X232" s="1645" t="s">
        <v>433</v>
      </c>
      <c r="Y232" s="1645"/>
      <c r="Z232" s="1645" t="s">
        <v>434</v>
      </c>
      <c r="AA232" s="1645"/>
      <c r="AB232" s="1645" t="s">
        <v>435</v>
      </c>
      <c r="AC232" s="1645"/>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633" t="s">
        <v>191</v>
      </c>
      <c r="W239" s="1633"/>
      <c r="X239" s="1633"/>
      <c r="Y239" s="1633"/>
      <c r="Z239" s="1633"/>
      <c r="AA239" s="1633"/>
      <c r="AB239" s="1633"/>
      <c r="AC239" s="1665"/>
      <c r="AD239" s="1665"/>
      <c r="AE239" s="1665"/>
      <c r="AF239" s="1665"/>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649" t="s">
        <v>436</v>
      </c>
      <c r="B241" s="1649"/>
      <c r="C241" s="729"/>
      <c r="D241" s="1645" t="s">
        <v>437</v>
      </c>
      <c r="E241" s="1645"/>
      <c r="F241" s="1645" t="s">
        <v>438</v>
      </c>
      <c r="G241" s="1645"/>
      <c r="H241" s="1645" t="s">
        <v>439</v>
      </c>
      <c r="I241" s="1645"/>
      <c r="J241" s="630" t="s">
        <v>440</v>
      </c>
      <c r="K241" s="1649" t="s">
        <v>441</v>
      </c>
      <c r="L241" s="1649"/>
      <c r="M241" s="631" t="s">
        <v>1446</v>
      </c>
      <c r="N241" s="1645" t="s">
        <v>696</v>
      </c>
      <c r="O241" s="1645"/>
      <c r="P241" s="1645" t="s">
        <v>697</v>
      </c>
      <c r="Q241" s="1645"/>
      <c r="R241" s="1645" t="s">
        <v>698</v>
      </c>
      <c r="S241" s="1645"/>
      <c r="T241" s="1645" t="s">
        <v>699</v>
      </c>
      <c r="U241" s="1645"/>
      <c r="V241" s="1645" t="s">
        <v>700</v>
      </c>
      <c r="W241" s="1645"/>
      <c r="X241" s="1645" t="s">
        <v>701</v>
      </c>
      <c r="Y241" s="1645"/>
      <c r="Z241" s="1645" t="s">
        <v>702</v>
      </c>
      <c r="AA241" s="1645"/>
      <c r="AB241" s="1645" t="s">
        <v>703</v>
      </c>
      <c r="AC241" s="1645"/>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633" t="s">
        <v>1452</v>
      </c>
      <c r="P247" s="1633"/>
      <c r="Q247" s="1633"/>
      <c r="R247" s="1633"/>
      <c r="S247" s="1653"/>
      <c r="T247" s="871"/>
      <c r="U247" s="1667" t="s">
        <v>1452</v>
      </c>
      <c r="V247" s="1668"/>
      <c r="W247" s="1669"/>
      <c r="X247" s="1670"/>
      <c r="Y247" s="1665"/>
      <c r="Z247" s="1665"/>
      <c r="AA247" s="1665"/>
      <c r="AB247" s="1665"/>
      <c r="AC247" s="1665"/>
      <c r="AD247" s="1665"/>
      <c r="AE247" s="1665"/>
      <c r="AF247" s="1665"/>
      <c r="AG247" s="1665"/>
      <c r="AH247" s="1665"/>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645" t="s">
        <v>705</v>
      </c>
      <c r="E249" s="1645"/>
      <c r="F249" s="1645" t="s">
        <v>706</v>
      </c>
      <c r="G249" s="1645"/>
      <c r="H249" s="1645" t="s">
        <v>707</v>
      </c>
      <c r="I249" s="1645"/>
      <c r="J249" s="630" t="s">
        <v>708</v>
      </c>
      <c r="K249" s="630"/>
      <c r="L249" s="1645" t="s">
        <v>709</v>
      </c>
      <c r="M249" s="1645"/>
      <c r="N249" s="1645" t="s">
        <v>710</v>
      </c>
      <c r="O249" s="1645"/>
      <c r="P249" s="1645" t="s">
        <v>711</v>
      </c>
      <c r="Q249" s="1645"/>
      <c r="R249" s="1645" t="s">
        <v>712</v>
      </c>
      <c r="S249" s="1645"/>
      <c r="T249" s="1645" t="s">
        <v>713</v>
      </c>
      <c r="U249" s="1645"/>
      <c r="V249" s="1645" t="s">
        <v>714</v>
      </c>
      <c r="W249" s="1645"/>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642" t="s">
        <v>191</v>
      </c>
      <c r="K255" s="1642"/>
      <c r="L255" s="1642"/>
      <c r="M255" s="1642"/>
      <c r="N255" s="1642"/>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666" t="s">
        <v>191</v>
      </c>
      <c r="M279" s="1666"/>
      <c r="N279" s="1666"/>
      <c r="O279" s="1666"/>
      <c r="P279" s="1666"/>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665"/>
      <c r="K304" s="1665"/>
      <c r="L304" s="1665"/>
      <c r="M304" s="1665"/>
      <c r="N304" s="1665"/>
      <c r="O304" s="1665"/>
      <c r="P304" s="1665"/>
      <c r="Q304" s="1665"/>
      <c r="R304" s="1665"/>
      <c r="S304" s="1665"/>
      <c r="T304" s="1665"/>
      <c r="U304" s="1665"/>
      <c r="V304" s="1665"/>
      <c r="W304" s="1665"/>
      <c r="X304" s="1665"/>
      <c r="Y304" s="1665"/>
      <c r="Z304" s="1633" t="s">
        <v>1475</v>
      </c>
      <c r="AA304" s="1633"/>
      <c r="AB304" s="1633"/>
      <c r="AC304" s="1633"/>
      <c r="AD304" s="1633"/>
      <c r="AE304" s="1633"/>
      <c r="AF304" s="1653"/>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677" t="s">
        <v>1449</v>
      </c>
      <c r="Q305" s="1677"/>
      <c r="R305" s="666"/>
      <c r="S305" s="649"/>
      <c r="T305" s="869">
        <v>1</v>
      </c>
      <c r="U305" s="1678" t="s">
        <v>1469</v>
      </c>
      <c r="V305" s="1678"/>
      <c r="W305" s="1678"/>
      <c r="X305" s="1678"/>
      <c r="Y305" s="1678"/>
      <c r="Z305" s="1671"/>
      <c r="AA305" s="1671"/>
      <c r="AB305" s="1674"/>
      <c r="AC305" s="1674"/>
      <c r="AD305" s="1679"/>
      <c r="AE305" s="1680"/>
      <c r="AF305" s="1680"/>
      <c r="AG305" s="1680"/>
      <c r="AH305" s="1680"/>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671" t="s">
        <v>1470</v>
      </c>
      <c r="V306" s="1671"/>
      <c r="W306" s="1671"/>
      <c r="X306" s="1671"/>
      <c r="Y306" s="1671"/>
      <c r="Z306" s="1671"/>
      <c r="AA306" s="1671"/>
      <c r="AB306" s="1672"/>
      <c r="AC306" s="1672"/>
      <c r="AD306" s="1681">
        <f>AB306+AB307+AB308</f>
        <v>0</v>
      </c>
      <c r="AE306" s="1681"/>
      <c r="AF306" s="1681"/>
      <c r="AG306" s="1681"/>
      <c r="AH306" s="1681"/>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682" t="s">
        <v>1471</v>
      </c>
      <c r="V307" s="1683"/>
      <c r="W307" s="1683"/>
      <c r="X307" s="1683"/>
      <c r="Y307" s="1683"/>
      <c r="Z307" s="1683"/>
      <c r="AA307" s="1684"/>
      <c r="AB307" s="1672"/>
      <c r="AC307" s="1672"/>
      <c r="AD307" s="1681"/>
      <c r="AE307" s="1681"/>
      <c r="AF307" s="1681"/>
      <c r="AG307" s="1681"/>
      <c r="AH307" s="1681"/>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671" t="s">
        <v>1472</v>
      </c>
      <c r="V308" s="1671"/>
      <c r="W308" s="1671"/>
      <c r="X308" s="1671"/>
      <c r="Y308" s="1671"/>
      <c r="Z308" s="1671"/>
      <c r="AA308" s="1671"/>
      <c r="AB308" s="1685"/>
      <c r="AC308" s="1686"/>
      <c r="AD308" s="1681"/>
      <c r="AE308" s="1681"/>
      <c r="AF308" s="1681"/>
      <c r="AG308" s="1681"/>
      <c r="AH308" s="1681"/>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671" t="s">
        <v>1473</v>
      </c>
      <c r="V309" s="1671"/>
      <c r="W309" s="1671"/>
      <c r="X309" s="1671"/>
      <c r="Y309" s="1671"/>
      <c r="Z309" s="1671"/>
      <c r="AA309" s="1671"/>
      <c r="AB309" s="1672"/>
      <c r="AC309" s="1672"/>
      <c r="AD309" s="1673">
        <f>AB309+AB310</f>
        <v>0</v>
      </c>
      <c r="AE309" s="1673"/>
      <c r="AF309" s="1673"/>
      <c r="AG309" s="1673"/>
      <c r="AH309" s="1673"/>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671" t="s">
        <v>1474</v>
      </c>
      <c r="V310" s="1671"/>
      <c r="W310" s="1671"/>
      <c r="X310" s="1671"/>
      <c r="Y310" s="1671"/>
      <c r="Z310" s="1671"/>
      <c r="AA310" s="1671"/>
      <c r="AB310" s="1674"/>
      <c r="AC310" s="1674"/>
      <c r="AD310" s="1673"/>
      <c r="AE310" s="1673"/>
      <c r="AF310" s="1673"/>
      <c r="AG310" s="1673"/>
      <c r="AH310" s="1673"/>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675" t="s">
        <v>1476</v>
      </c>
      <c r="V311" s="1675"/>
      <c r="W311" s="1675"/>
      <c r="X311" s="1675"/>
      <c r="Y311" s="1675"/>
      <c r="Z311" s="1675"/>
      <c r="AA311" s="1675"/>
      <c r="AB311" s="1676"/>
      <c r="AC311" s="1676"/>
      <c r="AD311" s="1673"/>
      <c r="AE311" s="1673"/>
      <c r="AF311" s="1673"/>
      <c r="AG311" s="1673"/>
      <c r="AH311" s="1673"/>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706">
        <v>52</v>
      </c>
      <c r="B1" s="1707"/>
      <c r="C1" s="1707"/>
      <c r="D1" s="1707"/>
      <c r="E1" s="1707"/>
      <c r="F1" s="1707"/>
      <c r="G1" s="1707"/>
      <c r="H1" s="1707"/>
      <c r="I1" s="1707"/>
      <c r="J1" s="1707"/>
      <c r="K1" s="1707"/>
      <c r="L1" s="1707"/>
      <c r="M1" s="1707"/>
      <c r="N1" s="1707"/>
      <c r="O1" s="1707"/>
      <c r="P1" s="1707"/>
      <c r="Q1" s="1707"/>
      <c r="R1" s="1707"/>
      <c r="S1" s="1707"/>
      <c r="T1" s="1707"/>
      <c r="U1" s="1707"/>
      <c r="V1" s="1707"/>
      <c r="W1" s="1707"/>
      <c r="X1" s="1707"/>
      <c r="Y1" s="1707"/>
      <c r="Z1" s="1707"/>
      <c r="AA1" s="1707"/>
      <c r="AB1" s="1707"/>
      <c r="AC1" s="1707"/>
      <c r="AD1" s="1707"/>
      <c r="AE1" s="1708"/>
      <c r="AF1" s="424"/>
      <c r="AG1" s="424"/>
      <c r="AH1" s="424"/>
      <c r="AI1" s="424"/>
      <c r="AJ1" s="424"/>
      <c r="AK1" s="425"/>
    </row>
    <row r="2" spans="1:37">
      <c r="A2" s="1709">
        <f ca="1">NOW()-1</f>
        <v>46166.452776851853</v>
      </c>
      <c r="B2" s="1710"/>
      <c r="C2" s="1710"/>
      <c r="D2" s="1710"/>
      <c r="E2" s="1710"/>
      <c r="F2" s="1710"/>
      <c r="G2" s="1710"/>
      <c r="H2" s="1710"/>
      <c r="I2" s="1710"/>
      <c r="J2" s="1710"/>
      <c r="K2" s="1710"/>
      <c r="L2" s="1710"/>
      <c r="M2" s="1710"/>
      <c r="N2" s="1710"/>
      <c r="O2" s="1710"/>
      <c r="P2" s="1710"/>
      <c r="Q2" s="1710"/>
      <c r="R2" s="1710"/>
      <c r="S2" s="1710"/>
      <c r="T2" s="1710"/>
      <c r="U2" s="1710"/>
      <c r="V2" s="1710"/>
      <c r="W2" s="1710"/>
      <c r="X2" s="1710"/>
      <c r="Y2" s="1710"/>
      <c r="Z2" s="1710"/>
      <c r="AA2" s="1710"/>
      <c r="AB2" s="1710"/>
      <c r="AC2" s="1710"/>
      <c r="AD2" s="1710"/>
      <c r="AE2" s="427"/>
      <c r="AK2" s="428"/>
    </row>
    <row r="3" spans="1:37" ht="12.5" thickBot="1">
      <c r="A3" s="1711" t="s">
        <v>1125</v>
      </c>
      <c r="B3" s="1712"/>
      <c r="C3" s="1712"/>
      <c r="D3" s="1712"/>
      <c r="E3" s="1712"/>
      <c r="F3" s="1712"/>
      <c r="G3" s="1712"/>
      <c r="H3" s="1712"/>
      <c r="I3" s="1712"/>
      <c r="J3" s="1712"/>
      <c r="K3" s="1712"/>
      <c r="L3" s="1712"/>
      <c r="M3" s="1712"/>
      <c r="N3" s="1712"/>
      <c r="O3" s="1712"/>
      <c r="P3" s="1712"/>
      <c r="Q3" s="1712"/>
      <c r="R3" s="1712"/>
      <c r="S3" s="1712"/>
      <c r="T3" s="1712"/>
      <c r="U3" s="1712"/>
      <c r="V3" s="1712"/>
      <c r="W3" s="1712"/>
      <c r="X3" s="1712"/>
      <c r="Y3" s="1712"/>
      <c r="Z3" s="1712"/>
      <c r="AA3" s="1712"/>
      <c r="AB3" s="1712"/>
      <c r="AC3" s="1712"/>
      <c r="AD3" s="1712"/>
      <c r="AE3" s="1713"/>
      <c r="AK3" s="428"/>
    </row>
    <row r="4" spans="1:37">
      <c r="A4" s="1714" t="s">
        <v>1126</v>
      </c>
      <c r="B4" s="1715"/>
      <c r="C4" s="1715"/>
      <c r="D4" s="1715"/>
      <c r="E4" s="1715"/>
      <c r="F4" s="1715"/>
      <c r="G4" s="1715"/>
      <c r="H4" s="1715"/>
      <c r="I4" s="1715"/>
      <c r="J4" s="1715"/>
      <c r="K4" s="1715"/>
      <c r="L4" s="1715"/>
      <c r="M4" s="1715"/>
      <c r="N4" s="1715"/>
      <c r="O4" s="1715"/>
      <c r="P4" s="1716"/>
      <c r="Q4" s="429"/>
      <c r="R4" s="429"/>
      <c r="S4" s="1719"/>
      <c r="T4" s="1719"/>
      <c r="U4" s="1719"/>
      <c r="V4" s="430"/>
      <c r="W4" s="1720"/>
      <c r="X4" s="1720"/>
      <c r="Y4" s="1720"/>
      <c r="Z4" s="1720"/>
      <c r="AA4" s="430"/>
      <c r="AB4" s="430"/>
      <c r="AC4" s="431"/>
      <c r="AD4" s="431"/>
      <c r="AE4" s="432"/>
      <c r="AK4" s="428"/>
    </row>
    <row r="5" spans="1:37">
      <c r="A5" s="1717"/>
      <c r="B5" s="1696"/>
      <c r="C5" s="1696"/>
      <c r="D5" s="1696"/>
      <c r="E5" s="1696"/>
      <c r="F5" s="1696"/>
      <c r="G5" s="1696"/>
      <c r="H5" s="1696"/>
      <c r="I5" s="1696"/>
      <c r="J5" s="1696"/>
      <c r="K5" s="1696"/>
      <c r="L5" s="1696"/>
      <c r="M5" s="1696"/>
      <c r="N5" s="1696"/>
      <c r="O5" s="1696"/>
      <c r="P5" s="1718"/>
      <c r="Q5" s="429"/>
      <c r="R5" s="429"/>
      <c r="S5" s="1721" t="s">
        <v>1127</v>
      </c>
      <c r="T5" s="1721"/>
      <c r="U5" s="1721"/>
      <c r="V5" s="431"/>
      <c r="W5" s="1703" t="s">
        <v>1128</v>
      </c>
      <c r="X5" s="1703"/>
      <c r="Y5" s="1703"/>
      <c r="Z5" s="1703"/>
      <c r="AA5" s="431"/>
      <c r="AB5" s="431"/>
      <c r="AC5" s="431"/>
      <c r="AD5" s="431"/>
      <c r="AE5" s="432"/>
      <c r="AK5" s="428"/>
    </row>
    <row r="6" spans="1:37">
      <c r="A6" s="1690" t="s">
        <v>975</v>
      </c>
      <c r="B6" s="1691"/>
      <c r="C6" s="1691" t="s">
        <v>13</v>
      </c>
      <c r="D6" s="1691"/>
      <c r="E6" s="1691"/>
      <c r="F6" s="1691" t="s">
        <v>1129</v>
      </c>
      <c r="G6" s="1691"/>
      <c r="H6" s="1693" t="s">
        <v>1130</v>
      </c>
      <c r="I6" s="1693"/>
      <c r="J6" s="1693"/>
      <c r="K6" s="1693" t="s">
        <v>1131</v>
      </c>
      <c r="L6" s="1693"/>
      <c r="M6" s="1693"/>
      <c r="N6" s="1693" t="s">
        <v>820</v>
      </c>
      <c r="O6" s="1693"/>
      <c r="P6" s="1695"/>
      <c r="Q6" s="429"/>
      <c r="R6" s="429"/>
      <c r="S6" s="429"/>
      <c r="T6" s="431"/>
      <c r="U6" s="431"/>
      <c r="V6" s="431"/>
      <c r="W6" s="431"/>
      <c r="X6" s="431"/>
      <c r="Y6" s="431"/>
      <c r="Z6" s="431"/>
      <c r="AA6" s="431"/>
      <c r="AB6" s="431"/>
      <c r="AC6" s="431"/>
      <c r="AD6" s="431" t="s">
        <v>44</v>
      </c>
      <c r="AE6" s="432"/>
      <c r="AK6" s="428"/>
    </row>
    <row r="7" spans="1:37">
      <c r="A7" s="1690"/>
      <c r="B7" s="1691"/>
      <c r="C7" s="1691"/>
      <c r="D7" s="1691"/>
      <c r="E7" s="1691"/>
      <c r="F7" s="1691"/>
      <c r="G7" s="1691"/>
      <c r="H7" s="1693"/>
      <c r="I7" s="1693"/>
      <c r="J7" s="1693"/>
      <c r="K7" s="1693"/>
      <c r="L7" s="1693"/>
      <c r="M7" s="1693"/>
      <c r="N7" s="1693"/>
      <c r="O7" s="1693"/>
      <c r="P7" s="1695"/>
      <c r="Q7" s="429"/>
      <c r="R7" s="429"/>
      <c r="S7" s="429"/>
      <c r="T7" s="431"/>
      <c r="U7" s="431"/>
      <c r="V7" s="431"/>
      <c r="W7" s="431"/>
      <c r="X7" s="431"/>
      <c r="Y7" s="431"/>
      <c r="Z7" s="431"/>
      <c r="AA7" s="412"/>
      <c r="AB7" s="412"/>
      <c r="AC7" s="412"/>
      <c r="AD7" s="412"/>
      <c r="AE7" s="432"/>
      <c r="AK7" s="428"/>
    </row>
    <row r="8" spans="1:37" ht="20" customHeight="1">
      <c r="A8" s="1690">
        <v>1</v>
      </c>
      <c r="B8" s="1691"/>
      <c r="C8" s="1696" t="s">
        <v>1132</v>
      </c>
      <c r="D8" s="1696"/>
      <c r="E8" s="1696"/>
      <c r="F8" s="1693" t="s">
        <v>1028</v>
      </c>
      <c r="G8" s="1693"/>
      <c r="H8" s="1694">
        <v>187.17500000000001</v>
      </c>
      <c r="I8" s="1694"/>
      <c r="J8" s="1694"/>
      <c r="K8" s="1694">
        <v>187.17500000000001</v>
      </c>
      <c r="L8" s="1694"/>
      <c r="M8" s="1694"/>
      <c r="N8" s="1693">
        <f t="shared" ref="N8:N16" si="0">H8-K8</f>
        <v>0</v>
      </c>
      <c r="O8" s="1693"/>
      <c r="P8" s="1695"/>
      <c r="Q8" s="429" t="s">
        <v>1355</v>
      </c>
      <c r="R8" s="429"/>
      <c r="S8" s="429"/>
      <c r="T8" s="431"/>
      <c r="U8" s="431"/>
      <c r="V8" s="431"/>
      <c r="W8" s="431"/>
      <c r="X8" s="431"/>
      <c r="Y8" s="431"/>
      <c r="Z8" s="431"/>
      <c r="AA8" s="412"/>
      <c r="AB8" s="412"/>
      <c r="AC8" s="412"/>
      <c r="AD8" s="412"/>
      <c r="AE8" s="432"/>
      <c r="AK8" s="428"/>
    </row>
    <row r="9" spans="1:37" ht="30.65" customHeight="1">
      <c r="A9" s="1690">
        <f>A8+1</f>
        <v>2</v>
      </c>
      <c r="B9" s="1691"/>
      <c r="C9" s="1696" t="s">
        <v>1133</v>
      </c>
      <c r="D9" s="1696"/>
      <c r="E9" s="1696"/>
      <c r="F9" s="1693" t="s">
        <v>1028</v>
      </c>
      <c r="G9" s="1693"/>
      <c r="H9" s="1694">
        <v>187.17500000000001</v>
      </c>
      <c r="I9" s="1694"/>
      <c r="J9" s="1694"/>
      <c r="K9" s="1699">
        <v>169.16800000000001</v>
      </c>
      <c r="L9" s="1700"/>
      <c r="M9" s="1701"/>
      <c r="N9" s="1693">
        <f t="shared" si="0"/>
        <v>18.007000000000005</v>
      </c>
      <c r="O9" s="1693"/>
      <c r="P9" s="1695"/>
      <c r="Q9" s="429" t="s">
        <v>1354</v>
      </c>
      <c r="R9" s="429"/>
      <c r="S9" s="429"/>
      <c r="T9" s="431"/>
      <c r="U9" s="431"/>
      <c r="V9" s="431"/>
      <c r="W9" s="431"/>
      <c r="X9" s="431"/>
      <c r="Y9" s="431"/>
      <c r="Z9" s="431"/>
      <c r="AA9" s="412"/>
      <c r="AB9" s="412"/>
      <c r="AC9" s="412"/>
      <c r="AD9" s="412"/>
      <c r="AE9" s="432"/>
      <c r="AK9" s="428"/>
    </row>
    <row r="10" spans="1:37" ht="33" customHeight="1">
      <c r="A10" s="1690">
        <f t="shared" ref="A10:A16" si="1">A9+1</f>
        <v>3</v>
      </c>
      <c r="B10" s="1691"/>
      <c r="C10" s="1696" t="s">
        <v>1134</v>
      </c>
      <c r="D10" s="1696"/>
      <c r="E10" s="1696"/>
      <c r="F10" s="1697" t="s">
        <v>1135</v>
      </c>
      <c r="G10" s="1698"/>
      <c r="H10" s="1699">
        <v>73</v>
      </c>
      <c r="I10" s="1700"/>
      <c r="J10" s="1701"/>
      <c r="K10" s="1702">
        <v>73</v>
      </c>
      <c r="L10" s="1702"/>
      <c r="M10" s="1702"/>
      <c r="N10" s="1693">
        <f t="shared" si="0"/>
        <v>0</v>
      </c>
      <c r="O10" s="1693"/>
      <c r="P10" s="1695"/>
      <c r="Q10" s="429"/>
      <c r="R10" s="429"/>
      <c r="S10" s="429"/>
      <c r="T10" s="431"/>
      <c r="U10" s="431"/>
      <c r="V10" s="431"/>
      <c r="W10" s="431"/>
      <c r="X10" s="431"/>
      <c r="Y10" s="431"/>
      <c r="Z10" s="431"/>
      <c r="AA10" s="412"/>
      <c r="AB10" s="412"/>
      <c r="AC10" s="412"/>
      <c r="AD10" s="412"/>
      <c r="AE10" s="432"/>
      <c r="AK10" s="428"/>
    </row>
    <row r="11" spans="1:37" ht="25.75" customHeight="1">
      <c r="A11" s="1690">
        <f t="shared" si="1"/>
        <v>4</v>
      </c>
      <c r="B11" s="1691"/>
      <c r="C11" s="1696" t="s">
        <v>267</v>
      </c>
      <c r="D11" s="1696"/>
      <c r="E11" s="1696"/>
      <c r="F11" s="1697" t="s">
        <v>1135</v>
      </c>
      <c r="G11" s="1698"/>
      <c r="H11" s="1699">
        <v>495</v>
      </c>
      <c r="I11" s="1700"/>
      <c r="J11" s="1701"/>
      <c r="K11" s="1702">
        <v>79</v>
      </c>
      <c r="L11" s="1702"/>
      <c r="M11" s="1702"/>
      <c r="N11" s="1693">
        <f t="shared" si="0"/>
        <v>416</v>
      </c>
      <c r="O11" s="1693"/>
      <c r="P11" s="1695"/>
      <c r="Q11" s="429"/>
      <c r="R11" s="429"/>
      <c r="S11" s="431"/>
      <c r="T11" s="431"/>
      <c r="U11" s="431"/>
      <c r="V11" s="431"/>
      <c r="W11" s="431"/>
      <c r="X11" s="431"/>
      <c r="Y11" s="431"/>
      <c r="Z11" s="431"/>
      <c r="AA11" s="413" t="s">
        <v>1136</v>
      </c>
      <c r="AB11" s="412"/>
      <c r="AC11" s="412"/>
      <c r="AD11" s="412"/>
      <c r="AE11" s="432"/>
      <c r="AK11" s="428"/>
    </row>
    <row r="12" spans="1:37" ht="21" customHeight="1">
      <c r="A12" s="1690">
        <f t="shared" si="1"/>
        <v>5</v>
      </c>
      <c r="B12" s="1691"/>
      <c r="C12" s="1696" t="s">
        <v>268</v>
      </c>
      <c r="D12" s="1696"/>
      <c r="E12" s="1696"/>
      <c r="F12" s="1697" t="s">
        <v>1137</v>
      </c>
      <c r="G12" s="1698"/>
      <c r="H12" s="1699">
        <v>497</v>
      </c>
      <c r="I12" s="1700"/>
      <c r="J12" s="1701"/>
      <c r="K12" s="1702">
        <v>61</v>
      </c>
      <c r="L12" s="1702"/>
      <c r="M12" s="1702"/>
      <c r="N12" s="1693">
        <f t="shared" si="0"/>
        <v>436</v>
      </c>
      <c r="O12" s="1693"/>
      <c r="P12" s="1695"/>
      <c r="Q12" s="429"/>
      <c r="R12" s="429"/>
      <c r="S12" s="433" t="s">
        <v>1138</v>
      </c>
      <c r="T12" s="431"/>
      <c r="U12" s="431"/>
      <c r="V12" s="1703" t="s">
        <v>182</v>
      </c>
      <c r="W12" s="1703"/>
      <c r="X12" s="1703"/>
      <c r="Y12" s="431"/>
      <c r="Z12" s="431"/>
      <c r="AA12" s="412"/>
      <c r="AB12" s="1704"/>
      <c r="AC12" s="1704"/>
      <c r="AD12" s="412"/>
      <c r="AE12" s="434" t="s">
        <v>1139</v>
      </c>
      <c r="AK12" s="428"/>
    </row>
    <row r="13" spans="1:37">
      <c r="A13" s="1690">
        <f t="shared" si="1"/>
        <v>6</v>
      </c>
      <c r="B13" s="1691"/>
      <c r="C13" s="1696" t="s">
        <v>1140</v>
      </c>
      <c r="D13" s="1696"/>
      <c r="E13" s="1696"/>
      <c r="F13" s="1697" t="s">
        <v>1135</v>
      </c>
      <c r="G13" s="1698"/>
      <c r="H13" s="1699">
        <v>495</v>
      </c>
      <c r="I13" s="1700"/>
      <c r="J13" s="1701"/>
      <c r="K13" s="1702"/>
      <c r="L13" s="1702"/>
      <c r="M13" s="1702"/>
      <c r="N13" s="1693">
        <f t="shared" si="0"/>
        <v>495</v>
      </c>
      <c r="O13" s="1693"/>
      <c r="P13" s="1695"/>
      <c r="Q13" s="429"/>
      <c r="R13" s="429"/>
      <c r="S13" s="431" t="s">
        <v>268</v>
      </c>
      <c r="T13" s="431"/>
      <c r="U13" s="431"/>
      <c r="V13" s="1705"/>
      <c r="W13" s="1705"/>
      <c r="X13" s="1705"/>
      <c r="Y13" s="431"/>
      <c r="Z13" s="431"/>
      <c r="AA13" s="435"/>
      <c r="AB13" s="412"/>
      <c r="AC13" s="412"/>
      <c r="AD13" s="412"/>
      <c r="AE13" s="432"/>
      <c r="AK13" s="428"/>
    </row>
    <row r="14" spans="1:37" ht="21" customHeight="1">
      <c r="A14" s="1690">
        <f t="shared" si="1"/>
        <v>7</v>
      </c>
      <c r="B14" s="1691"/>
      <c r="C14" s="1696" t="s">
        <v>480</v>
      </c>
      <c r="D14" s="1696"/>
      <c r="E14" s="1696"/>
      <c r="F14" s="1697" t="s">
        <v>1137</v>
      </c>
      <c r="G14" s="1698"/>
      <c r="H14" s="1699">
        <v>405</v>
      </c>
      <c r="I14" s="1700"/>
      <c r="J14" s="1701"/>
      <c r="K14" s="1702"/>
      <c r="L14" s="1702"/>
      <c r="M14" s="1702"/>
      <c r="N14" s="1693">
        <f t="shared" si="0"/>
        <v>405</v>
      </c>
      <c r="O14" s="1693"/>
      <c r="P14" s="1695"/>
      <c r="Q14" s="429"/>
      <c r="R14" s="429"/>
      <c r="S14" s="429"/>
      <c r="T14" s="431"/>
      <c r="U14" s="431"/>
      <c r="V14" s="431"/>
      <c r="W14" s="431"/>
      <c r="X14" s="431"/>
      <c r="Y14" s="431"/>
      <c r="Z14" s="431"/>
      <c r="AA14" s="412"/>
      <c r="AB14" s="412"/>
      <c r="AC14" s="412"/>
      <c r="AD14" s="412"/>
      <c r="AE14" s="432"/>
      <c r="AK14" s="428"/>
    </row>
    <row r="15" spans="1:37">
      <c r="A15" s="1690">
        <f t="shared" si="1"/>
        <v>8</v>
      </c>
      <c r="B15" s="1691"/>
      <c r="C15" s="1692" t="s">
        <v>1141</v>
      </c>
      <c r="D15" s="1692"/>
      <c r="E15" s="1692"/>
      <c r="F15" s="1693" t="s">
        <v>1028</v>
      </c>
      <c r="G15" s="1693"/>
      <c r="H15" s="1694">
        <v>187.17500000000001</v>
      </c>
      <c r="I15" s="1694"/>
      <c r="J15" s="1694"/>
      <c r="K15" s="1693"/>
      <c r="L15" s="1693"/>
      <c r="M15" s="1693"/>
      <c r="N15" s="1693">
        <f t="shared" si="0"/>
        <v>187.17500000000001</v>
      </c>
      <c r="O15" s="1693"/>
      <c r="P15" s="1695"/>
      <c r="Q15" s="429"/>
      <c r="R15" s="429"/>
      <c r="S15" s="429"/>
      <c r="T15" s="431"/>
      <c r="U15" s="431"/>
      <c r="V15" s="431"/>
      <c r="W15" s="431"/>
      <c r="X15" s="431" t="s">
        <v>1142</v>
      </c>
      <c r="Y15" s="431"/>
      <c r="Z15" s="431"/>
      <c r="AA15" s="431"/>
      <c r="AB15" s="431"/>
      <c r="AC15" s="431"/>
      <c r="AD15" s="431"/>
      <c r="AE15" s="432"/>
      <c r="AK15" s="428"/>
    </row>
    <row r="16" spans="1:37" ht="20.25" customHeight="1">
      <c r="A16" s="1690">
        <f t="shared" si="1"/>
        <v>9</v>
      </c>
      <c r="B16" s="1691"/>
      <c r="C16" s="1692" t="s">
        <v>1143</v>
      </c>
      <c r="D16" s="1692"/>
      <c r="E16" s="1692"/>
      <c r="F16" s="1693" t="s">
        <v>1028</v>
      </c>
      <c r="G16" s="1693"/>
      <c r="H16" s="1694">
        <v>187.17500000000001</v>
      </c>
      <c r="I16" s="1694"/>
      <c r="J16" s="1694"/>
      <c r="K16" s="1693"/>
      <c r="L16" s="1693"/>
      <c r="M16" s="1693"/>
      <c r="N16" s="1693">
        <f t="shared" si="0"/>
        <v>187.17500000000001</v>
      </c>
      <c r="O16" s="1693"/>
      <c r="P16" s="1695"/>
      <c r="Q16" s="436"/>
      <c r="R16" s="436"/>
      <c r="S16" s="436"/>
      <c r="T16" s="437"/>
      <c r="U16" s="437"/>
      <c r="V16" s="437"/>
      <c r="W16" s="437"/>
      <c r="X16" s="437"/>
      <c r="Y16" s="437"/>
      <c r="Z16" s="1687" t="s">
        <v>1144</v>
      </c>
      <c r="AA16" s="1687"/>
      <c r="AB16" s="1688" t="s">
        <v>1145</v>
      </c>
      <c r="AC16" s="1688"/>
      <c r="AD16" s="1688"/>
      <c r="AE16" s="1689"/>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731" t="s">
        <v>261</v>
      </c>
      <c r="B1" s="1731"/>
      <c r="C1" s="1731"/>
      <c r="D1" s="1731"/>
      <c r="E1" s="1731"/>
      <c r="F1" s="1731"/>
      <c r="G1" s="1731"/>
      <c r="H1" s="1731"/>
      <c r="I1" s="1731"/>
      <c r="J1" s="1731"/>
      <c r="K1" s="1731"/>
      <c r="L1" s="1731"/>
      <c r="M1" s="1731"/>
      <c r="N1" s="1731"/>
      <c r="O1" s="1731"/>
      <c r="P1" s="1731"/>
      <c r="Q1" s="1731"/>
      <c r="R1" s="1731"/>
      <c r="S1" s="1731"/>
      <c r="T1" s="1731"/>
      <c r="U1" s="1731"/>
      <c r="V1" s="1732"/>
    </row>
    <row r="2" spans="1:43" ht="15" thickBot="1">
      <c r="A2" s="1733" t="s">
        <v>262</v>
      </c>
      <c r="B2" s="1475"/>
      <c r="C2" s="1475"/>
      <c r="D2" s="1475"/>
      <c r="E2" s="1475"/>
      <c r="F2" s="1475"/>
      <c r="G2" s="1475"/>
      <c r="H2" s="1475"/>
      <c r="I2" s="1475"/>
      <c r="J2" s="1475"/>
      <c r="K2" s="1475"/>
      <c r="L2" s="1475"/>
      <c r="M2" s="1475"/>
      <c r="N2" s="1475"/>
      <c r="O2" s="1475"/>
      <c r="P2" s="1475"/>
      <c r="Q2" s="1475"/>
      <c r="R2" s="1475"/>
      <c r="S2" s="1475"/>
      <c r="T2" s="1475"/>
      <c r="U2" s="1475"/>
      <c r="V2" s="1734"/>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726" t="s">
        <v>263</v>
      </c>
      <c r="B4" s="1466"/>
      <c r="C4" s="127"/>
      <c r="D4" s="1727" t="s">
        <v>1049</v>
      </c>
      <c r="E4" s="1728"/>
      <c r="F4" s="1722" t="s">
        <v>265</v>
      </c>
      <c r="G4" s="1724" t="s">
        <v>266</v>
      </c>
      <c r="H4" s="1477" t="s">
        <v>267</v>
      </c>
      <c r="I4" s="1478"/>
      <c r="J4" s="1479"/>
      <c r="K4" s="128" t="s">
        <v>268</v>
      </c>
      <c r="L4" s="1477" t="s">
        <v>269</v>
      </c>
      <c r="M4" s="1478"/>
      <c r="N4" s="1479"/>
      <c r="O4" s="1477" t="s">
        <v>270</v>
      </c>
      <c r="P4" s="1478"/>
      <c r="Q4" s="1479"/>
      <c r="R4" s="1735"/>
      <c r="S4" s="1480"/>
      <c r="T4" s="1480"/>
      <c r="U4" s="166"/>
      <c r="V4" s="167"/>
    </row>
    <row r="5" spans="1:43" ht="14.5" customHeight="1">
      <c r="A5" s="1726"/>
      <c r="B5" s="1466"/>
      <c r="C5" s="127"/>
      <c r="D5" s="1729"/>
      <c r="E5" s="1730"/>
      <c r="F5" s="1723"/>
      <c r="G5" s="1725"/>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458" t="s">
        <v>1048</v>
      </c>
      <c r="E6" s="1459"/>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462"/>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463"/>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46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736" t="s">
        <v>1061</v>
      </c>
      <c r="C3" s="1736" t="s">
        <v>1062</v>
      </c>
      <c r="D3" s="1426" t="s">
        <v>75</v>
      </c>
      <c r="E3" s="394"/>
      <c r="F3" s="1736" t="s">
        <v>1063</v>
      </c>
      <c r="G3" s="1736"/>
      <c r="H3" s="1736"/>
      <c r="I3" s="1736"/>
      <c r="J3" s="1426" t="s">
        <v>20</v>
      </c>
    </row>
    <row r="4" spans="2:10">
      <c r="B4" s="1736"/>
      <c r="C4" s="1736"/>
      <c r="D4" s="1426"/>
      <c r="E4" s="395"/>
      <c r="F4" s="346" t="s">
        <v>41</v>
      </c>
      <c r="G4" s="346" t="s">
        <v>43</v>
      </c>
      <c r="H4" s="346" t="s">
        <v>45</v>
      </c>
      <c r="I4" s="346" t="s">
        <v>1064</v>
      </c>
      <c r="J4" s="1426"/>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731" t="s">
        <v>261</v>
      </c>
      <c r="B1" s="1731"/>
      <c r="C1" s="1731"/>
      <c r="D1" s="1731"/>
      <c r="E1" s="1731"/>
      <c r="F1" s="1731"/>
      <c r="G1" s="1731"/>
      <c r="H1" s="1731"/>
      <c r="I1" s="1731"/>
      <c r="J1" s="1731"/>
      <c r="K1" s="1731"/>
      <c r="L1" s="1731"/>
      <c r="M1" s="1731"/>
      <c r="N1" s="1731"/>
      <c r="O1" s="1731"/>
      <c r="P1" s="1731"/>
      <c r="Q1" s="1731"/>
      <c r="R1" s="1731"/>
      <c r="S1" s="1731"/>
      <c r="T1" s="1731"/>
      <c r="U1" s="1731"/>
      <c r="V1" s="1732"/>
    </row>
    <row r="2" spans="1:22" ht="15" thickBot="1">
      <c r="A2" s="1733" t="s">
        <v>262</v>
      </c>
      <c r="B2" s="1475"/>
      <c r="C2" s="1475"/>
      <c r="D2" s="1475"/>
      <c r="E2" s="1475"/>
      <c r="F2" s="1475"/>
      <c r="G2" s="1475"/>
      <c r="H2" s="1475"/>
      <c r="I2" s="1475"/>
      <c r="J2" s="1475"/>
      <c r="K2" s="1475"/>
      <c r="L2" s="1475"/>
      <c r="M2" s="1475"/>
      <c r="N2" s="1475"/>
      <c r="O2" s="1475"/>
      <c r="P2" s="1475"/>
      <c r="Q2" s="1475"/>
      <c r="R2" s="1475"/>
      <c r="S2" s="1475"/>
      <c r="T2" s="1475"/>
      <c r="U2" s="1475"/>
      <c r="V2" s="1734"/>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726" t="s">
        <v>263</v>
      </c>
      <c r="B4" s="1466"/>
      <c r="C4" s="127"/>
      <c r="D4" s="1727" t="s">
        <v>1049</v>
      </c>
      <c r="E4" s="1728"/>
      <c r="F4" s="1722" t="s">
        <v>265</v>
      </c>
      <c r="G4" s="1724" t="s">
        <v>266</v>
      </c>
      <c r="H4" s="1477" t="s">
        <v>267</v>
      </c>
      <c r="I4" s="1478"/>
      <c r="J4" s="1479"/>
      <c r="K4" s="128" t="s">
        <v>268</v>
      </c>
      <c r="L4" s="1477" t="s">
        <v>269</v>
      </c>
      <c r="M4" s="1478"/>
      <c r="N4" s="1479"/>
      <c r="O4" s="1477" t="s">
        <v>270</v>
      </c>
      <c r="P4" s="1478"/>
      <c r="Q4" s="1479"/>
      <c r="R4" s="1735"/>
      <c r="S4" s="1480"/>
      <c r="T4" s="1480"/>
      <c r="U4" s="166"/>
      <c r="V4" s="167"/>
    </row>
    <row r="5" spans="1:22">
      <c r="A5" s="1726"/>
      <c r="B5" s="1466"/>
      <c r="C5" s="127"/>
      <c r="D5" s="1729"/>
      <c r="E5" s="1730"/>
      <c r="F5" s="1723"/>
      <c r="G5" s="1725"/>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737" t="s">
        <v>1048</v>
      </c>
      <c r="E6" s="1459"/>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505"/>
    </row>
    <row r="223" spans="2:9">
      <c r="B223" s="376"/>
      <c r="C223" s="1505"/>
    </row>
    <row r="224" spans="2:9">
      <c r="B224" s="376"/>
      <c r="C224" s="1505"/>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570" t="s">
        <v>47</v>
      </c>
      <c r="B1" s="1571"/>
      <c r="C1" s="1571"/>
      <c r="D1" s="1571"/>
      <c r="E1" s="1571"/>
      <c r="F1" s="1571"/>
      <c r="G1" s="1571"/>
      <c r="H1" s="1571"/>
      <c r="I1" s="1571"/>
      <c r="J1" s="1571"/>
      <c r="K1" s="1571"/>
      <c r="L1" s="1571"/>
      <c r="M1" s="1571"/>
      <c r="N1" s="1571"/>
      <c r="O1" s="1571"/>
      <c r="P1" s="1571"/>
      <c r="Q1" s="1571"/>
      <c r="R1" s="1571"/>
      <c r="S1" s="1571"/>
      <c r="T1" s="1571"/>
      <c r="U1" s="1571"/>
      <c r="V1" s="1571"/>
      <c r="W1" s="1571"/>
      <c r="X1" s="1571"/>
      <c r="Y1" s="1571"/>
      <c r="Z1" s="1571"/>
      <c r="AA1" s="1571"/>
      <c r="AB1" s="1571"/>
      <c r="AC1" s="1572"/>
    </row>
    <row r="2" spans="1:29" ht="15.5">
      <c r="A2" s="1573" t="s">
        <v>48</v>
      </c>
      <c r="B2" s="1574"/>
      <c r="C2" s="1574"/>
      <c r="D2" s="1574"/>
      <c r="E2" s="1574"/>
      <c r="F2" s="1574"/>
      <c r="G2" s="1574"/>
      <c r="H2" s="1574"/>
      <c r="I2" s="1574"/>
      <c r="J2" s="1574"/>
      <c r="K2" s="1574"/>
      <c r="L2" s="1574"/>
      <c r="M2" s="1574"/>
      <c r="N2" s="1574"/>
      <c r="O2" s="1574"/>
      <c r="P2" s="1574"/>
      <c r="Q2" s="1574"/>
      <c r="R2" s="1574"/>
      <c r="S2" s="1574"/>
      <c r="T2" s="1574"/>
      <c r="U2" s="1574"/>
      <c r="V2" s="1574"/>
      <c r="W2" s="1574"/>
      <c r="X2" s="1574"/>
      <c r="Y2" s="1574"/>
      <c r="Z2" s="1574"/>
      <c r="AA2" s="1574"/>
      <c r="AB2" s="1574"/>
      <c r="AC2" s="1575"/>
    </row>
    <row r="3" spans="1:29" ht="15.5">
      <c r="A3" s="1573" t="s">
        <v>49</v>
      </c>
      <c r="B3" s="1574"/>
      <c r="C3" s="1574"/>
      <c r="D3" s="1574"/>
      <c r="E3" s="1574"/>
      <c r="F3" s="1574"/>
      <c r="G3" s="1574"/>
      <c r="H3" s="1574"/>
      <c r="I3" s="1574"/>
      <c r="J3" s="1574"/>
      <c r="K3" s="1574"/>
      <c r="L3" s="1574"/>
      <c r="M3" s="1574"/>
      <c r="N3" s="1574"/>
      <c r="O3" s="1574"/>
      <c r="P3" s="1574"/>
      <c r="Q3" s="1574"/>
      <c r="R3" s="1574"/>
      <c r="S3" s="1574"/>
      <c r="T3" s="1574"/>
      <c r="U3" s="1574"/>
      <c r="V3" s="1574"/>
      <c r="W3" s="1574"/>
      <c r="X3" s="1574"/>
      <c r="Y3" s="1574"/>
      <c r="Z3" s="1574"/>
      <c r="AA3" s="1574"/>
      <c r="AB3" s="1574"/>
      <c r="AC3" s="1575"/>
    </row>
    <row r="4" spans="1:29" ht="18.5">
      <c r="A4" s="1771" t="s">
        <v>834</v>
      </c>
      <c r="B4" s="1535"/>
      <c r="C4" s="1535"/>
      <c r="D4" s="1535"/>
      <c r="E4" s="1535"/>
      <c r="F4" s="1535"/>
      <c r="G4" s="1535"/>
      <c r="H4" s="1535"/>
      <c r="I4" s="1535"/>
      <c r="J4" s="1535"/>
      <c r="K4" s="1535"/>
      <c r="L4" s="1535"/>
      <c r="M4" s="1535"/>
      <c r="N4" s="1535"/>
      <c r="O4" s="1535"/>
      <c r="P4" s="1535"/>
      <c r="Q4" s="1535"/>
      <c r="R4" s="1535"/>
      <c r="S4" s="1535"/>
      <c r="T4" s="1535"/>
      <c r="U4" s="1535"/>
      <c r="V4" s="1535"/>
      <c r="W4" s="1535"/>
      <c r="X4" s="1535"/>
      <c r="Y4" s="1535"/>
      <c r="Z4" s="1535"/>
      <c r="AA4" s="1535"/>
      <c r="AB4" s="1535"/>
      <c r="AC4" s="1772"/>
    </row>
    <row r="5" spans="1:29" ht="15.5">
      <c r="A5" s="1773" t="s">
        <v>835</v>
      </c>
      <c r="B5" s="1774"/>
      <c r="C5" s="1774"/>
      <c r="D5" s="1774"/>
      <c r="E5" s="1774"/>
      <c r="F5" s="1774"/>
      <c r="G5" s="1774"/>
      <c r="H5" s="1774"/>
      <c r="I5" s="1774"/>
      <c r="J5" s="1774"/>
      <c r="K5" s="1774"/>
      <c r="L5" s="1774"/>
      <c r="M5" s="1774"/>
      <c r="N5" s="1774"/>
      <c r="O5" s="1774"/>
      <c r="P5" s="1774"/>
      <c r="Q5" s="1774"/>
      <c r="R5" s="1774"/>
      <c r="S5" s="1774"/>
      <c r="T5" s="1774"/>
      <c r="U5" s="1774"/>
      <c r="V5" s="1774"/>
      <c r="W5" s="1774"/>
      <c r="X5" s="1774"/>
      <c r="Y5" s="1774"/>
      <c r="Z5" s="1774"/>
      <c r="AA5" s="1774"/>
      <c r="AB5" s="1774"/>
      <c r="AC5" s="1775"/>
    </row>
    <row r="6" spans="1:29" ht="21">
      <c r="A6" s="1754" t="s">
        <v>836</v>
      </c>
      <c r="B6" s="1755"/>
      <c r="C6" s="1755"/>
      <c r="D6" s="1755"/>
      <c r="E6" s="1755"/>
      <c r="F6" s="1755"/>
      <c r="G6" s="1755"/>
      <c r="H6" s="1756" t="s">
        <v>837</v>
      </c>
      <c r="I6" s="1756"/>
      <c r="J6" s="1756"/>
      <c r="K6" s="1756"/>
      <c r="L6" s="1757"/>
      <c r="M6" s="1756"/>
      <c r="N6" s="1756"/>
      <c r="O6" s="1756"/>
      <c r="P6" s="1756"/>
      <c r="Q6" s="1756"/>
      <c r="R6" s="1756"/>
      <c r="S6" s="1756"/>
      <c r="T6" s="1756"/>
      <c r="U6" s="1756"/>
      <c r="V6" s="1756"/>
      <c r="W6" s="1756"/>
      <c r="X6" s="1756"/>
      <c r="Y6" s="1756"/>
      <c r="Z6" s="1756"/>
      <c r="AA6" s="1756"/>
      <c r="AB6" s="91"/>
      <c r="AC6" s="92"/>
    </row>
    <row r="7" spans="1:29" ht="15" customHeight="1">
      <c r="A7" s="1744" t="s">
        <v>838</v>
      </c>
      <c r="B7" s="1746" t="s">
        <v>839</v>
      </c>
      <c r="C7" s="1748" t="s">
        <v>75</v>
      </c>
      <c r="D7" s="1750" t="s">
        <v>840</v>
      </c>
      <c r="E7" s="1746" t="s">
        <v>841</v>
      </c>
      <c r="F7" s="1752" t="s">
        <v>842</v>
      </c>
      <c r="G7" s="1748" t="s">
        <v>843</v>
      </c>
      <c r="H7" s="1758" t="s">
        <v>838</v>
      </c>
      <c r="I7" s="1763" t="s">
        <v>839</v>
      </c>
      <c r="J7" s="1758" t="s">
        <v>75</v>
      </c>
      <c r="K7" s="1765" t="s">
        <v>840</v>
      </c>
      <c r="L7" s="1767" t="s">
        <v>844</v>
      </c>
      <c r="M7" s="1763" t="s">
        <v>841</v>
      </c>
      <c r="N7" s="1769" t="s">
        <v>842</v>
      </c>
      <c r="O7" s="1758" t="s">
        <v>843</v>
      </c>
      <c r="P7" s="1758" t="s">
        <v>845</v>
      </c>
      <c r="Q7" s="1758"/>
      <c r="R7" s="1758"/>
      <c r="S7" s="1765" t="s">
        <v>846</v>
      </c>
      <c r="T7" s="1759" t="s">
        <v>847</v>
      </c>
      <c r="U7" s="1759"/>
      <c r="V7" s="1759"/>
      <c r="W7" s="1759" t="s">
        <v>848</v>
      </c>
      <c r="X7" s="1759"/>
      <c r="Y7" s="1759"/>
      <c r="Z7" s="1758" t="s">
        <v>849</v>
      </c>
      <c r="AA7" s="1760" t="s">
        <v>850</v>
      </c>
      <c r="AB7" s="1760"/>
      <c r="AC7" s="1761"/>
    </row>
    <row r="8" spans="1:29" ht="56.5" customHeight="1">
      <c r="A8" s="1745"/>
      <c r="B8" s="1747"/>
      <c r="C8" s="1749"/>
      <c r="D8" s="1751"/>
      <c r="E8" s="1747"/>
      <c r="F8" s="1753"/>
      <c r="G8" s="1749"/>
      <c r="H8" s="1762"/>
      <c r="I8" s="1764"/>
      <c r="J8" s="1762"/>
      <c r="K8" s="1766"/>
      <c r="L8" s="1768"/>
      <c r="M8" s="1764"/>
      <c r="N8" s="1770"/>
      <c r="O8" s="1762"/>
      <c r="P8" s="70" t="s">
        <v>851</v>
      </c>
      <c r="Q8" s="70" t="s">
        <v>852</v>
      </c>
      <c r="R8" s="70" t="s">
        <v>444</v>
      </c>
      <c r="S8" s="1766"/>
      <c r="T8" s="70" t="s">
        <v>851</v>
      </c>
      <c r="U8" s="70" t="s">
        <v>852</v>
      </c>
      <c r="V8" s="70" t="s">
        <v>444</v>
      </c>
      <c r="W8" s="70" t="s">
        <v>851</v>
      </c>
      <c r="X8" s="70" t="s">
        <v>852</v>
      </c>
      <c r="Y8" s="70" t="s">
        <v>444</v>
      </c>
      <c r="Z8" s="1762"/>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738">
        <v>2920</v>
      </c>
      <c r="H10" s="58"/>
      <c r="I10" s="58"/>
      <c r="J10" s="58"/>
      <c r="K10" s="75"/>
      <c r="L10" s="76"/>
      <c r="M10" s="54"/>
      <c r="N10" s="56">
        <v>345.19</v>
      </c>
      <c r="O10" s="1738">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738"/>
      <c r="H11" s="61">
        <v>2</v>
      </c>
      <c r="I11" s="60" t="s">
        <v>861</v>
      </c>
      <c r="J11" s="60" t="s">
        <v>862</v>
      </c>
      <c r="K11" s="75"/>
      <c r="L11" s="76"/>
      <c r="M11" s="54"/>
      <c r="N11" s="54"/>
      <c r="O11" s="1738"/>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738"/>
      <c r="H12" s="58"/>
      <c r="I12" s="58"/>
      <c r="J12" s="58"/>
      <c r="K12" s="75"/>
      <c r="L12" s="76"/>
      <c r="M12" s="54"/>
      <c r="N12" s="56">
        <v>332.38</v>
      </c>
      <c r="O12" s="1738"/>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738"/>
      <c r="H13" s="61">
        <v>3</v>
      </c>
      <c r="I13" s="60" t="s">
        <v>864</v>
      </c>
      <c r="J13" s="60" t="s">
        <v>862</v>
      </c>
      <c r="K13" s="75"/>
      <c r="L13" s="76"/>
      <c r="M13" s="54"/>
      <c r="N13" s="54"/>
      <c r="O13" s="1738"/>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738"/>
      <c r="H14" s="58"/>
      <c r="I14" s="58"/>
      <c r="J14" s="58"/>
      <c r="K14" s="75"/>
      <c r="L14" s="76"/>
      <c r="M14" s="54"/>
      <c r="N14" s="56">
        <v>393.62</v>
      </c>
      <c r="O14" s="1738"/>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738"/>
      <c r="H15" s="61">
        <v>4</v>
      </c>
      <c r="I15" s="60" t="s">
        <v>865</v>
      </c>
      <c r="J15" s="60" t="s">
        <v>866</v>
      </c>
      <c r="K15" s="75"/>
      <c r="L15" s="76"/>
      <c r="M15" s="54"/>
      <c r="N15" s="54"/>
      <c r="O15" s="1738"/>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738"/>
      <c r="H16" s="58"/>
      <c r="I16" s="58"/>
      <c r="J16" s="58"/>
      <c r="K16" s="75"/>
      <c r="L16" s="76"/>
      <c r="M16" s="54"/>
      <c r="N16" s="56">
        <v>387.95</v>
      </c>
      <c r="O16" s="1738"/>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738"/>
      <c r="H17" s="61">
        <v>5</v>
      </c>
      <c r="I17" s="60" t="s">
        <v>868</v>
      </c>
      <c r="J17" s="60" t="s">
        <v>862</v>
      </c>
      <c r="K17" s="75"/>
      <c r="L17" s="76"/>
      <c r="M17" s="54"/>
      <c r="N17" s="54"/>
      <c r="O17" s="1738"/>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738"/>
      <c r="H18" s="58"/>
      <c r="I18" s="58"/>
      <c r="J18" s="58"/>
      <c r="K18" s="75"/>
      <c r="L18" s="76"/>
      <c r="M18" s="54"/>
      <c r="N18" s="56">
        <v>340.35</v>
      </c>
      <c r="O18" s="1738"/>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738"/>
      <c r="H19" s="61">
        <v>6</v>
      </c>
      <c r="I19" s="60" t="s">
        <v>870</v>
      </c>
      <c r="J19" s="60" t="s">
        <v>862</v>
      </c>
      <c r="K19" s="75"/>
      <c r="L19" s="76"/>
      <c r="M19" s="54"/>
      <c r="N19" s="54"/>
      <c r="O19" s="1738"/>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738"/>
      <c r="H20" s="58"/>
      <c r="I20" s="58"/>
      <c r="J20" s="58"/>
      <c r="K20" s="75"/>
      <c r="L20" s="76"/>
      <c r="M20" s="54"/>
      <c r="N20" s="56">
        <v>393.12</v>
      </c>
      <c r="O20" s="1738"/>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738"/>
      <c r="H21" s="61">
        <v>7</v>
      </c>
      <c r="I21" s="60" t="s">
        <v>871</v>
      </c>
      <c r="J21" s="60" t="s">
        <v>862</v>
      </c>
      <c r="K21" s="75"/>
      <c r="L21" s="76"/>
      <c r="M21" s="54"/>
      <c r="N21" s="54"/>
      <c r="O21" s="1738"/>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738"/>
      <c r="H22" s="58"/>
      <c r="I22" s="58"/>
      <c r="J22" s="58"/>
      <c r="K22" s="75"/>
      <c r="L22" s="76"/>
      <c r="M22" s="54"/>
      <c r="N22" s="56">
        <v>328.54</v>
      </c>
      <c r="O22" s="1738"/>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738"/>
      <c r="H23" s="61">
        <v>8</v>
      </c>
      <c r="I23" s="60" t="s">
        <v>872</v>
      </c>
      <c r="J23" s="60" t="s">
        <v>862</v>
      </c>
      <c r="K23" s="75"/>
      <c r="L23" s="76"/>
      <c r="M23" s="54"/>
      <c r="N23" s="54"/>
      <c r="O23" s="1738"/>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738"/>
      <c r="H24" s="58"/>
      <c r="I24" s="58"/>
      <c r="J24" s="58"/>
      <c r="K24" s="75"/>
      <c r="L24" s="76"/>
      <c r="M24" s="54"/>
      <c r="N24" s="56">
        <v>398.52</v>
      </c>
      <c r="O24" s="1738"/>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738">
        <v>835</v>
      </c>
      <c r="H26" s="58"/>
      <c r="I26" s="58"/>
      <c r="J26" s="58"/>
      <c r="K26" s="75"/>
      <c r="L26" s="76"/>
      <c r="M26" s="54"/>
      <c r="N26" s="56">
        <v>425.85</v>
      </c>
      <c r="O26" s="1738">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738"/>
      <c r="H27" s="61">
        <v>10</v>
      </c>
      <c r="I27" s="60" t="s">
        <v>875</v>
      </c>
      <c r="J27" s="60" t="s">
        <v>876</v>
      </c>
      <c r="K27" s="75"/>
      <c r="L27" s="76"/>
      <c r="M27" s="54"/>
      <c r="N27" s="54"/>
      <c r="O27" s="1738"/>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738"/>
      <c r="H28" s="58"/>
      <c r="I28" s="58"/>
      <c r="J28" s="58"/>
      <c r="K28" s="75"/>
      <c r="L28" s="76"/>
      <c r="M28" s="54"/>
      <c r="N28" s="56">
        <v>409.37</v>
      </c>
      <c r="O28" s="1738"/>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738">
        <v>2306</v>
      </c>
      <c r="H30" s="58"/>
      <c r="I30" s="58"/>
      <c r="J30" s="58"/>
      <c r="K30" s="75"/>
      <c r="L30" s="76"/>
      <c r="M30" s="54"/>
      <c r="N30" s="56">
        <v>388.46</v>
      </c>
      <c r="O30" s="1738">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738"/>
      <c r="H31" s="61">
        <v>12</v>
      </c>
      <c r="I31" s="60" t="s">
        <v>880</v>
      </c>
      <c r="J31" s="60" t="s">
        <v>862</v>
      </c>
      <c r="K31" s="75"/>
      <c r="L31" s="76"/>
      <c r="M31" s="54"/>
      <c r="N31" s="54"/>
      <c r="O31" s="1738"/>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738"/>
      <c r="H32" s="58"/>
      <c r="I32" s="58"/>
      <c r="J32" s="58"/>
      <c r="K32" s="75"/>
      <c r="L32" s="76"/>
      <c r="M32" s="54"/>
      <c r="N32" s="56">
        <v>380.96</v>
      </c>
      <c r="O32" s="1738"/>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738"/>
      <c r="H33" s="61">
        <v>13</v>
      </c>
      <c r="I33" s="60" t="s">
        <v>882</v>
      </c>
      <c r="J33" s="60" t="s">
        <v>866</v>
      </c>
      <c r="K33" s="75"/>
      <c r="L33" s="81" t="s">
        <v>295</v>
      </c>
      <c r="M33" s="54"/>
      <c r="N33" s="54"/>
      <c r="O33" s="1738"/>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738"/>
      <c r="H34" s="58"/>
      <c r="I34" s="58"/>
      <c r="J34" s="58"/>
      <c r="K34" s="75"/>
      <c r="L34" s="76"/>
      <c r="M34" s="54"/>
      <c r="N34" s="56">
        <v>381.39</v>
      </c>
      <c r="O34" s="1738"/>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738"/>
      <c r="H35" s="61">
        <v>14</v>
      </c>
      <c r="I35" s="60" t="s">
        <v>883</v>
      </c>
      <c r="J35" s="60" t="s">
        <v>862</v>
      </c>
      <c r="K35" s="75"/>
      <c r="L35" s="76"/>
      <c r="M35" s="54"/>
      <c r="N35" s="54"/>
      <c r="O35" s="1738"/>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738"/>
      <c r="H36" s="58"/>
      <c r="I36" s="58"/>
      <c r="J36" s="58"/>
      <c r="K36" s="75"/>
      <c r="L36" s="76"/>
      <c r="M36" s="54"/>
      <c r="N36" s="56">
        <v>344.6</v>
      </c>
      <c r="O36" s="1738"/>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738"/>
      <c r="H37" s="61">
        <v>15</v>
      </c>
      <c r="I37" s="60" t="s">
        <v>885</v>
      </c>
      <c r="J37" s="60" t="s">
        <v>866</v>
      </c>
      <c r="K37" s="75"/>
      <c r="L37" s="76"/>
      <c r="M37" s="54"/>
      <c r="N37" s="54"/>
      <c r="O37" s="1738"/>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738"/>
      <c r="H38" s="58"/>
      <c r="I38" s="58"/>
      <c r="J38" s="58"/>
      <c r="K38" s="75"/>
      <c r="L38" s="76"/>
      <c r="M38" s="54"/>
      <c r="N38" s="56">
        <v>395.64</v>
      </c>
      <c r="O38" s="1738"/>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738"/>
      <c r="H39" s="61">
        <v>16</v>
      </c>
      <c r="I39" s="60" t="s">
        <v>886</v>
      </c>
      <c r="J39" s="60" t="s">
        <v>876</v>
      </c>
      <c r="K39" s="75"/>
      <c r="L39" s="76"/>
      <c r="M39" s="54"/>
      <c r="N39" s="54"/>
      <c r="O39" s="1738"/>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738"/>
      <c r="H40" s="58"/>
      <c r="I40" s="58"/>
      <c r="J40" s="58"/>
      <c r="K40" s="75"/>
      <c r="L40" s="76"/>
      <c r="M40" s="54"/>
      <c r="N40" s="56">
        <v>414.76</v>
      </c>
      <c r="O40" s="1738"/>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738">
        <v>757</v>
      </c>
      <c r="H42" s="58"/>
      <c r="I42" s="58"/>
      <c r="J42" s="58"/>
      <c r="K42" s="75"/>
      <c r="L42" s="76"/>
      <c r="M42" s="54"/>
      <c r="N42" s="56">
        <v>401.93</v>
      </c>
      <c r="O42" s="1738">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738"/>
      <c r="H43" s="61">
        <v>18</v>
      </c>
      <c r="I43" s="60" t="s">
        <v>890</v>
      </c>
      <c r="J43" s="60" t="s">
        <v>866</v>
      </c>
      <c r="K43" s="68">
        <v>1</v>
      </c>
      <c r="L43" s="76"/>
      <c r="M43" s="54"/>
      <c r="N43" s="54"/>
      <c r="O43" s="1738"/>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738"/>
      <c r="H44" s="58"/>
      <c r="I44" s="58"/>
      <c r="J44" s="58"/>
      <c r="K44" s="75"/>
      <c r="L44" s="76"/>
      <c r="M44" s="54"/>
      <c r="N44" s="56">
        <v>354.95</v>
      </c>
      <c r="O44" s="1738"/>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738">
        <v>1192</v>
      </c>
      <c r="H46" s="58"/>
      <c r="I46" s="58"/>
      <c r="J46" s="58"/>
      <c r="K46" s="75"/>
      <c r="L46" s="76"/>
      <c r="M46" s="54"/>
      <c r="N46" s="56">
        <v>425</v>
      </c>
      <c r="O46" s="1738">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738"/>
      <c r="H47" s="61">
        <v>20</v>
      </c>
      <c r="I47" s="60" t="s">
        <v>895</v>
      </c>
      <c r="J47" s="60" t="s">
        <v>896</v>
      </c>
      <c r="K47" s="75"/>
      <c r="L47" s="76"/>
      <c r="M47" s="54"/>
      <c r="N47" s="54"/>
      <c r="O47" s="1738"/>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738"/>
      <c r="H48" s="58"/>
      <c r="I48" s="58"/>
      <c r="J48" s="58"/>
      <c r="K48" s="75"/>
      <c r="L48" s="76"/>
      <c r="M48" s="54"/>
      <c r="N48" s="56">
        <v>414</v>
      </c>
      <c r="O48" s="1738"/>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738"/>
      <c r="H49" s="61">
        <v>21</v>
      </c>
      <c r="I49" s="60" t="s">
        <v>897</v>
      </c>
      <c r="J49" s="60" t="s">
        <v>862</v>
      </c>
      <c r="K49" s="68">
        <v>1</v>
      </c>
      <c r="L49" s="81" t="s">
        <v>295</v>
      </c>
      <c r="M49" s="54"/>
      <c r="N49" s="54"/>
      <c r="O49" s="1738"/>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738"/>
      <c r="H50" s="58"/>
      <c r="I50" s="58"/>
      <c r="J50" s="58"/>
      <c r="K50" s="75"/>
      <c r="L50" s="76"/>
      <c r="M50" s="54"/>
      <c r="N50" s="56">
        <v>353.05</v>
      </c>
      <c r="O50" s="1738"/>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738">
        <v>829</v>
      </c>
      <c r="H52" s="58"/>
      <c r="I52" s="58"/>
      <c r="J52" s="58"/>
      <c r="K52" s="75"/>
      <c r="L52" s="76"/>
      <c r="M52" s="54"/>
      <c r="N52" s="56">
        <v>441.06</v>
      </c>
      <c r="O52" s="1738">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738"/>
      <c r="H53" s="61">
        <v>23</v>
      </c>
      <c r="I53" s="60" t="s">
        <v>902</v>
      </c>
      <c r="J53" s="60" t="s">
        <v>896</v>
      </c>
      <c r="K53" s="75"/>
      <c r="L53" s="81" t="s">
        <v>295</v>
      </c>
      <c r="M53" s="54"/>
      <c r="N53" s="54"/>
      <c r="O53" s="1738"/>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738"/>
      <c r="H54" s="58"/>
      <c r="I54" s="58"/>
      <c r="J54" s="58"/>
      <c r="K54" s="75"/>
      <c r="L54" s="76"/>
      <c r="M54" s="54"/>
      <c r="N54" s="56">
        <v>387.5</v>
      </c>
      <c r="O54" s="1738"/>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738">
        <v>2400</v>
      </c>
      <c r="H56" s="58"/>
      <c r="I56" s="58"/>
      <c r="J56" s="58"/>
      <c r="K56" s="75"/>
      <c r="L56" s="76"/>
      <c r="M56" s="54"/>
      <c r="N56" s="56">
        <v>372.63</v>
      </c>
      <c r="O56" s="1738">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738"/>
      <c r="H57" s="61">
        <v>25</v>
      </c>
      <c r="I57" s="60" t="s">
        <v>907</v>
      </c>
      <c r="J57" s="60" t="s">
        <v>862</v>
      </c>
      <c r="K57" s="75"/>
      <c r="L57" s="81" t="s">
        <v>908</v>
      </c>
      <c r="M57" s="54"/>
      <c r="N57" s="54"/>
      <c r="O57" s="1738"/>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738"/>
      <c r="H58" s="58"/>
      <c r="I58" s="58"/>
      <c r="J58" s="58"/>
      <c r="K58" s="75"/>
      <c r="L58" s="76"/>
      <c r="M58" s="54"/>
      <c r="N58" s="56">
        <v>415.3</v>
      </c>
      <c r="O58" s="1738"/>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738"/>
      <c r="H59" s="61">
        <v>26</v>
      </c>
      <c r="I59" s="60" t="s">
        <v>910</v>
      </c>
      <c r="J59" s="60" t="s">
        <v>866</v>
      </c>
      <c r="K59" s="75"/>
      <c r="L59" s="76"/>
      <c r="M59" s="54"/>
      <c r="N59" s="54"/>
      <c r="O59" s="1738"/>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738"/>
      <c r="H60" s="58"/>
      <c r="I60" s="58"/>
      <c r="J60" s="58"/>
      <c r="K60" s="75"/>
      <c r="L60" s="76"/>
      <c r="M60" s="54"/>
      <c r="N60" s="56">
        <v>424.58</v>
      </c>
      <c r="O60" s="1738"/>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738"/>
      <c r="H61" s="61">
        <v>27</v>
      </c>
      <c r="I61" s="60" t="s">
        <v>911</v>
      </c>
      <c r="J61" s="60" t="s">
        <v>862</v>
      </c>
      <c r="K61" s="75"/>
      <c r="L61" s="76"/>
      <c r="M61" s="54"/>
      <c r="N61" s="54"/>
      <c r="O61" s="1738"/>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738"/>
      <c r="H62" s="58"/>
      <c r="I62" s="58"/>
      <c r="J62" s="58"/>
      <c r="K62" s="75"/>
      <c r="L62" s="76"/>
      <c r="M62" s="54"/>
      <c r="N62" s="56">
        <v>391.7</v>
      </c>
      <c r="O62" s="1738"/>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738"/>
      <c r="H63" s="61">
        <v>28</v>
      </c>
      <c r="I63" s="60" t="s">
        <v>912</v>
      </c>
      <c r="J63" s="60" t="s">
        <v>862</v>
      </c>
      <c r="K63" s="75"/>
      <c r="L63" s="76"/>
      <c r="M63" s="54"/>
      <c r="N63" s="54"/>
      <c r="O63" s="1738"/>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738"/>
      <c r="H64" s="58"/>
      <c r="I64" s="58"/>
      <c r="J64" s="58"/>
      <c r="K64" s="75"/>
      <c r="L64" s="76"/>
      <c r="M64" s="54"/>
      <c r="N64" s="56">
        <v>410.47</v>
      </c>
      <c r="O64" s="1738"/>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738"/>
      <c r="H65" s="61">
        <v>29</v>
      </c>
      <c r="I65" s="60" t="s">
        <v>914</v>
      </c>
      <c r="J65" s="60" t="s">
        <v>876</v>
      </c>
      <c r="K65" s="75"/>
      <c r="L65" s="76"/>
      <c r="M65" s="54"/>
      <c r="N65" s="54"/>
      <c r="O65" s="1738"/>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738"/>
      <c r="H66" s="58"/>
      <c r="I66" s="58"/>
      <c r="J66" s="58"/>
      <c r="K66" s="75"/>
      <c r="L66" s="76"/>
      <c r="M66" s="54"/>
      <c r="N66" s="56">
        <v>385.54</v>
      </c>
      <c r="O66" s="1738"/>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738">
        <v>1242</v>
      </c>
      <c r="H68" s="58"/>
      <c r="I68" s="58"/>
      <c r="J68" s="58"/>
      <c r="K68" s="75"/>
      <c r="L68" s="76"/>
      <c r="M68" s="54"/>
      <c r="N68" s="56">
        <v>418.31</v>
      </c>
      <c r="O68" s="1738">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738"/>
      <c r="H69" s="61">
        <v>31</v>
      </c>
      <c r="I69" s="60" t="s">
        <v>918</v>
      </c>
      <c r="J69" s="60" t="s">
        <v>862</v>
      </c>
      <c r="K69" s="68">
        <v>1</v>
      </c>
      <c r="L69" s="76"/>
      <c r="M69" s="54"/>
      <c r="N69" s="54"/>
      <c r="O69" s="1738"/>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738"/>
      <c r="H70" s="58"/>
      <c r="I70" s="58"/>
      <c r="J70" s="58"/>
      <c r="K70" s="75"/>
      <c r="L70" s="76"/>
      <c r="M70" s="54"/>
      <c r="N70" s="56">
        <v>421.47</v>
      </c>
      <c r="O70" s="1738"/>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738"/>
      <c r="H71" s="61">
        <v>32</v>
      </c>
      <c r="I71" s="60" t="s">
        <v>919</v>
      </c>
      <c r="J71" s="60" t="s">
        <v>866</v>
      </c>
      <c r="K71" s="75"/>
      <c r="L71" s="76"/>
      <c r="M71" s="54"/>
      <c r="N71" s="54"/>
      <c r="O71" s="1738"/>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738"/>
      <c r="H72" s="58"/>
      <c r="I72" s="58"/>
      <c r="J72" s="58"/>
      <c r="K72" s="75"/>
      <c r="L72" s="76"/>
      <c r="M72" s="54"/>
      <c r="N72" s="56">
        <v>401.98</v>
      </c>
      <c r="O72" s="1738"/>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738">
        <v>833</v>
      </c>
      <c r="H74" s="58"/>
      <c r="I74" s="58"/>
      <c r="J74" s="58"/>
      <c r="K74" s="75"/>
      <c r="L74" s="76"/>
      <c r="M74" s="54"/>
      <c r="N74" s="56">
        <v>429.38</v>
      </c>
      <c r="O74" s="1738">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738"/>
      <c r="H75" s="61">
        <v>34</v>
      </c>
      <c r="I75" s="60" t="s">
        <v>923</v>
      </c>
      <c r="J75" s="60" t="s">
        <v>866</v>
      </c>
      <c r="K75" s="75"/>
      <c r="L75" s="76"/>
      <c r="M75" s="54"/>
      <c r="N75" s="54"/>
      <c r="O75" s="1738"/>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738"/>
      <c r="H76" s="58"/>
      <c r="I76" s="58"/>
      <c r="J76" s="58"/>
      <c r="K76" s="75"/>
      <c r="L76" s="76"/>
      <c r="M76" s="54"/>
      <c r="N76" s="56">
        <v>403.83</v>
      </c>
      <c r="O76" s="1738"/>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738">
        <v>735</v>
      </c>
      <c r="H80" s="58"/>
      <c r="I80" s="58"/>
      <c r="J80" s="58"/>
      <c r="K80" s="75"/>
      <c r="L80" s="76"/>
      <c r="M80" s="54"/>
      <c r="N80" s="56">
        <v>380.68</v>
      </c>
      <c r="O80" s="1738">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738"/>
      <c r="H81" s="61">
        <v>37</v>
      </c>
      <c r="I81" s="60" t="s">
        <v>929</v>
      </c>
      <c r="J81" s="60" t="s">
        <v>862</v>
      </c>
      <c r="K81" s="75"/>
      <c r="L81" s="76"/>
      <c r="M81" s="54"/>
      <c r="N81" s="54"/>
      <c r="O81" s="1738"/>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738"/>
      <c r="H82" s="58"/>
      <c r="I82" s="58"/>
      <c r="J82" s="58"/>
      <c r="K82" s="75"/>
      <c r="L82" s="76"/>
      <c r="M82" s="54"/>
      <c r="N82" s="56">
        <v>354.53</v>
      </c>
      <c r="O82" s="1738"/>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738">
        <v>1203</v>
      </c>
      <c r="H84" s="58"/>
      <c r="I84" s="58"/>
      <c r="J84" s="58"/>
      <c r="K84" s="75"/>
      <c r="L84" s="76"/>
      <c r="M84" s="54"/>
      <c r="N84" s="56">
        <v>405.57</v>
      </c>
      <c r="O84" s="1738">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738"/>
      <c r="H85" s="61">
        <v>39</v>
      </c>
      <c r="I85" s="60" t="s">
        <v>932</v>
      </c>
      <c r="J85" s="60" t="s">
        <v>876</v>
      </c>
      <c r="K85" s="75"/>
      <c r="L85" s="76"/>
      <c r="M85" s="54"/>
      <c r="N85" s="54"/>
      <c r="O85" s="1738"/>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738"/>
      <c r="H86" s="58"/>
      <c r="I86" s="58"/>
      <c r="J86" s="58"/>
      <c r="K86" s="75"/>
      <c r="L86" s="76"/>
      <c r="M86" s="54"/>
      <c r="N86" s="56">
        <v>416.87</v>
      </c>
      <c r="O86" s="1738"/>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738"/>
      <c r="H87" s="61">
        <v>40</v>
      </c>
      <c r="I87" s="60" t="s">
        <v>934</v>
      </c>
      <c r="J87" s="60" t="s">
        <v>862</v>
      </c>
      <c r="K87" s="75"/>
      <c r="L87" s="76"/>
      <c r="M87" s="54"/>
      <c r="N87" s="54"/>
      <c r="O87" s="1738"/>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738"/>
      <c r="H88" s="58"/>
      <c r="I88" s="58"/>
      <c r="J88" s="58"/>
      <c r="K88" s="75"/>
      <c r="L88" s="76"/>
      <c r="M88" s="54"/>
      <c r="N88" s="56">
        <v>380.77</v>
      </c>
      <c r="O88" s="1738"/>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738">
        <v>1101</v>
      </c>
      <c r="H90" s="58"/>
      <c r="I90" s="58"/>
      <c r="J90" s="58"/>
      <c r="K90" s="75"/>
      <c r="L90" s="76"/>
      <c r="M90" s="54"/>
      <c r="N90" s="56">
        <v>411.81</v>
      </c>
      <c r="O90" s="1738">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738"/>
      <c r="H91" s="61">
        <v>42</v>
      </c>
      <c r="I91" s="60" t="s">
        <v>937</v>
      </c>
      <c r="J91" s="60" t="s">
        <v>866</v>
      </c>
      <c r="K91" s="75"/>
      <c r="L91" s="76"/>
      <c r="M91" s="54"/>
      <c r="N91" s="54"/>
      <c r="O91" s="1738"/>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738"/>
      <c r="H92" s="58"/>
      <c r="I92" s="58"/>
      <c r="J92" s="58"/>
      <c r="K92" s="75"/>
      <c r="L92" s="76"/>
      <c r="M92" s="54"/>
      <c r="N92" s="56">
        <v>392.08</v>
      </c>
      <c r="O92" s="1738"/>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738"/>
      <c r="H93" s="61">
        <v>43</v>
      </c>
      <c r="I93" s="60" t="s">
        <v>938</v>
      </c>
      <c r="J93" s="60" t="s">
        <v>896</v>
      </c>
      <c r="K93" s="75"/>
      <c r="L93" s="76"/>
      <c r="M93" s="54"/>
      <c r="N93" s="54"/>
      <c r="O93" s="1738"/>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738"/>
      <c r="H94" s="58"/>
      <c r="I94" s="58"/>
      <c r="J94" s="58"/>
      <c r="K94" s="75"/>
      <c r="L94" s="76"/>
      <c r="M94" s="54"/>
      <c r="N94" s="56">
        <v>296.87</v>
      </c>
      <c r="O94" s="1738"/>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738">
        <v>835</v>
      </c>
      <c r="H98" s="58"/>
      <c r="I98" s="58"/>
      <c r="J98" s="58"/>
      <c r="K98" s="75"/>
      <c r="L98" s="76"/>
      <c r="M98" s="54"/>
      <c r="N98" s="56">
        <v>382.17</v>
      </c>
      <c r="O98" s="1738">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738"/>
      <c r="H99" s="61">
        <v>46</v>
      </c>
      <c r="I99" s="60" t="s">
        <v>945</v>
      </c>
      <c r="J99" s="60" t="s">
        <v>896</v>
      </c>
      <c r="K99" s="75"/>
      <c r="L99" s="76"/>
      <c r="M99" s="54"/>
      <c r="N99" s="54"/>
      <c r="O99" s="1738"/>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738"/>
      <c r="H100" s="58"/>
      <c r="I100" s="58"/>
      <c r="J100" s="58"/>
      <c r="K100" s="75"/>
      <c r="L100" s="76"/>
      <c r="M100" s="54"/>
      <c r="N100" s="56">
        <v>452.74</v>
      </c>
      <c r="O100" s="1738"/>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738">
        <v>815</v>
      </c>
      <c r="H102" s="58"/>
      <c r="I102" s="58"/>
      <c r="J102" s="58"/>
      <c r="K102" s="75"/>
      <c r="L102" s="76"/>
      <c r="M102" s="54"/>
      <c r="N102" s="56">
        <v>420.21</v>
      </c>
      <c r="O102" s="1738">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738"/>
      <c r="H103" s="61">
        <v>48</v>
      </c>
      <c r="I103" s="60" t="s">
        <v>949</v>
      </c>
      <c r="J103" s="60" t="s">
        <v>896</v>
      </c>
      <c r="K103" s="75"/>
      <c r="L103" s="76"/>
      <c r="M103" s="54"/>
      <c r="N103" s="54"/>
      <c r="O103" s="1738"/>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738"/>
      <c r="H104" s="58"/>
      <c r="I104" s="58"/>
      <c r="J104" s="58"/>
      <c r="K104" s="75"/>
      <c r="L104" s="76"/>
      <c r="M104" s="54"/>
      <c r="N104" s="56">
        <v>395.01</v>
      </c>
      <c r="O104" s="1738"/>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738">
        <v>1473</v>
      </c>
      <c r="H106" s="58"/>
      <c r="I106" s="58"/>
      <c r="J106" s="58"/>
      <c r="K106" s="75"/>
      <c r="L106" s="76"/>
      <c r="M106" s="54"/>
      <c r="N106" s="56">
        <v>386.74</v>
      </c>
      <c r="O106" s="1738">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738"/>
      <c r="H107" s="61">
        <v>50</v>
      </c>
      <c r="I107" s="60" t="s">
        <v>953</v>
      </c>
      <c r="J107" s="60" t="s">
        <v>862</v>
      </c>
      <c r="K107" s="75"/>
      <c r="L107" s="76"/>
      <c r="M107" s="54"/>
      <c r="N107" s="54"/>
      <c r="O107" s="1738"/>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738"/>
      <c r="H108" s="58"/>
      <c r="I108" s="58"/>
      <c r="J108" s="58"/>
      <c r="K108" s="75"/>
      <c r="L108" s="76"/>
      <c r="M108" s="54"/>
      <c r="N108" s="56">
        <v>378.62</v>
      </c>
      <c r="O108" s="1738"/>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738"/>
      <c r="H109" s="61">
        <v>51</v>
      </c>
      <c r="I109" s="60" t="s">
        <v>954</v>
      </c>
      <c r="J109" s="60" t="s">
        <v>862</v>
      </c>
      <c r="K109" s="75"/>
      <c r="L109" s="76"/>
      <c r="M109" s="54"/>
      <c r="N109" s="54"/>
      <c r="O109" s="1738"/>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738"/>
      <c r="H110" s="58"/>
      <c r="I110" s="58"/>
      <c r="J110" s="58"/>
      <c r="K110" s="75"/>
      <c r="L110" s="76"/>
      <c r="M110" s="54"/>
      <c r="N110" s="56">
        <v>350.22</v>
      </c>
      <c r="O110" s="1738"/>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738"/>
      <c r="H111" s="61">
        <v>52</v>
      </c>
      <c r="I111" s="60" t="s">
        <v>956</v>
      </c>
      <c r="J111" s="60" t="s">
        <v>862</v>
      </c>
      <c r="K111" s="75"/>
      <c r="L111" s="76"/>
      <c r="M111" s="54"/>
      <c r="N111" s="54"/>
      <c r="O111" s="1738"/>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738"/>
      <c r="H112" s="58"/>
      <c r="I112" s="58"/>
      <c r="J112" s="58"/>
      <c r="K112" s="75"/>
      <c r="L112" s="76"/>
      <c r="M112" s="54"/>
      <c r="N112" s="56">
        <v>357.91</v>
      </c>
      <c r="O112" s="1738"/>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739" t="s">
        <v>961</v>
      </c>
      <c r="F116" s="1739"/>
      <c r="G116" s="1739"/>
      <c r="H116" s="114"/>
      <c r="I116" s="114"/>
      <c r="J116" s="1739" t="s">
        <v>962</v>
      </c>
      <c r="K116" s="1739"/>
      <c r="L116" s="1739"/>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740" t="s">
        <v>966</v>
      </c>
      <c r="B138" s="1741"/>
      <c r="C138" s="1741"/>
      <c r="D138" s="1741"/>
      <c r="E138" s="1741"/>
      <c r="F138" s="1741"/>
      <c r="G138" s="1741"/>
      <c r="H138" s="1741"/>
      <c r="I138" s="1741"/>
      <c r="J138" s="1741"/>
      <c r="K138" s="1741"/>
      <c r="L138" s="1741"/>
      <c r="M138" s="1741"/>
      <c r="N138" s="1741"/>
      <c r="O138" s="1742" t="s">
        <v>967</v>
      </c>
      <c r="P138" s="1742"/>
      <c r="Q138" s="1742"/>
      <c r="R138" s="1742"/>
      <c r="S138" s="1742"/>
      <c r="T138" s="1742"/>
      <c r="U138" s="1742"/>
      <c r="V138" s="1742"/>
      <c r="W138" s="1742"/>
      <c r="X138" s="1742"/>
      <c r="Y138" s="1742"/>
      <c r="Z138" s="1742"/>
      <c r="AA138" s="1742"/>
      <c r="AB138" s="1742"/>
      <c r="AC138" s="1743"/>
    </row>
    <row r="139" spans="1:29" ht="12.75" customHeight="1">
      <c r="A139" s="1521" t="s">
        <v>968</v>
      </c>
      <c r="B139" s="1521"/>
      <c r="C139" s="1521"/>
      <c r="D139" s="1521"/>
      <c r="E139" s="1521"/>
      <c r="F139" s="1520" t="s">
        <v>969</v>
      </c>
      <c r="G139" s="1520"/>
      <c r="H139" s="1520"/>
      <c r="I139" s="1520"/>
      <c r="J139" s="1521" t="s">
        <v>970</v>
      </c>
      <c r="K139" s="1521"/>
      <c r="L139" s="1521"/>
      <c r="M139" s="1521"/>
      <c r="N139" s="1521"/>
      <c r="O139" s="1520" t="s">
        <v>969</v>
      </c>
      <c r="P139" s="1520"/>
      <c r="Q139" s="1520"/>
      <c r="R139" s="1520"/>
      <c r="S139" s="1520"/>
      <c r="T139" s="1521" t="s">
        <v>971</v>
      </c>
      <c r="U139" s="1521"/>
      <c r="V139" s="1521"/>
      <c r="W139" s="1521"/>
      <c r="X139" s="1521"/>
      <c r="Y139" s="1521"/>
      <c r="Z139" s="1521" t="s">
        <v>972</v>
      </c>
      <c r="AA139" s="1521"/>
      <c r="AB139" s="1521"/>
      <c r="AC139" s="1521"/>
    </row>
    <row r="140" spans="1:29" ht="12.75" customHeight="1">
      <c r="A140" s="1521"/>
      <c r="B140" s="1521"/>
      <c r="C140" s="1521"/>
      <c r="D140" s="1521"/>
      <c r="E140" s="1521"/>
      <c r="F140" s="1520"/>
      <c r="G140" s="1520"/>
      <c r="H140" s="1520"/>
      <c r="I140" s="1520"/>
      <c r="J140" s="1521"/>
      <c r="K140" s="1521"/>
      <c r="L140" s="1521"/>
      <c r="M140" s="1521"/>
      <c r="N140" s="1521"/>
      <c r="O140" s="1520"/>
      <c r="P140" s="1520"/>
      <c r="Q140" s="1520"/>
      <c r="R140" s="1520"/>
      <c r="S140" s="1520"/>
      <c r="T140" s="1521"/>
      <c r="U140" s="1521"/>
      <c r="V140" s="1521"/>
      <c r="W140" s="1521"/>
      <c r="X140" s="1521"/>
      <c r="Y140" s="1521"/>
      <c r="Z140" s="1521"/>
      <c r="AA140" s="1521"/>
      <c r="AB140" s="1521"/>
      <c r="AC140" s="1521"/>
    </row>
    <row r="141" spans="1:29" ht="12.75" customHeight="1">
      <c r="A141" s="1521"/>
      <c r="B141" s="1521"/>
      <c r="C141" s="1521"/>
      <c r="D141" s="1521"/>
      <c r="E141" s="1521"/>
      <c r="F141" s="1520"/>
      <c r="G141" s="1520"/>
      <c r="H141" s="1520"/>
      <c r="I141" s="1520"/>
      <c r="J141" s="1521"/>
      <c r="K141" s="1521"/>
      <c r="L141" s="1521"/>
      <c r="M141" s="1521"/>
      <c r="N141" s="1521"/>
      <c r="O141" s="1520"/>
      <c r="P141" s="1520"/>
      <c r="Q141" s="1520"/>
      <c r="R141" s="1520"/>
      <c r="S141" s="1520"/>
      <c r="T141" s="1521"/>
      <c r="U141" s="1521"/>
      <c r="V141" s="1521"/>
      <c r="W141" s="1521"/>
      <c r="X141" s="1521"/>
      <c r="Y141" s="1521"/>
      <c r="Z141" s="1521"/>
      <c r="AA141" s="1521"/>
      <c r="AB141" s="1521"/>
      <c r="AC141" s="1521"/>
    </row>
    <row r="142" spans="1:29" ht="36.75" customHeight="1">
      <c r="A142" s="1521"/>
      <c r="B142" s="1521"/>
      <c r="C142" s="1521"/>
      <c r="D142" s="1521"/>
      <c r="E142" s="1521"/>
      <c r="F142" s="1520"/>
      <c r="G142" s="1520"/>
      <c r="H142" s="1520"/>
      <c r="I142" s="1520"/>
      <c r="J142" s="1521"/>
      <c r="K142" s="1521"/>
      <c r="L142" s="1521"/>
      <c r="M142" s="1521"/>
      <c r="N142" s="1521"/>
      <c r="O142" s="1520"/>
      <c r="P142" s="1520"/>
      <c r="Q142" s="1520"/>
      <c r="R142" s="1520"/>
      <c r="S142" s="1520"/>
      <c r="T142" s="1521"/>
      <c r="U142" s="1521"/>
      <c r="V142" s="1521"/>
      <c r="W142" s="1521"/>
      <c r="X142" s="1521"/>
      <c r="Y142" s="1521"/>
      <c r="Z142" s="1521"/>
      <c r="AA142" s="1521"/>
      <c r="AB142" s="1521"/>
      <c r="AC142" s="1521"/>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topLeftCell="A9" zoomScale="25" zoomScaleNormal="42" zoomScaleSheetLayoutView="25" zoomScalePageLayoutView="19" workbookViewId="0">
      <selection activeCell="S23" sqref="S23"/>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297" t="s">
        <v>1796</v>
      </c>
      <c r="B1" s="1298"/>
      <c r="C1" s="1298"/>
      <c r="D1" s="1298"/>
      <c r="E1" s="1298"/>
      <c r="F1" s="1298"/>
      <c r="G1" s="1298"/>
      <c r="H1" s="1298"/>
      <c r="I1" s="1298"/>
      <c r="J1" s="1298"/>
      <c r="K1" s="1298"/>
      <c r="L1" s="1298"/>
      <c r="M1" s="1298"/>
      <c r="N1" s="1298"/>
      <c r="O1" s="1298"/>
      <c r="P1" s="1298"/>
      <c r="Q1" s="1298"/>
      <c r="R1" s="1298"/>
      <c r="S1" s="1298"/>
      <c r="T1" s="1298"/>
      <c r="U1" s="1298"/>
      <c r="V1" s="1298"/>
      <c r="W1" s="1298"/>
      <c r="X1" s="1299"/>
    </row>
    <row r="2" spans="1:29" ht="45" customHeight="1">
      <c r="A2" s="1300" t="s">
        <v>48</v>
      </c>
      <c r="B2" s="1301"/>
      <c r="C2" s="1301"/>
      <c r="D2" s="1301"/>
      <c r="E2" s="1301"/>
      <c r="F2" s="1301"/>
      <c r="G2" s="1301"/>
      <c r="H2" s="1301"/>
      <c r="I2" s="1301"/>
      <c r="J2" s="1301"/>
      <c r="K2" s="1301"/>
      <c r="L2" s="1301"/>
      <c r="M2" s="1301"/>
      <c r="N2" s="1301"/>
      <c r="O2" s="1301"/>
      <c r="P2" s="1301"/>
      <c r="Q2" s="1301"/>
      <c r="R2" s="1301"/>
      <c r="S2" s="1301"/>
      <c r="T2" s="1301"/>
      <c r="U2" s="1301"/>
      <c r="V2" s="1301"/>
      <c r="W2" s="1301"/>
      <c r="X2" s="1302"/>
    </row>
    <row r="3" spans="1:29" ht="40" customHeight="1" thickBot="1">
      <c r="A3" s="1300" t="s">
        <v>1797</v>
      </c>
      <c r="B3" s="1301"/>
      <c r="C3" s="1301"/>
      <c r="D3" s="1301"/>
      <c r="E3" s="1301"/>
      <c r="F3" s="1301"/>
      <c r="G3" s="1301"/>
      <c r="H3" s="1301"/>
      <c r="I3" s="1301"/>
      <c r="J3" s="1301"/>
      <c r="K3" s="1301"/>
      <c r="L3" s="1301"/>
      <c r="M3" s="1301"/>
      <c r="N3" s="1301"/>
      <c r="O3" s="1301"/>
      <c r="P3" s="1301"/>
      <c r="Q3" s="1301"/>
      <c r="R3" s="1301"/>
      <c r="S3" s="1301"/>
      <c r="T3" s="1301"/>
      <c r="U3" s="1303"/>
      <c r="V3" s="1303"/>
      <c r="W3" s="1303"/>
      <c r="X3" s="1304"/>
    </row>
    <row r="4" spans="1:29" ht="27.65" customHeight="1">
      <c r="A4" s="1340" t="s">
        <v>1839</v>
      </c>
      <c r="B4" s="1341"/>
      <c r="C4" s="1341"/>
      <c r="D4" s="1341"/>
      <c r="E4" s="1341"/>
      <c r="F4" s="1341"/>
      <c r="G4" s="1341"/>
      <c r="H4" s="1341"/>
      <c r="I4" s="1341"/>
      <c r="J4" s="1341"/>
      <c r="K4" s="1341"/>
      <c r="L4" s="1341"/>
      <c r="M4" s="1341"/>
      <c r="N4" s="1341"/>
      <c r="O4" s="1341"/>
      <c r="P4" s="1341"/>
      <c r="Q4" s="1341"/>
      <c r="R4" s="1341"/>
      <c r="S4" s="1341"/>
      <c r="T4" s="1342"/>
      <c r="U4" s="1332" t="s">
        <v>1439</v>
      </c>
      <c r="V4" s="1333"/>
      <c r="W4" s="1336">
        <f ca="1">NOW()-1</f>
        <v>46166.452776736114</v>
      </c>
      <c r="X4" s="1337"/>
      <c r="Y4" s="1056"/>
      <c r="Z4" s="1056"/>
      <c r="AA4" s="1056"/>
      <c r="AB4" s="1053"/>
      <c r="AC4" s="1053"/>
    </row>
    <row r="5" spans="1:29" ht="21" customHeight="1" thickBot="1">
      <c r="A5" s="1343"/>
      <c r="B5" s="1344"/>
      <c r="C5" s="1344"/>
      <c r="D5" s="1344"/>
      <c r="E5" s="1344"/>
      <c r="F5" s="1344"/>
      <c r="G5" s="1344"/>
      <c r="H5" s="1344"/>
      <c r="I5" s="1344"/>
      <c r="J5" s="1344"/>
      <c r="K5" s="1344"/>
      <c r="L5" s="1344"/>
      <c r="M5" s="1344"/>
      <c r="N5" s="1344"/>
      <c r="O5" s="1344"/>
      <c r="P5" s="1344"/>
      <c r="Q5" s="1344"/>
      <c r="R5" s="1344"/>
      <c r="S5" s="1344"/>
      <c r="T5" s="1345"/>
      <c r="U5" s="1334"/>
      <c r="V5" s="1335"/>
      <c r="W5" s="1338"/>
      <c r="X5" s="1339"/>
      <c r="Z5" s="1053"/>
      <c r="AA5" s="1053"/>
      <c r="AB5" s="1053"/>
      <c r="AC5" s="1053"/>
    </row>
    <row r="6" spans="1:29" ht="43.25" customHeight="1" thickBot="1">
      <c r="A6" s="1305" t="s">
        <v>975</v>
      </c>
      <c r="B6" s="1272" t="s">
        <v>13</v>
      </c>
      <c r="C6" s="1273"/>
      <c r="D6" s="1274"/>
      <c r="E6" s="1305" t="s">
        <v>1129</v>
      </c>
      <c r="F6" s="1307" t="s">
        <v>1798</v>
      </c>
      <c r="G6" s="1308"/>
      <c r="H6" s="1308"/>
      <c r="I6" s="1308"/>
      <c r="J6" s="1308"/>
      <c r="K6" s="1309"/>
      <c r="L6" s="1310" t="s">
        <v>1809</v>
      </c>
      <c r="M6" s="1311"/>
      <c r="N6" s="1311"/>
      <c r="O6" s="1311"/>
      <c r="P6" s="1311"/>
      <c r="Q6" s="1312"/>
      <c r="R6" s="1313" t="s">
        <v>1821</v>
      </c>
      <c r="S6" s="1314"/>
      <c r="T6" s="1313" t="s">
        <v>1845</v>
      </c>
      <c r="U6" s="1314"/>
      <c r="V6" s="1324" t="s">
        <v>20</v>
      </c>
      <c r="W6" s="1325"/>
      <c r="X6" s="1326"/>
      <c r="AB6" s="1053"/>
    </row>
    <row r="7" spans="1:29" ht="50.4" customHeight="1" thickBot="1">
      <c r="A7" s="1306"/>
      <c r="B7" s="1275"/>
      <c r="C7" s="1276"/>
      <c r="D7" s="1277"/>
      <c r="E7" s="1306"/>
      <c r="F7" s="1318" t="s">
        <v>1822</v>
      </c>
      <c r="G7" s="1319"/>
      <c r="H7" s="1320" t="s">
        <v>1440</v>
      </c>
      <c r="I7" s="1321"/>
      <c r="J7" s="1320" t="s">
        <v>820</v>
      </c>
      <c r="K7" s="1321"/>
      <c r="L7" s="1322" t="s">
        <v>1822</v>
      </c>
      <c r="M7" s="1323"/>
      <c r="N7" s="1327" t="s">
        <v>1440</v>
      </c>
      <c r="O7" s="1328"/>
      <c r="P7" s="1327" t="s">
        <v>820</v>
      </c>
      <c r="Q7" s="1328"/>
      <c r="R7" s="1315"/>
      <c r="S7" s="1316"/>
      <c r="T7" s="1315"/>
      <c r="U7" s="1317"/>
      <c r="V7" s="1329" t="s">
        <v>1836</v>
      </c>
      <c r="W7" s="1330"/>
      <c r="X7" s="1331"/>
      <c r="Y7" s="1149"/>
      <c r="Z7" s="1055"/>
      <c r="AA7" s="1055"/>
      <c r="AB7" s="1055"/>
      <c r="AC7" s="1055"/>
    </row>
    <row r="8" spans="1:29" ht="35" customHeight="1">
      <c r="A8" s="1103">
        <v>1</v>
      </c>
      <c r="B8" s="1271" t="s">
        <v>1132</v>
      </c>
      <c r="C8" s="1271"/>
      <c r="D8" s="1271"/>
      <c r="E8" s="1104" t="s">
        <v>1028</v>
      </c>
      <c r="F8" s="1291">
        <v>7.556</v>
      </c>
      <c r="G8" s="1292"/>
      <c r="H8" s="1389">
        <v>7.556</v>
      </c>
      <c r="I8" s="1390"/>
      <c r="J8" s="1391">
        <f>F8-H8</f>
        <v>0</v>
      </c>
      <c r="K8" s="1392"/>
      <c r="L8" s="1291">
        <v>7.9219999999999997</v>
      </c>
      <c r="M8" s="1292"/>
      <c r="N8" s="1291">
        <v>7.9219999999999997</v>
      </c>
      <c r="O8" s="1292"/>
      <c r="P8" s="1391">
        <f>L8-N8</f>
        <v>0</v>
      </c>
      <c r="Q8" s="1393"/>
      <c r="R8" s="1278">
        <f>F8+L8</f>
        <v>15.478</v>
      </c>
      <c r="S8" s="1279"/>
      <c r="T8" s="1278">
        <f>P8+J8</f>
        <v>0</v>
      </c>
      <c r="U8" s="1280"/>
      <c r="V8" s="1265" t="s">
        <v>1984</v>
      </c>
      <c r="W8" s="1266"/>
      <c r="X8" s="1267"/>
      <c r="Y8" s="1150"/>
      <c r="Z8" s="1055"/>
      <c r="AA8" s="1055"/>
      <c r="AB8" s="1055"/>
      <c r="AC8" s="1055"/>
    </row>
    <row r="9" spans="1:29" ht="35" customHeight="1">
      <c r="A9" s="1098">
        <f>A8+1</f>
        <v>2</v>
      </c>
      <c r="B9" s="1249" t="s">
        <v>1133</v>
      </c>
      <c r="C9" s="1249"/>
      <c r="D9" s="1249"/>
      <c r="E9" s="1099" t="s">
        <v>1028</v>
      </c>
      <c r="F9" s="1286">
        <v>7.556</v>
      </c>
      <c r="G9" s="1287"/>
      <c r="H9" s="1288">
        <v>7.556</v>
      </c>
      <c r="I9" s="1289"/>
      <c r="J9" s="1284">
        <f>F9-H9</f>
        <v>0</v>
      </c>
      <c r="K9" s="1290"/>
      <c r="L9" s="1286">
        <v>7.9219999999999997</v>
      </c>
      <c r="M9" s="1287"/>
      <c r="N9" s="1286">
        <v>7.9219999999999997</v>
      </c>
      <c r="O9" s="1287"/>
      <c r="P9" s="1284">
        <f t="shared" ref="P9:P17" si="0">L9-N9</f>
        <v>0</v>
      </c>
      <c r="Q9" s="1285"/>
      <c r="R9" s="1281">
        <f>F9+L9</f>
        <v>15.478</v>
      </c>
      <c r="S9" s="1282"/>
      <c r="T9" s="1281">
        <f t="shared" ref="T9:T17" si="1">P9+J9</f>
        <v>0</v>
      </c>
      <c r="U9" s="1283"/>
      <c r="V9" s="1268"/>
      <c r="W9" s="1269"/>
      <c r="X9" s="1270"/>
      <c r="Y9" s="1150"/>
      <c r="Z9" s="1055"/>
      <c r="AA9" s="1055"/>
      <c r="AB9" s="1055"/>
      <c r="AC9" s="1055"/>
    </row>
    <row r="10" spans="1:29" ht="35" customHeight="1">
      <c r="A10" s="1098">
        <v>3</v>
      </c>
      <c r="B10" s="1249" t="s">
        <v>1441</v>
      </c>
      <c r="C10" s="1249"/>
      <c r="D10" s="1249"/>
      <c r="E10" s="1099" t="s">
        <v>1028</v>
      </c>
      <c r="F10" s="1286">
        <v>7.556</v>
      </c>
      <c r="G10" s="1287"/>
      <c r="H10" s="1286">
        <v>7.556</v>
      </c>
      <c r="I10" s="1287"/>
      <c r="J10" s="1284">
        <f>F10-H10</f>
        <v>0</v>
      </c>
      <c r="K10" s="1290"/>
      <c r="L10" s="1286">
        <v>7.9219999999999997</v>
      </c>
      <c r="M10" s="1287"/>
      <c r="N10" s="1286">
        <v>7.9219999999999997</v>
      </c>
      <c r="O10" s="1287"/>
      <c r="P10" s="1284">
        <f t="shared" si="0"/>
        <v>0</v>
      </c>
      <c r="Q10" s="1285"/>
      <c r="R10" s="1281">
        <f>F10+L10</f>
        <v>15.478</v>
      </c>
      <c r="S10" s="1282"/>
      <c r="T10" s="1281">
        <f t="shared" si="1"/>
        <v>0</v>
      </c>
      <c r="U10" s="1283"/>
      <c r="V10" s="1183"/>
      <c r="W10" s="1184"/>
      <c r="X10" s="1185"/>
      <c r="Y10" s="1150"/>
      <c r="Z10" s="1055"/>
      <c r="AA10" s="1055"/>
      <c r="AB10" s="1055"/>
      <c r="AC10" s="1055"/>
    </row>
    <row r="11" spans="1:29" ht="35" customHeight="1" thickBot="1">
      <c r="A11" s="1098">
        <v>4</v>
      </c>
      <c r="B11" s="1249" t="s">
        <v>1134</v>
      </c>
      <c r="C11" s="1249"/>
      <c r="D11" s="1249"/>
      <c r="E11" s="1100" t="s">
        <v>1135</v>
      </c>
      <c r="F11" s="1284">
        <v>11</v>
      </c>
      <c r="G11" s="1290"/>
      <c r="H11" s="1285">
        <v>11</v>
      </c>
      <c r="I11" s="1290"/>
      <c r="J11" s="1284">
        <f>F11-H11</f>
        <v>0</v>
      </c>
      <c r="K11" s="1290"/>
      <c r="L11" s="1284">
        <v>15</v>
      </c>
      <c r="M11" s="1290"/>
      <c r="N11" s="1284">
        <v>15</v>
      </c>
      <c r="O11" s="1285"/>
      <c r="P11" s="1284">
        <f t="shared" si="0"/>
        <v>0</v>
      </c>
      <c r="Q11" s="1285"/>
      <c r="R11" s="1281">
        <v>26</v>
      </c>
      <c r="S11" s="1282"/>
      <c r="T11" s="1281">
        <f t="shared" ref="T11" si="2">P11+J11</f>
        <v>0</v>
      </c>
      <c r="U11" s="1283"/>
      <c r="V11" s="1186"/>
      <c r="W11" s="1187"/>
      <c r="X11" s="1188"/>
      <c r="Y11" s="1150"/>
      <c r="Z11" s="1055"/>
      <c r="AA11" s="1055"/>
      <c r="AB11" s="1055"/>
      <c r="AC11" s="1055"/>
    </row>
    <row r="12" spans="1:29" ht="35" customHeight="1" thickBot="1">
      <c r="A12" s="1098">
        <v>5</v>
      </c>
      <c r="B12" s="1249" t="s">
        <v>1823</v>
      </c>
      <c r="C12" s="1249"/>
      <c r="D12" s="1249"/>
      <c r="E12" s="1100" t="s">
        <v>1135</v>
      </c>
      <c r="F12" s="1293">
        <v>20</v>
      </c>
      <c r="G12" s="1294"/>
      <c r="H12" s="1295">
        <v>10</v>
      </c>
      <c r="I12" s="1296"/>
      <c r="J12" s="1284">
        <f t="shared" ref="J12:J17" si="3">F12-H12</f>
        <v>10</v>
      </c>
      <c r="K12" s="1290"/>
      <c r="L12" s="1284">
        <v>23</v>
      </c>
      <c r="M12" s="1290"/>
      <c r="N12" s="1284">
        <v>15</v>
      </c>
      <c r="O12" s="1285"/>
      <c r="P12" s="1284">
        <f t="shared" si="0"/>
        <v>8</v>
      </c>
      <c r="Q12" s="1285"/>
      <c r="R12" s="1281">
        <f t="shared" ref="R12:R17" si="4">F12+L12</f>
        <v>43</v>
      </c>
      <c r="S12" s="1282"/>
      <c r="T12" s="1281">
        <f t="shared" si="1"/>
        <v>18</v>
      </c>
      <c r="U12" s="1283"/>
      <c r="V12" s="1386" t="s">
        <v>1837</v>
      </c>
      <c r="W12" s="1387"/>
      <c r="X12" s="1388"/>
      <c r="Y12" s="1150"/>
      <c r="AA12" s="1055"/>
      <c r="AB12" s="1055"/>
      <c r="AC12" s="1055"/>
    </row>
    <row r="13" spans="1:29" ht="35" customHeight="1">
      <c r="A13" s="1098">
        <v>6</v>
      </c>
      <c r="B13" s="1249" t="s">
        <v>1824</v>
      </c>
      <c r="C13" s="1249"/>
      <c r="D13" s="1249"/>
      <c r="E13" s="1100" t="s">
        <v>1135</v>
      </c>
      <c r="F13" s="1293">
        <v>20</v>
      </c>
      <c r="G13" s="1294"/>
      <c r="H13" s="1295">
        <v>1</v>
      </c>
      <c r="I13" s="1296"/>
      <c r="J13" s="1284">
        <f t="shared" si="3"/>
        <v>19</v>
      </c>
      <c r="K13" s="1290"/>
      <c r="L13" s="1284">
        <v>23</v>
      </c>
      <c r="M13" s="1290"/>
      <c r="N13" s="1284">
        <v>2</v>
      </c>
      <c r="O13" s="1285"/>
      <c r="P13" s="1284">
        <f t="shared" si="0"/>
        <v>21</v>
      </c>
      <c r="Q13" s="1285"/>
      <c r="R13" s="1281">
        <f t="shared" si="4"/>
        <v>43</v>
      </c>
      <c r="S13" s="1282"/>
      <c r="T13" s="1281">
        <f t="shared" si="1"/>
        <v>40</v>
      </c>
      <c r="U13" s="1283"/>
      <c r="V13" s="1250" t="s">
        <v>1985</v>
      </c>
      <c r="W13" s="1251"/>
      <c r="X13" s="1252"/>
      <c r="Y13" s="1150"/>
      <c r="Z13" s="1054"/>
      <c r="AA13" s="1055"/>
      <c r="AB13" s="1055"/>
      <c r="AC13" s="1055"/>
    </row>
    <row r="14" spans="1:29" ht="35" customHeight="1">
      <c r="A14" s="1098">
        <v>7</v>
      </c>
      <c r="B14" s="1249" t="s">
        <v>1825</v>
      </c>
      <c r="C14" s="1249"/>
      <c r="D14" s="1249"/>
      <c r="E14" s="1100" t="s">
        <v>1135</v>
      </c>
      <c r="F14" s="1293">
        <v>20</v>
      </c>
      <c r="G14" s="1294"/>
      <c r="H14" s="1295"/>
      <c r="I14" s="1296"/>
      <c r="J14" s="1284">
        <f t="shared" si="3"/>
        <v>20</v>
      </c>
      <c r="K14" s="1290"/>
      <c r="L14" s="1284">
        <v>23</v>
      </c>
      <c r="M14" s="1290"/>
      <c r="N14" s="1284">
        <v>3</v>
      </c>
      <c r="O14" s="1285"/>
      <c r="P14" s="1284">
        <f t="shared" si="0"/>
        <v>20</v>
      </c>
      <c r="Q14" s="1285"/>
      <c r="R14" s="1281">
        <f t="shared" si="4"/>
        <v>43</v>
      </c>
      <c r="S14" s="1282"/>
      <c r="T14" s="1281">
        <f t="shared" si="1"/>
        <v>40</v>
      </c>
      <c r="U14" s="1283"/>
      <c r="V14" s="1253"/>
      <c r="W14" s="1254"/>
      <c r="X14" s="1255"/>
      <c r="Y14" s="1150"/>
      <c r="Z14" s="1054"/>
      <c r="AA14" s="1055"/>
      <c r="AB14" s="1055"/>
      <c r="AC14" s="1055"/>
    </row>
    <row r="15" spans="1:29" ht="35" customHeight="1">
      <c r="A15" s="1098">
        <v>8</v>
      </c>
      <c r="B15" s="1249" t="s">
        <v>480</v>
      </c>
      <c r="C15" s="1249"/>
      <c r="D15" s="1249"/>
      <c r="E15" s="1100" t="s">
        <v>1137</v>
      </c>
      <c r="F15" s="1293">
        <v>20</v>
      </c>
      <c r="G15" s="1294"/>
      <c r="H15" s="1295"/>
      <c r="I15" s="1296"/>
      <c r="J15" s="1284">
        <f t="shared" si="3"/>
        <v>20</v>
      </c>
      <c r="K15" s="1290"/>
      <c r="L15" s="1284">
        <v>23</v>
      </c>
      <c r="M15" s="1290"/>
      <c r="N15" s="1284"/>
      <c r="O15" s="1285"/>
      <c r="P15" s="1284">
        <f t="shared" si="0"/>
        <v>23</v>
      </c>
      <c r="Q15" s="1285"/>
      <c r="R15" s="1281">
        <f t="shared" si="4"/>
        <v>43</v>
      </c>
      <c r="S15" s="1282"/>
      <c r="T15" s="1281">
        <f t="shared" si="1"/>
        <v>43</v>
      </c>
      <c r="U15" s="1283"/>
      <c r="V15" s="1256"/>
      <c r="W15" s="1257"/>
      <c r="X15" s="1258"/>
      <c r="Y15" s="1150"/>
      <c r="Z15" s="1055"/>
      <c r="AA15" s="1054"/>
      <c r="AC15" s="1055"/>
    </row>
    <row r="16" spans="1:29" ht="35" customHeight="1">
      <c r="A16" s="1098">
        <v>9</v>
      </c>
      <c r="B16" s="1249" t="s">
        <v>1826</v>
      </c>
      <c r="C16" s="1249"/>
      <c r="D16" s="1249"/>
      <c r="E16" s="1100" t="s">
        <v>1028</v>
      </c>
      <c r="F16" s="1286">
        <v>7.556</v>
      </c>
      <c r="G16" s="1287"/>
      <c r="H16" s="1286"/>
      <c r="I16" s="1287"/>
      <c r="J16" s="1284">
        <f t="shared" si="3"/>
        <v>7.556</v>
      </c>
      <c r="K16" s="1290"/>
      <c r="L16" s="1353">
        <v>7.9219999999999997</v>
      </c>
      <c r="M16" s="1353"/>
      <c r="N16" s="1353"/>
      <c r="O16" s="1353"/>
      <c r="P16" s="1284">
        <f t="shared" si="0"/>
        <v>7.9219999999999997</v>
      </c>
      <c r="Q16" s="1285"/>
      <c r="R16" s="1281">
        <f t="shared" si="4"/>
        <v>15.478</v>
      </c>
      <c r="S16" s="1282"/>
      <c r="T16" s="1281">
        <f t="shared" si="1"/>
        <v>15.478</v>
      </c>
      <c r="U16" s="1283"/>
      <c r="V16" s="1259" t="s">
        <v>1978</v>
      </c>
      <c r="W16" s="1260"/>
      <c r="X16" s="1261"/>
      <c r="Y16" s="1150"/>
      <c r="Z16" s="1055"/>
      <c r="AA16" s="1054"/>
      <c r="AC16" s="1055"/>
    </row>
    <row r="17" spans="1:38" ht="34.75" customHeight="1" thickBot="1">
      <c r="A17" s="1101">
        <f>A16+1</f>
        <v>10</v>
      </c>
      <c r="B17" s="1374" t="s">
        <v>1827</v>
      </c>
      <c r="C17" s="1374"/>
      <c r="D17" s="1374"/>
      <c r="E17" s="1102" t="s">
        <v>1028</v>
      </c>
      <c r="F17" s="1375">
        <v>7.556</v>
      </c>
      <c r="G17" s="1376"/>
      <c r="H17" s="1375"/>
      <c r="I17" s="1376"/>
      <c r="J17" s="1347">
        <f t="shared" si="3"/>
        <v>7.556</v>
      </c>
      <c r="K17" s="1379"/>
      <c r="L17" s="1380">
        <v>7.9219999999999997</v>
      </c>
      <c r="M17" s="1380"/>
      <c r="N17" s="1380"/>
      <c r="O17" s="1380"/>
      <c r="P17" s="1347">
        <f t="shared" si="0"/>
        <v>7.9219999999999997</v>
      </c>
      <c r="Q17" s="1348"/>
      <c r="R17" s="1349">
        <f t="shared" si="4"/>
        <v>15.478</v>
      </c>
      <c r="S17" s="1350"/>
      <c r="T17" s="1349">
        <f t="shared" si="1"/>
        <v>15.478</v>
      </c>
      <c r="U17" s="1351"/>
      <c r="V17" s="1262"/>
      <c r="W17" s="1263"/>
      <c r="X17" s="1264"/>
      <c r="Y17" s="1150"/>
      <c r="Z17" s="1057"/>
      <c r="AA17" s="1055"/>
      <c r="AB17" s="1055"/>
      <c r="AC17" s="1055"/>
    </row>
    <row r="18" spans="1:38" ht="11.4" customHeight="1" thickBot="1">
      <c r="A18" s="1365"/>
      <c r="B18" s="1366"/>
      <c r="C18" s="1128"/>
      <c r="D18" s="1129"/>
      <c r="E18" s="1129"/>
      <c r="F18" s="1129"/>
    </row>
    <row r="19" spans="1:38" ht="30" customHeight="1" thickBot="1">
      <c r="A19" s="1367" t="s">
        <v>1798</v>
      </c>
      <c r="B19" s="1368"/>
      <c r="C19" s="1368"/>
      <c r="D19" s="1368"/>
      <c r="E19" s="1369"/>
      <c r="F19" s="1129"/>
    </row>
    <row r="20" spans="1:38" ht="35.4" customHeight="1">
      <c r="A20" s="1370" t="s">
        <v>1799</v>
      </c>
      <c r="B20" s="1371"/>
      <c r="C20" s="1064" t="s">
        <v>465</v>
      </c>
      <c r="D20" s="1064"/>
      <c r="E20" s="1064" t="s">
        <v>1251</v>
      </c>
      <c r="F20" s="1064"/>
      <c r="G20" s="1064" t="s">
        <v>1800</v>
      </c>
      <c r="H20" s="1065"/>
      <c r="I20" s="1066" t="s">
        <v>76</v>
      </c>
      <c r="J20" s="1064"/>
      <c r="K20" s="1064" t="s">
        <v>1834</v>
      </c>
      <c r="L20" s="1064"/>
      <c r="M20" s="1066" t="s">
        <v>1801</v>
      </c>
      <c r="N20" s="1064"/>
      <c r="O20" s="1066" t="s">
        <v>1833</v>
      </c>
      <c r="P20" s="1064"/>
      <c r="Q20" s="1067" t="s">
        <v>78</v>
      </c>
      <c r="R20" s="1065"/>
      <c r="S20" s="1067" t="s">
        <v>496</v>
      </c>
      <c r="T20" s="1064"/>
      <c r="U20" s="1067" t="s">
        <v>1149</v>
      </c>
      <c r="V20" s="1064"/>
      <c r="W20" s="1067" t="s">
        <v>1150</v>
      </c>
      <c r="X20" s="1064"/>
      <c r="AA20" s="1068"/>
      <c r="AB20" s="1069"/>
      <c r="AC20" s="1068"/>
    </row>
    <row r="21" spans="1:38" ht="32.5">
      <c r="A21" s="1070"/>
      <c r="B21" s="1120"/>
      <c r="C21" s="1121"/>
      <c r="D21" s="1120"/>
      <c r="E21" s="1130"/>
      <c r="F21" s="1130"/>
      <c r="G21" s="1130"/>
      <c r="H21" s="1120"/>
      <c r="I21" s="1130"/>
      <c r="J21" s="1120"/>
      <c r="K21" s="1130"/>
      <c r="L21" s="1120"/>
      <c r="M21" s="1130"/>
      <c r="N21" s="1130"/>
      <c r="O21" s="1130"/>
      <c r="P21" s="1120"/>
      <c r="Q21" s="1130"/>
      <c r="R21" s="1120"/>
      <c r="S21" s="1130"/>
      <c r="T21" s="1120"/>
      <c r="U21" s="1130"/>
      <c r="V21" s="1120"/>
      <c r="W21" s="1130"/>
      <c r="X21" s="1120"/>
      <c r="AA21" s="1068"/>
      <c r="AB21" s="1069"/>
      <c r="AC21" s="1068"/>
    </row>
    <row r="22" spans="1:38" ht="33" thickBot="1">
      <c r="A22" s="1070"/>
      <c r="B22" s="1120">
        <v>200</v>
      </c>
      <c r="C22" s="1071"/>
      <c r="D22" s="1120">
        <v>132</v>
      </c>
      <c r="E22" s="1130"/>
      <c r="F22" s="1130">
        <v>358</v>
      </c>
      <c r="G22" s="1130"/>
      <c r="H22" s="1120">
        <v>344</v>
      </c>
      <c r="I22" s="1130"/>
      <c r="J22" s="1120">
        <v>398</v>
      </c>
      <c r="K22" s="1130"/>
      <c r="L22" s="1120">
        <v>420</v>
      </c>
      <c r="M22" s="1130"/>
      <c r="N22" s="1130">
        <v>421</v>
      </c>
      <c r="O22" s="1130"/>
      <c r="P22" s="1120">
        <v>418</v>
      </c>
      <c r="Q22" s="1130"/>
      <c r="R22" s="1120">
        <v>407</v>
      </c>
      <c r="S22" s="1130"/>
      <c r="T22" s="1120">
        <v>415</v>
      </c>
      <c r="U22" s="1130"/>
      <c r="V22" s="1120">
        <v>410</v>
      </c>
      <c r="W22" s="1130"/>
      <c r="X22" s="1120">
        <v>397</v>
      </c>
      <c r="AA22" s="1068"/>
      <c r="AB22" s="1069"/>
      <c r="AC22" s="1068"/>
    </row>
    <row r="23" spans="1:38" ht="61.25" customHeight="1" thickBot="1">
      <c r="A23" s="1072"/>
      <c r="B23" s="1120"/>
      <c r="C23" s="1110"/>
      <c r="D23" s="1120"/>
      <c r="E23" s="1073"/>
      <c r="F23" s="1130"/>
      <c r="G23" s="1074"/>
      <c r="H23" s="1120"/>
      <c r="I23" s="1074"/>
      <c r="J23" s="1120"/>
      <c r="K23" s="1243"/>
      <c r="L23" s="1120"/>
      <c r="M23" s="1243"/>
      <c r="N23" s="1130"/>
      <c r="O23" s="1243"/>
      <c r="P23" s="1120"/>
      <c r="Q23" s="1110"/>
      <c r="R23" s="1120"/>
      <c r="S23" s="1242"/>
      <c r="T23" s="1120"/>
      <c r="U23" s="1241"/>
      <c r="V23" s="1120"/>
      <c r="W23" s="1110"/>
      <c r="X23" s="1120"/>
      <c r="AA23" s="1068"/>
      <c r="AB23" s="1069"/>
      <c r="AC23" s="1068"/>
      <c r="AL23" s="1060" t="s">
        <v>1692</v>
      </c>
    </row>
    <row r="24" spans="1:38" ht="16.75" customHeight="1" thickBot="1">
      <c r="A24" s="1072"/>
      <c r="B24" s="1120"/>
      <c r="C24" s="1075"/>
      <c r="D24" s="1120"/>
      <c r="E24" s="1076"/>
      <c r="F24" s="1131"/>
      <c r="G24" s="1076"/>
      <c r="H24" s="1120"/>
      <c r="I24" s="1076"/>
      <c r="J24" s="1120"/>
      <c r="K24" s="1076"/>
      <c r="L24" s="1120"/>
      <c r="M24" s="1076"/>
      <c r="N24" s="1131"/>
      <c r="O24" s="1076"/>
      <c r="P24" s="1120"/>
      <c r="Q24" s="1076"/>
      <c r="R24" s="1120"/>
      <c r="S24" s="1076"/>
      <c r="T24" s="1120"/>
      <c r="U24" s="1076"/>
      <c r="V24" s="1120"/>
      <c r="W24" s="1076"/>
      <c r="X24" s="1120"/>
      <c r="AA24" s="1068"/>
      <c r="AB24" s="1069"/>
      <c r="AC24" s="1068"/>
    </row>
    <row r="25" spans="1:38" ht="35.4" customHeight="1">
      <c r="A25" s="1372" t="s">
        <v>1832</v>
      </c>
      <c r="B25" s="1373"/>
      <c r="C25" s="1132" t="s">
        <v>1802</v>
      </c>
      <c r="E25" s="1181" t="s">
        <v>1802</v>
      </c>
      <c r="F25" s="1133"/>
      <c r="G25" s="1132" t="s">
        <v>1803</v>
      </c>
      <c r="H25" s="1134"/>
      <c r="I25" s="1166" t="s">
        <v>1802</v>
      </c>
      <c r="J25" s="1134"/>
      <c r="K25" s="1166" t="s">
        <v>1804</v>
      </c>
      <c r="L25" s="1135"/>
      <c r="M25" s="1166" t="s">
        <v>1805</v>
      </c>
      <c r="N25" s="1182"/>
      <c r="O25" s="1166" t="s">
        <v>1806</v>
      </c>
      <c r="P25" s="1135"/>
      <c r="Q25" s="1166" t="s">
        <v>1803</v>
      </c>
      <c r="R25" s="1135"/>
      <c r="S25" s="1135" t="s">
        <v>149</v>
      </c>
      <c r="T25" s="1135"/>
      <c r="U25" s="1135" t="s">
        <v>149</v>
      </c>
      <c r="V25" s="1136"/>
      <c r="W25" s="1135" t="s">
        <v>149</v>
      </c>
      <c r="X25" s="1120"/>
      <c r="AA25" s="1068"/>
      <c r="AB25" s="1077"/>
      <c r="AC25" s="1068"/>
    </row>
    <row r="26" spans="1:38" ht="32.5" hidden="1">
      <c r="A26" s="1070"/>
      <c r="B26" s="1120"/>
      <c r="C26" s="1120"/>
      <c r="D26" s="1120"/>
      <c r="E26" s="1120"/>
      <c r="F26" s="1120"/>
      <c r="G26" s="1120"/>
      <c r="H26" s="1120"/>
      <c r="I26" s="1120"/>
      <c r="J26" s="1120"/>
      <c r="K26" s="1120"/>
      <c r="L26" s="1120"/>
      <c r="M26" s="1120"/>
      <c r="N26" s="1120"/>
      <c r="O26" s="1120"/>
      <c r="P26" s="1120"/>
      <c r="Q26" s="1120"/>
      <c r="R26" s="1120"/>
      <c r="S26" s="1120"/>
      <c r="T26" s="1120"/>
      <c r="U26" s="1120"/>
      <c r="V26" s="1120"/>
      <c r="W26" s="1120"/>
      <c r="X26" s="1120"/>
      <c r="AA26" s="1068"/>
      <c r="AB26" s="1077"/>
      <c r="AC26" s="1068"/>
    </row>
    <row r="27" spans="1:38" ht="32.5">
      <c r="A27" s="1079" t="s">
        <v>1151</v>
      </c>
      <c r="B27" s="1120"/>
      <c r="C27" s="1137" t="s">
        <v>1152</v>
      </c>
      <c r="D27" s="1120"/>
      <c r="E27" s="1137" t="s">
        <v>1659</v>
      </c>
      <c r="F27" s="1120"/>
      <c r="G27" s="1137" t="s">
        <v>498</v>
      </c>
      <c r="H27" s="1120"/>
      <c r="I27" s="1137" t="s">
        <v>499</v>
      </c>
      <c r="K27" s="1137" t="s">
        <v>80</v>
      </c>
      <c r="L27" s="1138"/>
      <c r="M27" s="1137" t="s">
        <v>1161</v>
      </c>
      <c r="O27" s="1137" t="s">
        <v>1162</v>
      </c>
      <c r="P27" s="1120"/>
      <c r="Q27" s="1120" t="s">
        <v>82</v>
      </c>
      <c r="R27" s="1120"/>
      <c r="S27" s="1120" t="s">
        <v>1449</v>
      </c>
      <c r="T27" s="1120"/>
      <c r="U27" s="1120"/>
      <c r="V27" s="1120"/>
      <c r="W27" s="1120"/>
      <c r="X27" s="1120"/>
      <c r="AA27" s="1068"/>
      <c r="AB27" s="1077"/>
      <c r="AC27" s="1068"/>
    </row>
    <row r="28" spans="1:38" ht="32.5">
      <c r="A28" s="1080"/>
      <c r="B28" s="1120">
        <v>388</v>
      </c>
      <c r="C28" s="1121"/>
      <c r="D28" s="1120">
        <v>400</v>
      </c>
      <c r="E28" s="1121"/>
      <c r="F28" s="1130">
        <v>365</v>
      </c>
      <c r="G28" s="1121"/>
      <c r="H28" s="1120">
        <v>387</v>
      </c>
      <c r="I28" s="1121"/>
      <c r="J28" s="1120">
        <v>365</v>
      </c>
      <c r="K28" s="1121"/>
      <c r="L28" s="1120">
        <v>374</v>
      </c>
      <c r="M28" s="1121"/>
      <c r="N28" s="1130">
        <v>381</v>
      </c>
      <c r="O28" s="1121"/>
      <c r="P28" s="1120">
        <v>366</v>
      </c>
      <c r="Q28" s="1121"/>
      <c r="R28" s="1120">
        <v>214</v>
      </c>
      <c r="S28" s="1121"/>
      <c r="T28" s="1120"/>
      <c r="U28" s="1121"/>
      <c r="V28" s="1120"/>
      <c r="W28" s="1121"/>
      <c r="X28" s="1120"/>
      <c r="AA28" s="1068"/>
      <c r="AB28" s="1077"/>
      <c r="AC28" s="1068"/>
    </row>
    <row r="29" spans="1:38" ht="33" thickBot="1">
      <c r="A29" s="1081"/>
      <c r="B29" s="1120"/>
      <c r="C29" s="1071"/>
      <c r="D29" s="1120"/>
      <c r="E29" s="1071"/>
      <c r="F29" s="1130"/>
      <c r="G29" s="1071"/>
      <c r="H29" s="1120"/>
      <c r="I29" s="1071"/>
      <c r="J29" s="1120"/>
      <c r="K29" s="1071"/>
      <c r="L29" s="1120"/>
      <c r="M29" s="1071"/>
      <c r="N29" s="1130"/>
      <c r="O29" s="1071"/>
      <c r="P29" s="1120"/>
      <c r="Q29" s="1071"/>
      <c r="R29" s="1120"/>
      <c r="S29" s="1071"/>
      <c r="T29" s="1120"/>
      <c r="U29" s="1071"/>
      <c r="V29" s="1120"/>
      <c r="W29" s="1071"/>
      <c r="X29" s="1120"/>
      <c r="AA29" s="1068"/>
      <c r="AB29" s="1077"/>
      <c r="AC29" s="1068"/>
    </row>
    <row r="30" spans="1:38" ht="58.75" customHeight="1" thickBot="1">
      <c r="A30" s="1242"/>
      <c r="B30" s="1120"/>
      <c r="C30" s="1110"/>
      <c r="D30" s="1120"/>
      <c r="E30" s="1110"/>
      <c r="F30" s="1130"/>
      <c r="G30" s="1110"/>
      <c r="H30" s="1120"/>
      <c r="I30" s="1110"/>
      <c r="J30" s="1120"/>
      <c r="K30" s="1110"/>
      <c r="L30" s="1120"/>
      <c r="M30" s="1110"/>
      <c r="N30" s="1130"/>
      <c r="O30" s="1110"/>
      <c r="P30" s="1120"/>
      <c r="Q30" s="1110"/>
      <c r="R30" s="1120"/>
      <c r="S30" s="1073"/>
      <c r="T30" s="1120"/>
      <c r="U30" s="1082"/>
      <c r="V30" s="1120"/>
      <c r="W30" s="1082"/>
      <c r="X30" s="1120"/>
      <c r="AA30" s="1068"/>
      <c r="AB30" s="1077"/>
      <c r="AC30" s="1068"/>
    </row>
    <row r="31" spans="1:38" ht="18" customHeight="1" thickBot="1">
      <c r="A31" s="1075"/>
      <c r="B31" s="1120"/>
      <c r="C31" s="1075"/>
      <c r="D31" s="1120"/>
      <c r="E31" s="1075"/>
      <c r="F31" s="1131"/>
      <c r="G31" s="1075"/>
      <c r="H31" s="1120"/>
      <c r="I31" s="1075"/>
      <c r="J31" s="1120"/>
      <c r="K31" s="1075"/>
      <c r="L31" s="1120"/>
      <c r="M31" s="1075"/>
      <c r="N31" s="1131"/>
      <c r="O31" s="1075"/>
      <c r="P31" s="1120"/>
      <c r="Q31" s="1075"/>
      <c r="R31" s="1120"/>
      <c r="S31" s="1075"/>
      <c r="T31" s="1120"/>
      <c r="U31" s="1141"/>
      <c r="V31" s="1120"/>
      <c r="W31" s="1121"/>
      <c r="X31" s="1120"/>
      <c r="AA31" s="1068"/>
      <c r="AB31" s="1077"/>
      <c r="AC31" s="1068"/>
    </row>
    <row r="32" spans="1:38" ht="33" customHeight="1">
      <c r="A32" s="1083" t="s">
        <v>146</v>
      </c>
      <c r="B32" s="1122"/>
      <c r="C32" s="1069" t="s">
        <v>146</v>
      </c>
      <c r="D32" s="1168">
        <v>2029</v>
      </c>
      <c r="E32" s="1165" t="s">
        <v>1807</v>
      </c>
      <c r="F32" s="1122"/>
      <c r="G32" s="1069" t="s">
        <v>146</v>
      </c>
      <c r="H32" s="1122"/>
      <c r="I32" s="1069" t="s">
        <v>146</v>
      </c>
      <c r="J32" s="1168">
        <v>1117</v>
      </c>
      <c r="K32" s="1139" t="s">
        <v>1803</v>
      </c>
      <c r="L32" s="1140"/>
      <c r="M32" s="1069" t="s">
        <v>146</v>
      </c>
      <c r="N32" s="1122"/>
      <c r="O32" s="1069" t="s">
        <v>146</v>
      </c>
      <c r="P32" s="1168">
        <v>1121</v>
      </c>
      <c r="Q32" s="1354" t="s">
        <v>1808</v>
      </c>
      <c r="R32" s="1354"/>
      <c r="S32" s="1122"/>
      <c r="T32" s="1122"/>
      <c r="U32" s="1122"/>
      <c r="V32" s="1122"/>
      <c r="W32" s="1122"/>
      <c r="X32" s="1148"/>
      <c r="AA32" s="1068"/>
      <c r="AB32" s="1077"/>
      <c r="AC32" s="1068"/>
    </row>
    <row r="33" spans="1:29" s="1063" customFormat="1" ht="12" customHeight="1" thickBot="1">
      <c r="A33" s="1084"/>
      <c r="B33" s="1122"/>
      <c r="C33" s="1141"/>
      <c r="D33" s="1142"/>
      <c r="E33" s="1097"/>
      <c r="F33" s="1122"/>
      <c r="G33" s="1122"/>
      <c r="H33" s="1122"/>
      <c r="I33" s="1122"/>
      <c r="J33" s="1122"/>
      <c r="K33" s="1085"/>
      <c r="L33" s="1085"/>
      <c r="M33" s="1141"/>
      <c r="N33" s="1122"/>
      <c r="O33" s="1141"/>
      <c r="P33" s="1122"/>
      <c r="Q33" s="1355"/>
      <c r="R33" s="1355"/>
      <c r="S33" s="1122"/>
      <c r="T33" s="1122"/>
      <c r="U33" s="1122"/>
      <c r="V33" s="1122"/>
      <c r="W33" s="1122"/>
      <c r="X33" s="1142"/>
      <c r="AA33" s="1086"/>
      <c r="AB33" s="1077"/>
      <c r="AC33" s="1086"/>
    </row>
    <row r="34" spans="1:29" ht="18" customHeight="1" thickBot="1">
      <c r="A34" s="1356"/>
      <c r="B34" s="1357"/>
      <c r="C34" s="1357"/>
      <c r="D34" s="1357"/>
      <c r="E34" s="1358"/>
      <c r="F34" s="1357"/>
      <c r="G34" s="1357"/>
      <c r="H34" s="1357"/>
      <c r="I34" s="1357"/>
      <c r="J34" s="1357"/>
      <c r="K34" s="1357"/>
      <c r="L34" s="1357"/>
      <c r="M34" s="1357"/>
      <c r="N34" s="1357"/>
      <c r="O34" s="1357"/>
      <c r="P34" s="1357"/>
      <c r="Q34" s="1357"/>
      <c r="R34" s="1357"/>
      <c r="S34" s="1357"/>
      <c r="T34" s="1357"/>
      <c r="U34" s="1357"/>
      <c r="V34" s="1357"/>
      <c r="W34" s="1357"/>
      <c r="X34" s="1359"/>
      <c r="AA34" s="1068"/>
      <c r="AB34" s="1077"/>
      <c r="AC34" s="1068"/>
    </row>
    <row r="35" spans="1:29" ht="28.75" customHeight="1" thickBot="1">
      <c r="A35" s="1360" t="s">
        <v>1809</v>
      </c>
      <c r="B35" s="1361"/>
      <c r="C35" s="1361"/>
      <c r="D35" s="1361"/>
      <c r="E35" s="1362"/>
      <c r="F35" s="1120"/>
      <c r="G35" s="1120"/>
      <c r="H35" s="1120"/>
      <c r="I35" s="1120"/>
      <c r="J35" s="1120"/>
      <c r="K35" s="1120"/>
      <c r="L35" s="1120"/>
      <c r="M35" s="1120"/>
      <c r="N35" s="1120"/>
      <c r="O35" s="1120"/>
      <c r="P35" s="1120"/>
      <c r="Q35" s="1120"/>
      <c r="R35" s="1120"/>
      <c r="S35" s="1120"/>
      <c r="T35" s="1120"/>
      <c r="U35" s="1120"/>
      <c r="V35" s="1120"/>
      <c r="W35" s="1120"/>
      <c r="X35" s="1120"/>
      <c r="AA35" s="1068"/>
      <c r="AB35" s="1077"/>
      <c r="AC35" s="1068"/>
    </row>
    <row r="36" spans="1:29" s="1063" customFormat="1" ht="18.649999999999999" customHeight="1">
      <c r="A36" s="1087"/>
      <c r="B36" s="1143"/>
      <c r="C36" s="1143"/>
      <c r="D36" s="1143"/>
      <c r="E36" s="1143"/>
      <c r="F36" s="1142"/>
      <c r="G36" s="1142"/>
      <c r="H36" s="1142"/>
      <c r="I36" s="1142"/>
      <c r="J36" s="1142"/>
      <c r="K36" s="1142"/>
      <c r="L36" s="1142"/>
      <c r="M36" s="1142"/>
      <c r="N36" s="1142"/>
      <c r="O36" s="1142"/>
      <c r="P36" s="1142"/>
      <c r="Q36" s="1142"/>
      <c r="R36" s="1142"/>
      <c r="S36" s="1142"/>
      <c r="T36" s="1142"/>
      <c r="U36" s="1142"/>
      <c r="V36" s="1142"/>
      <c r="W36" s="1142"/>
      <c r="X36" s="1142"/>
      <c r="AA36" s="1086"/>
      <c r="AB36" s="1077"/>
      <c r="AC36" s="1086"/>
    </row>
    <row r="37" spans="1:29" ht="32.5">
      <c r="A37" s="1070" t="s">
        <v>1810</v>
      </c>
      <c r="B37" s="1120"/>
      <c r="C37" s="1120" t="s">
        <v>465</v>
      </c>
      <c r="D37" s="1120"/>
      <c r="E37" s="1137" t="s">
        <v>1811</v>
      </c>
      <c r="F37" s="1120"/>
      <c r="G37" s="1137" t="s">
        <v>1812</v>
      </c>
      <c r="H37" s="1120"/>
      <c r="I37" s="1137" t="s">
        <v>1251</v>
      </c>
      <c r="J37" s="1120"/>
      <c r="K37" s="1137" t="s">
        <v>1700</v>
      </c>
      <c r="L37" s="1120"/>
      <c r="M37" s="1137" t="s">
        <v>1813</v>
      </c>
      <c r="N37" s="1120"/>
      <c r="O37" s="1137" t="s">
        <v>1814</v>
      </c>
      <c r="P37" s="1120"/>
      <c r="Q37" s="1137" t="s">
        <v>1815</v>
      </c>
      <c r="R37" s="1120"/>
      <c r="S37" s="1137" t="s">
        <v>1816</v>
      </c>
      <c r="T37" s="1120"/>
      <c r="U37" s="1120" t="s">
        <v>76</v>
      </c>
      <c r="V37" s="1120"/>
      <c r="W37" s="1137" t="s">
        <v>1148</v>
      </c>
      <c r="X37" s="1120"/>
      <c r="AA37" s="1068"/>
      <c r="AB37" s="1077"/>
      <c r="AC37" s="1068"/>
    </row>
    <row r="38" spans="1:29" ht="32.5">
      <c r="A38" s="1080"/>
      <c r="B38" s="1120">
        <v>143</v>
      </c>
      <c r="C38" s="1121"/>
      <c r="D38" s="1120">
        <v>384</v>
      </c>
      <c r="E38" s="1121"/>
      <c r="F38" s="1130">
        <v>317</v>
      </c>
      <c r="G38" s="1121"/>
      <c r="H38" s="1120">
        <v>297</v>
      </c>
      <c r="I38" s="1121"/>
      <c r="J38" s="1120">
        <v>367</v>
      </c>
      <c r="K38" s="1121"/>
      <c r="L38" s="1120">
        <v>343</v>
      </c>
      <c r="M38" s="1121"/>
      <c r="N38" s="1130">
        <v>299</v>
      </c>
      <c r="O38" s="1121"/>
      <c r="P38" s="1120">
        <v>384</v>
      </c>
      <c r="Q38" s="1121"/>
      <c r="R38" s="1120">
        <v>356</v>
      </c>
      <c r="S38" s="1121"/>
      <c r="T38" s="1120">
        <v>336</v>
      </c>
      <c r="U38" s="1121"/>
      <c r="V38" s="1120">
        <v>416</v>
      </c>
      <c r="W38" s="1121"/>
      <c r="X38" s="1120">
        <v>417</v>
      </c>
      <c r="AA38" s="1068"/>
      <c r="AB38" s="1077"/>
      <c r="AC38" s="1068"/>
    </row>
    <row r="39" spans="1:29" ht="24.65" customHeight="1" thickBot="1">
      <c r="A39" s="1081"/>
      <c r="B39" s="1120"/>
      <c r="C39" s="1071"/>
      <c r="D39" s="1120"/>
      <c r="E39" s="1071"/>
      <c r="F39" s="1130"/>
      <c r="G39" s="1071"/>
      <c r="H39" s="1120"/>
      <c r="I39" s="1071"/>
      <c r="J39" s="1120"/>
      <c r="K39" s="1071"/>
      <c r="L39" s="1120"/>
      <c r="M39" s="1071"/>
      <c r="N39" s="1130"/>
      <c r="O39" s="1071"/>
      <c r="P39" s="1120"/>
      <c r="Q39" s="1071"/>
      <c r="R39" s="1120"/>
      <c r="S39" s="1071"/>
      <c r="T39" s="1120"/>
      <c r="U39" s="1071"/>
      <c r="V39" s="1120"/>
      <c r="W39" s="1071"/>
      <c r="X39" s="1120"/>
      <c r="AA39" s="1068"/>
      <c r="AB39" s="1077"/>
      <c r="AC39" s="1068"/>
    </row>
    <row r="40" spans="1:29" ht="78" customHeight="1" thickBot="1">
      <c r="A40" s="1073"/>
      <c r="B40" s="1120"/>
      <c r="C40" s="1110"/>
      <c r="D40" s="1120"/>
      <c r="E40" s="1110"/>
      <c r="F40" s="1130"/>
      <c r="G40" s="1110"/>
      <c r="H40" s="1120"/>
      <c r="I40" s="1110"/>
      <c r="J40" s="1120"/>
      <c r="K40" s="1110"/>
      <c r="L40" s="1120"/>
      <c r="M40" s="1110"/>
      <c r="N40" s="1130"/>
      <c r="O40" s="1110"/>
      <c r="P40" s="1120"/>
      <c r="Q40" s="1110"/>
      <c r="R40" s="1120"/>
      <c r="S40" s="1110"/>
      <c r="T40" s="1120"/>
      <c r="U40" s="1073"/>
      <c r="V40" s="1120"/>
      <c r="W40" s="1110"/>
      <c r="X40" s="1120"/>
      <c r="AA40" s="1068"/>
      <c r="AB40" s="1077"/>
      <c r="AC40" s="1068"/>
    </row>
    <row r="41" spans="1:29" ht="16.75" customHeight="1" thickBot="1">
      <c r="A41" s="1075"/>
      <c r="B41" s="1120"/>
      <c r="C41" s="1075"/>
      <c r="D41" s="1120"/>
      <c r="E41" s="1075"/>
      <c r="F41" s="1131"/>
      <c r="G41" s="1075"/>
      <c r="H41" s="1120"/>
      <c r="I41" s="1075"/>
      <c r="J41" s="1120"/>
      <c r="K41" s="1075"/>
      <c r="L41" s="1120"/>
      <c r="M41" s="1075"/>
      <c r="N41" s="1131"/>
      <c r="O41" s="1075"/>
      <c r="P41" s="1120"/>
      <c r="Q41" s="1075"/>
      <c r="R41" s="1120"/>
      <c r="S41" s="1075"/>
      <c r="T41" s="1120"/>
      <c r="U41" s="1075"/>
      <c r="V41" s="1120"/>
      <c r="W41" s="1075"/>
      <c r="X41" s="1120"/>
      <c r="AA41" s="1068"/>
      <c r="AB41" s="1077"/>
      <c r="AC41" s="1068"/>
    </row>
    <row r="42" spans="1:29" ht="60">
      <c r="A42" s="1070" t="s">
        <v>1810</v>
      </c>
      <c r="B42" s="1121"/>
      <c r="C42" s="1126" t="s">
        <v>1843</v>
      </c>
      <c r="D42" s="1121"/>
      <c r="E42" s="1077" t="s">
        <v>1818</v>
      </c>
      <c r="F42" s="1122"/>
      <c r="G42" s="1077" t="s">
        <v>1818</v>
      </c>
      <c r="H42" s="1168">
        <v>998</v>
      </c>
      <c r="I42" s="1126" t="s">
        <v>1819</v>
      </c>
      <c r="J42" s="1121"/>
      <c r="K42" s="1077" t="s">
        <v>146</v>
      </c>
      <c r="L42" s="1121"/>
      <c r="M42" s="1077" t="s">
        <v>1818</v>
      </c>
      <c r="N42" s="1121"/>
      <c r="O42" s="1077" t="s">
        <v>146</v>
      </c>
      <c r="P42" s="1121"/>
      <c r="Q42" s="1077" t="s">
        <v>149</v>
      </c>
      <c r="R42" s="1121"/>
      <c r="S42" s="1077" t="s">
        <v>1818</v>
      </c>
      <c r="T42" s="1168">
        <v>2085</v>
      </c>
      <c r="U42" s="1126" t="s">
        <v>1819</v>
      </c>
      <c r="V42" s="1121"/>
      <c r="W42" s="1077" t="s">
        <v>149</v>
      </c>
      <c r="X42" s="1121"/>
      <c r="AA42" s="1068"/>
      <c r="AB42" s="1077"/>
      <c r="AC42" s="1068"/>
    </row>
    <row r="43" spans="1:29" ht="15" customHeight="1" thickBot="1">
      <c r="A43" s="1088"/>
      <c r="B43" s="1089"/>
      <c r="C43" s="1089"/>
      <c r="D43" s="1089"/>
      <c r="E43" s="1089"/>
      <c r="F43" s="1089"/>
      <c r="G43" s="1089"/>
      <c r="H43" s="1089"/>
      <c r="I43" s="1089"/>
      <c r="J43" s="1089"/>
      <c r="K43" s="1089"/>
      <c r="L43" s="1089"/>
      <c r="M43" s="1089"/>
      <c r="N43" s="1089"/>
      <c r="O43" s="1089"/>
      <c r="P43" s="1089"/>
      <c r="Q43" s="1089"/>
      <c r="R43" s="1089"/>
      <c r="S43" s="1089"/>
      <c r="T43" s="1089"/>
      <c r="U43" s="1089"/>
      <c r="V43" s="1089"/>
      <c r="W43" s="1089"/>
      <c r="X43" s="1089"/>
      <c r="AB43" s="1077"/>
    </row>
    <row r="44" spans="1:29" ht="22.25" customHeight="1">
      <c r="A44" s="1070"/>
      <c r="B44" s="1120"/>
      <c r="C44" s="1120"/>
      <c r="D44" s="1120"/>
      <c r="E44" s="1120"/>
      <c r="F44" s="1120"/>
      <c r="G44" s="1120"/>
      <c r="H44" s="1120"/>
      <c r="I44" s="1120"/>
      <c r="J44" s="1120"/>
      <c r="K44" s="1120"/>
      <c r="L44" s="1120"/>
      <c r="M44" s="1120"/>
      <c r="N44" s="1120"/>
      <c r="O44" s="1120"/>
      <c r="P44" s="1120"/>
      <c r="Q44" s="1120"/>
      <c r="R44" s="1120"/>
      <c r="S44" s="1120"/>
      <c r="T44" s="1120"/>
      <c r="U44" s="1120"/>
      <c r="V44" s="1120"/>
      <c r="W44" s="1120"/>
      <c r="X44" s="1120"/>
      <c r="AB44" s="1077"/>
    </row>
    <row r="45" spans="1:29" ht="32.5">
      <c r="A45" s="1079" t="s">
        <v>487</v>
      </c>
      <c r="B45" s="1120"/>
      <c r="C45" s="1137" t="s">
        <v>488</v>
      </c>
      <c r="D45" s="1120"/>
      <c r="E45" s="1137" t="s">
        <v>489</v>
      </c>
      <c r="F45" s="1120"/>
      <c r="G45" s="1137" t="s">
        <v>490</v>
      </c>
      <c r="H45" s="1120"/>
      <c r="I45" s="1120" t="s">
        <v>78</v>
      </c>
      <c r="J45" s="1120"/>
      <c r="K45" s="1137" t="s">
        <v>496</v>
      </c>
      <c r="L45" s="1120"/>
      <c r="M45" s="1144" t="s">
        <v>1149</v>
      </c>
      <c r="O45" s="1137" t="s">
        <v>1150</v>
      </c>
      <c r="Q45" s="1120" t="s">
        <v>1659</v>
      </c>
      <c r="S45" s="1137" t="s">
        <v>1705</v>
      </c>
      <c r="U45" s="1120" t="s">
        <v>80</v>
      </c>
      <c r="W45" s="1120" t="s">
        <v>82</v>
      </c>
      <c r="X45" s="1120"/>
      <c r="AB45" s="1077"/>
    </row>
    <row r="46" spans="1:29" ht="32.5">
      <c r="A46" s="1070"/>
      <c r="B46" s="1120"/>
      <c r="C46" s="1120"/>
      <c r="D46" s="1120"/>
      <c r="E46" s="1120"/>
      <c r="F46" s="1120"/>
      <c r="G46" s="1120"/>
      <c r="H46" s="1120"/>
      <c r="I46" s="1120"/>
      <c r="J46" s="1120"/>
      <c r="K46" s="1120"/>
      <c r="L46" s="1120"/>
      <c r="M46" s="1120"/>
      <c r="N46" s="1120"/>
      <c r="O46" s="1120"/>
      <c r="P46" s="1120"/>
      <c r="Q46" s="1120"/>
      <c r="R46" s="1120"/>
      <c r="S46" s="1120"/>
      <c r="T46" s="1120"/>
      <c r="U46" s="1120"/>
      <c r="V46" s="1120"/>
      <c r="W46" s="1120"/>
      <c r="X46" s="1120"/>
      <c r="AB46" s="1077"/>
    </row>
    <row r="47" spans="1:29" ht="32.5">
      <c r="A47" s="1080"/>
      <c r="B47" s="1120">
        <v>398</v>
      </c>
      <c r="C47" s="1121"/>
      <c r="D47" s="1120">
        <v>417</v>
      </c>
      <c r="E47" s="1121"/>
      <c r="F47" s="1130">
        <v>355</v>
      </c>
      <c r="G47" s="1121"/>
      <c r="H47" s="1120">
        <v>367</v>
      </c>
      <c r="I47" s="1121"/>
      <c r="J47" s="1120">
        <v>362</v>
      </c>
      <c r="K47" s="1121"/>
      <c r="L47" s="1120">
        <v>362</v>
      </c>
      <c r="M47" s="1121"/>
      <c r="N47" s="1130">
        <v>365</v>
      </c>
      <c r="O47" s="1121"/>
      <c r="P47" s="1120">
        <v>319</v>
      </c>
      <c r="Q47" s="1121"/>
      <c r="R47" s="1120">
        <v>368</v>
      </c>
      <c r="S47" s="1121">
        <v>281</v>
      </c>
      <c r="T47" s="1120">
        <v>222</v>
      </c>
      <c r="U47" s="1121">
        <v>137</v>
      </c>
      <c r="V47" s="1120">
        <v>138</v>
      </c>
      <c r="W47" s="1121"/>
      <c r="X47" s="1120">
        <v>192</v>
      </c>
      <c r="AB47" s="1077"/>
    </row>
    <row r="48" spans="1:29" ht="24.65" customHeight="1" thickBot="1">
      <c r="A48" s="1081"/>
      <c r="B48" s="1120"/>
      <c r="C48" s="1071"/>
      <c r="D48" s="1120"/>
      <c r="E48" s="1071"/>
      <c r="F48" s="1130"/>
      <c r="G48" s="1071"/>
      <c r="H48" s="1120"/>
      <c r="I48" s="1071"/>
      <c r="J48" s="1120"/>
      <c r="K48" s="1071"/>
      <c r="L48" s="1120"/>
      <c r="M48" s="1071"/>
      <c r="N48" s="1130"/>
      <c r="O48" s="1071"/>
      <c r="P48" s="1120"/>
      <c r="Q48" s="1071"/>
      <c r="R48" s="1120"/>
      <c r="S48" s="1071"/>
      <c r="T48" s="1120"/>
      <c r="U48" s="1071"/>
      <c r="V48" s="1120"/>
      <c r="W48" s="1071"/>
      <c r="X48" s="1120"/>
      <c r="AB48" s="1077"/>
    </row>
    <row r="49" spans="1:28" ht="70.75" customHeight="1" thickBot="1">
      <c r="A49" s="1110"/>
      <c r="B49" s="1120"/>
      <c r="C49" s="1110"/>
      <c r="D49" s="1120"/>
      <c r="E49" s="1110"/>
      <c r="F49" s="1130"/>
      <c r="G49" s="1110"/>
      <c r="H49" s="1120"/>
      <c r="I49" s="1110"/>
      <c r="J49" s="1120"/>
      <c r="K49" s="1242"/>
      <c r="L49" s="1120"/>
      <c r="M49" s="1242"/>
      <c r="N49" s="1130"/>
      <c r="O49" s="1111"/>
      <c r="P49" s="1120"/>
      <c r="Q49" s="1111"/>
      <c r="R49" s="1120"/>
      <c r="S49" s="1073"/>
      <c r="T49" s="1120"/>
      <c r="U49" s="1073"/>
      <c r="V49" s="1120"/>
      <c r="W49" s="1110"/>
      <c r="X49" s="1120"/>
      <c r="AB49" s="1077"/>
    </row>
    <row r="50" spans="1:28" ht="19.75" customHeight="1" thickBot="1">
      <c r="A50" s="1075"/>
      <c r="B50" s="1120"/>
      <c r="C50" s="1075"/>
      <c r="D50" s="1120"/>
      <c r="E50" s="1075"/>
      <c r="F50" s="1131"/>
      <c r="G50" s="1075"/>
      <c r="H50" s="1120"/>
      <c r="I50" s="1075"/>
      <c r="J50" s="1120"/>
      <c r="K50" s="1075"/>
      <c r="L50" s="1120"/>
      <c r="M50" s="1075"/>
      <c r="N50" s="1131"/>
      <c r="O50" s="1075"/>
      <c r="P50" s="1120"/>
      <c r="Q50" s="1075"/>
      <c r="R50" s="1120"/>
      <c r="S50" s="1075"/>
      <c r="T50" s="1120"/>
      <c r="U50" s="1075"/>
      <c r="V50" s="1120"/>
      <c r="W50" s="1075"/>
      <c r="X50" s="1120"/>
      <c r="AB50" s="1077"/>
    </row>
    <row r="51" spans="1:28" ht="76.75" customHeight="1" thickBot="1">
      <c r="A51" s="1145" t="s">
        <v>146</v>
      </c>
      <c r="B51" s="1124"/>
      <c r="C51" s="1093" t="s">
        <v>149</v>
      </c>
      <c r="D51" s="1097"/>
      <c r="E51" s="1093" t="s">
        <v>146</v>
      </c>
      <c r="F51" s="1097"/>
      <c r="G51" s="1093" t="s">
        <v>1818</v>
      </c>
      <c r="H51" s="1168">
        <v>2370</v>
      </c>
      <c r="I51" s="1125" t="s">
        <v>1802</v>
      </c>
      <c r="J51" s="1078"/>
      <c r="K51" s="1093" t="s">
        <v>146</v>
      </c>
      <c r="L51" s="1097"/>
      <c r="M51" s="1093" t="s">
        <v>146</v>
      </c>
      <c r="N51" s="1097"/>
      <c r="O51" s="1093" t="s">
        <v>146</v>
      </c>
      <c r="P51" s="1168">
        <v>1408</v>
      </c>
      <c r="Q51" s="1125" t="s">
        <v>1803</v>
      </c>
      <c r="R51" s="1097"/>
      <c r="S51" s="1125" t="s">
        <v>1807</v>
      </c>
      <c r="T51" s="1097"/>
      <c r="U51" s="1125" t="s">
        <v>1844</v>
      </c>
      <c r="V51" s="1097"/>
      <c r="W51" s="1125" t="s">
        <v>1802</v>
      </c>
      <c r="X51" s="1089"/>
      <c r="AB51" s="1077"/>
    </row>
    <row r="52" spans="1:28" ht="33" thickBot="1">
      <c r="A52" s="1146"/>
      <c r="B52" s="1147"/>
      <c r="C52" s="1077"/>
      <c r="D52" s="1122"/>
      <c r="E52" s="1077"/>
      <c r="F52" s="1122"/>
      <c r="G52" s="1077"/>
      <c r="H52" s="1122"/>
      <c r="I52" s="1123"/>
      <c r="J52" s="1142"/>
      <c r="K52" s="1109"/>
      <c r="L52" s="1118"/>
      <c r="M52" s="1109"/>
      <c r="N52" s="1118"/>
      <c r="O52" s="1109"/>
      <c r="P52" s="1118"/>
      <c r="Q52" s="1119"/>
      <c r="R52" s="1118"/>
      <c r="S52" s="1109"/>
      <c r="T52" s="1118"/>
      <c r="U52" s="1123"/>
      <c r="V52" s="1122"/>
      <c r="W52" s="1123"/>
      <c r="X52" s="1120"/>
      <c r="AB52" s="1077"/>
    </row>
    <row r="53" spans="1:28" ht="33" customHeight="1">
      <c r="A53" s="1363" t="s">
        <v>1820</v>
      </c>
      <c r="B53" s="1364"/>
      <c r="C53" s="1364"/>
      <c r="K53" s="1105"/>
      <c r="L53" s="1352" t="s">
        <v>1127</v>
      </c>
      <c r="M53" s="1352"/>
      <c r="N53" s="1106"/>
      <c r="O53" s="1106"/>
      <c r="P53" s="1352" t="s">
        <v>1828</v>
      </c>
      <c r="Q53" s="1352"/>
      <c r="R53" s="1106"/>
      <c r="S53" s="1107"/>
      <c r="AB53" s="1077"/>
    </row>
    <row r="54" spans="1:28" ht="32.5">
      <c r="A54" s="1090"/>
      <c r="K54" s="1381"/>
      <c r="L54" s="1346"/>
      <c r="M54" s="1120"/>
      <c r="P54" s="1385"/>
      <c r="Q54" s="1385"/>
      <c r="S54" s="1152"/>
      <c r="T54" s="1151"/>
      <c r="AB54" s="1077"/>
    </row>
    <row r="55" spans="1:28" ht="75" customHeight="1" thickBot="1">
      <c r="A55" s="1090"/>
      <c r="K55" s="1090"/>
      <c r="M55" s="1121"/>
      <c r="S55" s="1061"/>
      <c r="AB55" s="1077"/>
    </row>
    <row r="56" spans="1:28" ht="33.65" hidden="1" customHeight="1" thickBot="1">
      <c r="A56" s="1090"/>
      <c r="K56" s="1090"/>
      <c r="M56" s="1071"/>
      <c r="S56" s="1061"/>
      <c r="AB56" s="1077"/>
    </row>
    <row r="57" spans="1:28" ht="73.75" customHeight="1" thickBot="1">
      <c r="A57" s="1091"/>
      <c r="K57" s="1382" t="s">
        <v>1136</v>
      </c>
      <c r="L57" s="1383"/>
      <c r="M57" s="1111"/>
      <c r="O57" s="1384" t="s">
        <v>1829</v>
      </c>
      <c r="P57" s="1384"/>
      <c r="Q57" s="1117"/>
      <c r="S57" s="1169" t="s">
        <v>480</v>
      </c>
      <c r="AB57" s="1077"/>
    </row>
    <row r="58" spans="1:28" ht="33" thickBot="1">
      <c r="A58" s="1091"/>
      <c r="K58" s="1090" t="s">
        <v>1831</v>
      </c>
      <c r="M58" s="1075"/>
      <c r="O58" s="1346" t="s">
        <v>1830</v>
      </c>
      <c r="P58" s="1346"/>
      <c r="Q58" s="1091"/>
      <c r="S58" s="1061" t="s">
        <v>268</v>
      </c>
      <c r="T58" s="1114"/>
      <c r="V58" s="1346"/>
      <c r="W58" s="1346"/>
      <c r="AB58" s="1077"/>
    </row>
    <row r="59" spans="1:28" ht="30.65" customHeight="1" thickBot="1">
      <c r="A59" s="1377" t="s">
        <v>1832</v>
      </c>
      <c r="B59" s="1378"/>
      <c r="C59" s="1092"/>
      <c r="D59" s="1092"/>
      <c r="E59" s="1092"/>
      <c r="F59" s="1092"/>
      <c r="G59" s="1092"/>
      <c r="H59" s="1092"/>
      <c r="I59" s="1092"/>
      <c r="J59" s="1092"/>
      <c r="K59" s="1108"/>
      <c r="L59" s="1092"/>
      <c r="M59" s="1093"/>
      <c r="N59" s="1092"/>
      <c r="O59" s="1092"/>
      <c r="P59" s="1092"/>
      <c r="Q59" s="1115"/>
      <c r="R59" s="1115"/>
      <c r="S59" s="1062"/>
      <c r="T59" s="1092"/>
      <c r="U59" s="1116"/>
      <c r="V59" s="1092"/>
      <c r="W59" s="1092"/>
      <c r="X59" s="1092"/>
      <c r="AB59" s="1077"/>
    </row>
    <row r="60" spans="1:28" ht="30.65" customHeight="1">
      <c r="A60" s="1127"/>
      <c r="B60" s="1127"/>
      <c r="AB60" s="1077"/>
    </row>
    <row r="61" spans="1:28" ht="30">
      <c r="AB61" s="1077"/>
    </row>
    <row r="62" spans="1:28" ht="30">
      <c r="O62" s="1346"/>
      <c r="P62" s="1346"/>
      <c r="Q62" s="1346"/>
      <c r="S62" s="1346"/>
      <c r="T62" s="1346"/>
      <c r="U62" s="1346"/>
      <c r="AB62" s="1077"/>
    </row>
    <row r="63" spans="1:28" ht="30">
      <c r="AB63" s="1077"/>
    </row>
    <row r="64" spans="1:28" ht="30">
      <c r="AB64" s="1077"/>
    </row>
    <row r="65" spans="5:28" ht="30">
      <c r="AB65" s="1077"/>
    </row>
    <row r="66" spans="5:28" ht="30">
      <c r="AB66" s="1077"/>
    </row>
    <row r="67" spans="5:28" ht="30">
      <c r="L67" s="1346"/>
      <c r="M67" s="1346"/>
      <c r="AB67" s="1077"/>
    </row>
    <row r="68" spans="5:28" ht="60.65" customHeight="1">
      <c r="G68" s="1113"/>
      <c r="H68" s="1113"/>
      <c r="K68" s="1112"/>
      <c r="AB68" s="1077"/>
    </row>
    <row r="71" spans="5:28">
      <c r="E71" s="1346"/>
      <c r="F71" s="1346"/>
      <c r="G71" s="1346"/>
      <c r="I71" s="1346"/>
      <c r="J71" s="1346"/>
      <c r="K71" s="1346"/>
    </row>
  </sheetData>
  <mergeCells count="137">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83" t="s">
        <v>973</v>
      </c>
      <c r="B1" s="1783"/>
      <c r="C1" s="1783"/>
      <c r="D1" s="1783"/>
      <c r="E1" s="1783"/>
      <c r="F1" s="1783"/>
      <c r="G1" s="1783"/>
      <c r="H1" s="1783"/>
      <c r="I1" s="1783"/>
      <c r="J1" s="1783"/>
      <c r="K1" s="1783"/>
      <c r="L1" s="1783"/>
      <c r="M1" s="1783"/>
      <c r="N1" s="1783"/>
      <c r="O1" s="1783"/>
      <c r="P1" s="1783"/>
      <c r="Q1" s="1783"/>
      <c r="R1" s="1783"/>
      <c r="S1" s="1783"/>
      <c r="T1" s="1783"/>
      <c r="U1" s="1783"/>
      <c r="V1" s="1783"/>
      <c r="W1" s="1783"/>
      <c r="X1" s="1783"/>
      <c r="Y1" s="1783"/>
      <c r="Z1" s="1783"/>
      <c r="AA1" s="45"/>
    </row>
    <row r="2" spans="1:27">
      <c r="A2" s="1783" t="s">
        <v>974</v>
      </c>
      <c r="B2" s="1784"/>
      <c r="C2" s="1784"/>
      <c r="D2" s="1784"/>
      <c r="E2" s="1784"/>
      <c r="F2" s="1784"/>
      <c r="G2" s="1784"/>
      <c r="H2" s="1784"/>
      <c r="I2" s="1784"/>
      <c r="J2" s="1784"/>
      <c r="K2" s="1784"/>
      <c r="L2" s="1784"/>
      <c r="M2" s="1784"/>
      <c r="N2" s="1784"/>
      <c r="O2" s="1784"/>
      <c r="P2" s="35"/>
      <c r="Q2" s="35"/>
      <c r="R2" s="35"/>
      <c r="S2" s="35"/>
      <c r="T2" s="35"/>
      <c r="U2" s="35"/>
      <c r="V2" s="35"/>
      <c r="W2" s="35"/>
      <c r="X2" s="35"/>
      <c r="Y2" s="35"/>
      <c r="Z2" s="35"/>
      <c r="AA2" s="45"/>
    </row>
    <row r="3" spans="1:27" ht="45.75" customHeight="1">
      <c r="A3" s="1776" t="s">
        <v>975</v>
      </c>
      <c r="B3" s="1776" t="s">
        <v>976</v>
      </c>
      <c r="C3" s="1776" t="s">
        <v>977</v>
      </c>
      <c r="D3" s="1776" t="s">
        <v>978</v>
      </c>
      <c r="E3" s="1776" t="s">
        <v>979</v>
      </c>
      <c r="F3" s="11" t="s">
        <v>980</v>
      </c>
      <c r="G3" s="1776" t="s">
        <v>981</v>
      </c>
      <c r="H3" s="1778"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79"/>
      <c r="B4" s="1779"/>
      <c r="C4" s="1779"/>
      <c r="D4" s="1782"/>
      <c r="E4" s="1779"/>
      <c r="F4" s="12"/>
      <c r="G4" s="1777"/>
      <c r="H4" s="1779"/>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80"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81"/>
      <c r="B15" s="33" t="s">
        <v>1039</v>
      </c>
    </row>
    <row r="16" spans="1:27">
      <c r="A16" s="1781"/>
      <c r="B16" s="33" t="s">
        <v>1040</v>
      </c>
    </row>
    <row r="17" spans="1:27">
      <c r="A17" s="34" t="s">
        <v>1041</v>
      </c>
    </row>
    <row r="18" spans="1:27" ht="45.75" customHeight="1">
      <c r="A18" s="1776" t="s">
        <v>975</v>
      </c>
      <c r="B18" s="1776" t="s">
        <v>976</v>
      </c>
      <c r="C18" s="1776" t="s">
        <v>977</v>
      </c>
      <c r="D18" s="1776" t="s">
        <v>978</v>
      </c>
      <c r="E18" s="1776" t="s">
        <v>979</v>
      </c>
      <c r="F18" s="11" t="s">
        <v>980</v>
      </c>
      <c r="G18" s="1776" t="s">
        <v>981</v>
      </c>
      <c r="H18" s="1778"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79"/>
      <c r="B19" s="1779"/>
      <c r="C19" s="1779"/>
      <c r="D19" s="1782"/>
      <c r="E19" s="1779"/>
      <c r="F19" s="12"/>
      <c r="G19" s="1777"/>
      <c r="H19" s="1779"/>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2026-05-08T06:46:40Z</cp:lastPrinted>
  <dcterms:created xsi:type="dcterms:W3CDTF">2023-02-01T07:49:00Z</dcterms:created>
  <dcterms:modified xsi:type="dcterms:W3CDTF">2026-05-25T05:22:19Z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