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386E32E2-6EA3-46EE-B193-81491DC310EF}"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RAJ" sheetId="10" r:id="rId7"/>
    <sheet name="ERC ROW-MP" sheetId="14" r:id="rId8"/>
    <sheet name="Erection Productivity" sheetId="11" r:id="rId9"/>
    <sheet name="Sheet4" sheetId="13" state="hidden" r:id="rId10"/>
    <sheet name="Sheet3" sheetId="12" state="hidden" r:id="rId11"/>
    <sheet name="Sheet2"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3" hidden="1">'Erection Compiled'!$B$4:$N$204</definedName>
    <definedName name="_xlnm._FilterDatabase" localSheetId="4" hidden="1">Foundation!$B$25:$W$348</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8" i="2" l="1"/>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<sst xmlns="http://schemas.openxmlformats.org/spreadsheetml/2006/main" count="6651" uniqueCount="850">
  <si>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</si>
  <si>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</si>
  <si>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</si>
  <si>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</si>
  <si>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</si>
  <si>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</si>
  <si>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</si>
  <si>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</si>
  <si>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</si>
  <si>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</si>
  <si>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</si>
  <si>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</si>
  <si>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</si>
  <si>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</si>
  <si>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</si>
  <si>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</si>
  <si>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</si>
  <si>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</si>
  <si>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</si>
  <si>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</si>
  <si>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</si>
  <si>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</si>
  <si>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</si>
  <si>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</si>
  <si>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</si>
  <si>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</si>
  <si>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</si>
  <si>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</si>
  <si>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</si>
  <si>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</si>
  <si>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</si>
  <si>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</si>
  <si>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</si>
  <si>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</si>
  <si>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</si>
  <si>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</si>
  <si>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</si>
  <si>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</si>
  <si>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</si>
  <si>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</si>
  <si>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</si>
  <si>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</si>
  <si>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</si>
  <si>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</si>
  <si>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</si>
  <si>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</si>
  <si>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</si>
  <si>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</si>
  <si>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</si>
  <si>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</si>
  <si>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</si>
  <si>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</si>
  <si>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</si>
  <si>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</si>
  <si>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</si>
  <si>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</si>
  <si>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</si>
  <si>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</si>
  <si>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</si>
  <si>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</si>
  <si>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</si>
  <si>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</si>
  <si>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</si>
  <si>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</si>
  <si>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</si>
  <si>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</si>
  <si>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</si>
  <si>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</si>
  <si>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</si>
  <si>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</si>
  <si>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</si>
  <si>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</si>
  <si>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</si>
  <si>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</si>
  <si>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</si>
  <si>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</si>
  <si>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</si>
  <si>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</si>
  <si>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</si>
  <si>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</si>
  <si>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</si>
  <si>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</si>
  <si>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</si>
  <si>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</si>
  <si>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</si>
  <si>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</si>
  <si>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</si>
  <si>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</si>
  <si>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</si>
  <si>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</si>
  <si>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</si>
  <si>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</si>
  <si>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</si>
  <si>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</si>
  <si>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</si>
  <si>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</si>
  <si>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</si>
  <si>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</si>
  <si>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</si>
  <si>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</si>
  <si>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</si>
  <si>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</si>
  <si>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</si>
  <si>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</si>
  <si>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</si>
  <si>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</si>
  <si>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</si>
  <si>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</si>
  <si>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</si>
  <si>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</si>
  <si>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</si>
  <si>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</si>
  <si>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</si>
  <si>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</si>
  <si>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</si>
  <si>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</si>
  <si>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</si>
  <si>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</si>
  <si>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</si>
  <si>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</si>
  <si>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</si>
  <si>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</si>
  <si>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</si>
  <si>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</si>
  <si>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</si>
  <si>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</si>
  <si>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</si>
  <si>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</si>
  <si>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</si>
  <si>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</si>
  <si>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</si>
  <si>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</si>
  <si>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</si>
  <si>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</si>
  <si>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</si>
  <si>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</si>
  <si>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</si>
  <si>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</si>
  <si>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</si>
  <si>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</si>
  <si>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</si>
  <si>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</si>
  <si>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</si>
  <si>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</si>
  <si>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</si>
  <si>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</si>
  <si>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</si>
  <si>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</si>
  <si>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</si>
  <si>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</si>
  <si>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</si>
  <si>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</si>
  <si>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</si>
  <si>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</si>
  <si>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</si>
  <si>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</si>
  <si>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</si>
  <si>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</si>
  <si>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</si>
  <si>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</si>
  <si>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</si>
  <si>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</si>
  <si>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</si>
  <si>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</si>
  <si>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</si>
  <si>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</si>
  <si>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</si>
  <si>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</si>
  <si>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</si>
  <si>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</si>
  <si>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</si>
  <si>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</si>
  <si>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</si>
  <si>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</si>
  <si>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</si>
  <si>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</si>
  <si>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</si>
  <si>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</si>
  <si>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</si>
  <si>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</si>
  <si>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</si>
  <si>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</si>
  <si>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</si>
  <si>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</si>
  <si>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</si>
  <si>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</si>
  <si>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</si>
  <si>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</si>
  <si>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</si>
  <si>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</si>
  <si>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</si>
  <si>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</si>
  <si>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</si>
  <si>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</si>
  <si>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</si>
  <si>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</si>
  <si>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</si>
  <si>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</si>
  <si>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</si>
  <si>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</si>
  <si>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</si>
  <si>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</si>
  <si>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</si>
  <si>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</si>
  <si>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</si>
  <si>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</si>
  <si>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</si>
  <si>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</si>
  <si>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</si>
  <si>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</si>
  <si>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</si>
  <si>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</si>
  <si>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</si>
  <si>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</si>
  <si>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</si>
  <si>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</si>
  <si>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</si>
  <si>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</si>
  <si>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</si>
  <si>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</si>
  <si>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</si>
  <si>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</si>
  <si>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</si>
  <si>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</si>
  <si>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</si>
  <si>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</si>
  <si>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</si>
  <si>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</si>
  <si>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</si>
  <si>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</si>
  <si>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</si>
  <si>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</si>
  <si>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</si>
  <si>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</si>
  <si>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</si>
  <si>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</si>
  <si>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</si>
  <si>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</si>
  <si>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</si>
  <si>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</si>
  <si>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</si>
  <si>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</si>
  <si>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</si>
  <si>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</si>
  <si>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</si>
  <si>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</si>
  <si>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</si>
  <si>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</si>
  <si>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</si>
  <si>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</si>
  <si>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</si>
  <si>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</si>
  <si>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</si>
  <si>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</si>
  <si>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</si>
  <si>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</si>
  <si>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</si>
  <si>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</si>
  <si>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</si>
  <si>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</si>
  <si>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</si>
  <si>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</si>
  <si>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</si>
  <si>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</si>
  <si>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</si>
  <si>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</si>
  <si>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</si>
  <si>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</si>
  <si>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</si>
  <si>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</si>
  <si>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</si>
  <si>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</si>
  <si>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</si>
  <si>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</si>
  <si>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</si>
  <si>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</si>
  <si>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</si>
  <si>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</si>
  <si>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</si>
  <si>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</si>
  <si>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</si>
  <si>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</si>
  <si>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</si>
  <si>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</si>
  <si>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</si>
  <si>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</si>
  <si>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</si>
  <si>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</si>
  <si>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</si>
  <si>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</si>
  <si>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</si>
  <si>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</si>
  <si>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</si>
  <si>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</si>
  <si>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</si>
  <si>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</si>
  <si>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</si>
  <si>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</si>
  <si>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</si>
  <si>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</si>
  <si>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</si>
  <si>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</si>
  <si>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</si>
  <si>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</si>
  <si>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</si>
  <si>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</si>
  <si>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</si>
  <si>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</si>
  <si>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</si>
  <si>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</si>
  <si>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</si>
  <si>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</si>
  <si>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</si>
  <si>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</si>
  <si>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</si>
  <si>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</si>
  <si>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</si>
  <si>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</si>
  <si>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</si>
  <si>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</si>
  <si>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</si>
  <si>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</si>
  <si>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</si>
  <si>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</si>
  <si>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</si>
  <si>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</si>
  <si>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</si>
  <si>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</si>
  <si>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</si>
  <si>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</si>
  <si>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</si>
  <si>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</si>
  <si>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</si>
  <si>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</si>
  <si>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</si>
  <si>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</si>
  <si>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</si>
  <si>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</si>
  <si>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</si>
  <si>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</si>
  <si>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</si>
  <si>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</si>
  <si>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</si>
  <si>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</si>
  <si>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</si>
  <si>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</si>
  <si>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</si>
  <si>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</si>
  <si>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</si>
  <si>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</si>
  <si>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</si>
  <si>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</si>
  <si>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</si>
  <si>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</si>
  <si>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</si>
  <si>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</si>
  <si>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</si>
  <si>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</si>
  <si>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</si>
  <si>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</si>
  <si>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</si>
  <si>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</si>
  <si>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</si>
  <si>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</si>
  <si>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</si>
  <si>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</si>
  <si>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</si>
  <si>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</si>
  <si>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</si>
  <si>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</si>
  <si>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</si>
  <si>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</si>
  <si>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</si>
  <si>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</si>
  <si>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</si>
  <si>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</si>
  <si>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</si>
  <si>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</si>
  <si>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</si>
  <si>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</si>
  <si>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</si>
  <si>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</si>
  <si>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</si>
  <si>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</si>
  <si>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</si>
  <si>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</si>
  <si>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</si>
  <si>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</si>
  <si>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</si>
  <si>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</si>
  <si>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</si>
  <si>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</si>
  <si>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</si>
  <si>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</si>
  <si>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</si>
  <si>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</si>
  <si>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</si>
  <si>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</si>
  <si>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</si>
  <si>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</si>
  <si>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</si>
  <si>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</si>
  <si>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</si>
  <si>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</si>
  <si>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</si>
  <si>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</si>
  <si>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</si>
  <si>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</si>
  <si>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</si>
  <si>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</si>
  <si>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</si>
  <si>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</si>
  <si>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</si>
  <si>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</si>
  <si>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</si>
  <si>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</si>
  <si>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</si>
  <si>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</si>
  <si>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</si>
  <si>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</si>
  <si>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</si>
  <si>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</si>
  <si>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</si>
  <si>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</si>
  <si>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</si>
  <si>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</si>
  <si>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</si>
  <si>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</si>
  <si>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</si>
  <si>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</si>
  <si>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</si>
  <si>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</si>
  <si>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</si>
  <si>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</si>
  <si>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</si>
  <si>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</si>
  <si>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</si>
  <si>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</si>
  <si>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</si>
  <si>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</si>
  <si>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</si>
  <si>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</si>
  <si>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</si>
  <si>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</si>
  <si>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</si>
  <si>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</si>
  <si>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</si>
  <si>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</si>
  <si>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</si>
  <si>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</si>
  <si>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</si>
  <si>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</si>
  <si>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</si>
  <si>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</si>
  <si>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</si>
  <si>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</si>
  <si>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</si>
  <si>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</si>
  <si>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</si>
  <si>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</si>
  <si>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</si>
  <si>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</si>
  <si>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</si>
  <si>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</si>
  <si>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</si>
  <si>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</si>
  <si>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</si>
  <si>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</si>
  <si>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</si>
  <si>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</si>
  <si>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</si>
  <si>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</si>
  <si>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</si>
  <si>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</si>
  <si>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</si>
  <si>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</si>
  <si>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</si>
  <si>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</si>
  <si>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</si>
  <si>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</si>
  <si>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</si>
  <si>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</si>
  <si>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</si>
  <si>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</si>
  <si>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</si>
  <si>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</si>
  <si>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</si>
  <si>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</si>
  <si>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</si>
  <si>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</si>
  <si>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</si>
  <si>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</si>
  <si>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</si>
  <si>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</si>
  <si>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</si>
  <si>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</si>
  <si>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</si>
  <si>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</si>
  <si>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</si>
  <si>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</si>
  <si>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</si>
  <si>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</si>
  <si>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</si>
  <si>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</si>
  <si>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</si>
  <si>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</si>
  <si>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</si>
  <si>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</si>
  <si>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</si>
  <si>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</si>
  <si>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</si>
  <si>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</si>
  <si>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</si>
  <si>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</si>
  <si>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</si>
  <si>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</si>
  <si>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</si>
  <si>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</si>
  <si>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</si>
  <si>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</si>
  <si>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</si>
  <si>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</si>
  <si>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</si>
  <si>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</si>
  <si>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</si>
  <si>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</si>
  <si>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</si>
  <si>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</si>
  <si>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</si>
  <si>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</si>
  <si>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</si>
  <si>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</si>
  <si>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</si>
  <si>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</si>
  <si>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</si>
  <si>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</si>
  <si>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</si>
  <si>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</si>
  <si>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</si>
  <si>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</si>
  <si>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</si>
  <si>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</si>
  <si>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</si>
  <si>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</si>
  <si>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</si>
  <si>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</si>
  <si>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</si>
  <si>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</si>
  <si>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</si>
  <si>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</si>
  <si>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</si>
  <si>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</si>
  <si>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</si>
  <si>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</si>
  <si>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</si>
  <si>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</si>
  <si>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</si>
  <si>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</si>
  <si>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</si>
  <si>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</si>
  <si>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</si>
  <si>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</si>
  <si>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</si>
  <si>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</si>
  <si>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</si>
  <si>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</si>
  <si>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</si>
  <si>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</si>
  <si>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</si>
  <si>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</si>
  <si>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</si>
  <si>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</si>
  <si>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</si>
  <si>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</si>
  <si>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</si>
  <si>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</si>
  <si>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</si>
  <si>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</si>
  <si>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</si>
  <si>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</si>
  <si>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</si>
  <si>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</si>
  <si>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</si>
  <si>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</si>
  <si>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</si>
  <si>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</si>
  <si>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</si>
  <si>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</si>
  <si>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</si>
  <si>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</si>
  <si>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</si>
  <si>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</si>
  <si>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</si>
  <si>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</si>
  <si>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</si>
  <si>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</si>
  <si>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</si>
  <si>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</si>
  <si>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</si>
  <si>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</si>
  <si>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</si>
  <si>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</si>
  <si>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</si>
  <si>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</si>
  <si>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</si>
  <si>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</si>
  <si>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</si>
  <si>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</si>
  <si>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</si>
  <si>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</si>
  <si>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</si>
  <si>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</si>
  <si>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</si>
  <si>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</si>
  <si>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</si>
  <si>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</si>
  <si>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</si>
  <si>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</si>
  <si>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</si>
  <si>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</si>
  <si>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</si>
  <si>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</si>
  <si>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</si>
  <si>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</si>
  <si>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</si>
  <si>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</si>
  <si>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</si>
  <si>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</si>
  <si>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</si>
  <si>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</si>
  <si>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</si>
  <si>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</si>
  <si>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</si>
  <si>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</si>
  <si>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</si>
  <si>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</si>
  <si>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</si>
  <si>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</si>
  <si>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</si>
  <si>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</si>
  <si>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</si>
  <si>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</si>
  <si>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</si>
  <si>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</si>
  <si>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</si>
  <si>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</si>
  <si>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</si>
  <si>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</si>
  <si>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</si>
  <si>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</si>
  <si>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</si>
  <si>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</si>
  <si>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</si>
  <si>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</si>
  <si>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</si>
  <si>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</si>
  <si>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</si>
  <si>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</si>
  <si>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</si>
  <si>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</si>
  <si>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</si>
  <si>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</si>
  <si>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</si>
  <si>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</si>
  <si>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</si>
  <si>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</si>
  <si>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</si>
  <si>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</si>
  <si>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</si>
  <si>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</si>
  <si>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</si>
  <si>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</si>
  <si>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</si>
  <si>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</si>
  <si>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</si>
  <si>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</si>
  <si>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</si>
  <si>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</si>
  <si>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</si>
  <si>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</si>
  <si>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</si>
  <si>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</si>
  <si>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</si>
  <si>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</si>
  <si>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</si>
  <si>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</si>
  <si>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</si>
  <si>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</si>
  <si>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</si>
  <si>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</si>
  <si>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</si>
  <si>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</si>
  <si>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</si>
  <si>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</si>
  <si>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</si>
  <si>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</si>
  <si>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</si>
  <si>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</si>
  <si>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</si>
  <si>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</si>
  <si>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</si>
  <si>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</si>
  <si>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</si>
  <si>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</si>
  <si>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</si>
  <si>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</si>
  <si>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</si>
  <si>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</si>
  <si>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</si>
  <si>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</si>
  <si>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</si>
  <si>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</si>
  <si>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</si>
  <si>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</si>
  <si>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</si>
  <si>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</si>
  <si>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</si>
  <si>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</si>
  <si>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</si>
  <si>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</si>
  <si>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</si>
  <si>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</si>
  <si>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</si>
  <si>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</si>
  <si>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</si>
  <si>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</si>
  <si>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</si>
  <si>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</si>
  <si>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</si>
  <si>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</si>
  <si>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</si>
  <si>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</si>
  <si>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</si>
  <si>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</si>
  <si>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</si>
  <si>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</si>
  <si>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</si>
  <si>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</si>
  <si>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</si>
  <si>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</si>
  <si>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</si>
  <si>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</si>
  <si>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</si>
  <si>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</si>
  <si>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</si>
  <si>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</si>
  <si>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</si>
  <si>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</si>
  <si>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</si>
  <si>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</si>
  <si>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</si>
  <si>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</si>
  <si>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</si>
  <si>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</si>
  <si>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</si>
  <si>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</si>
  <si>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</si>
  <si>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</si>
  <si>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</si>
  <si>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</si>
  <si>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</si>
  <si>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</si>
  <si>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</si>
  <si>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</si>
  <si>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</si>
  <si>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</si>
  <si>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</si>
  <si>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</si>
  <si>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</si>
  <si>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</si>
  <si>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</si>
  <si>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</si>
  <si>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</si>
  <si>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</si>
  <si>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</si>
  <si>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</si>
  <si>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</si>
  <si>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</si>
  <si>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</si>
  <si>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</si>
  <si>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</si>
  <si>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</si>
  <si>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</si>
  <si>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</si>
  <si>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</si>
  <si>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</si>
  <si>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</si>
  <si>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</si>
  <si>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</si>
  <si>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</si>
  <si>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</si>
  <si>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</si>
  <si>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</si>
  <si>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</si>
  <si>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</si>
  <si>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</si>
  <si>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</si>
  <si>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</si>
  <si>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</si>
  <si>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</si>
  <si>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</si>
  <si>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</si>
  <si>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</si>
  <si>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</si>
  <si>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</si>
  <si>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</si>
  <si>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</si>
  <si>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</si>
  <si>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</si>
  <si>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</si>
  <si>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</si>
  <si>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</si>
  <si>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</si>
  <si>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</si>
  <si>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</si>
  <si>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</si>
  <si>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</si>
  <si>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</si>
  <si>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</si>
  <si>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</si>
  <si>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</si>
  <si>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</si>
  <si>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</si>
  <si>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</si>
  <si>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</si>
  <si>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</si>
  <si>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</si>
  <si>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</si>
  <si>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</si>
  <si>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</si>
  <si>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</si>
  <si>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</si>
  <si>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</si>
  <si>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</si>
  <si>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</si>
  <si>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</si>
  <si>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</si>
  <si>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</si>
  <si>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</si>
  <si>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</si>
  <si>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</si>
  <si>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</si>
  <si>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Date : 30-11-2025</t>
  </si>
  <si>
    <t>YES</t>
  </si>
  <si>
    <t xml:space="preserve"> </t>
  </si>
  <si>
    <t>1st Dec-25</t>
  </si>
  <si>
    <t>Feb'25</t>
  </si>
  <si>
    <t>Date :- 2nd Dec 2025.</t>
  </si>
  <si>
    <t>Gokul Sarkar (MP)-2</t>
  </si>
  <si>
    <t>Jwala Singh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</si>
</sst>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8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xf numFmtId="1" fontId="0" fillId="0" borderId="31" xfId="0" applyNumberFormat="1" applyBorder="1" applyAlignment="1">
      <alignment horizontal="center"/>
    </xf>
    <xf numFmtId="0" fontId="55" fillId="13" borderId="19" xfId="0" applyFont="1" applyFill="1" applyBorder="1" applyAlignment="1">
      <alignment horizontal="center" vertical="center" wrapText="1"/>
    </xf>
    <xf numFmtId="0" fontId="54" fillId="13" borderId="19" xfId="0" applyFont="1" applyFill="1" applyBorder="1" applyAlignment="1">
      <alignment horizontal="center" vertical="center" wrapText="1"/>
    </xf>
    <xf numFmtId="0" fontId="55" fillId="13" borderId="35" xfId="0" applyFont="1" applyFill="1" applyBorder="1" applyAlignment="1">
      <alignment horizontal="center" vertical="center" wrapText="1"/>
    </xf>
    <xf numFmtId="14" fontId="0" fillId="0" borderId="0" xfId="0" applyNumberFormat="1" applyAlignment="1">
      <alignment vertical="center"/>
    </xf>
    <xf numFmtId="0" fontId="3" fillId="0" borderId="19" xfId="0" applyFont="1" applyBorder="1" applyAlignment="1">
      <alignment horizontal="center" vertical="center"/>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13" borderId="12" xfId="0" applyFont="1" applyFill="1" applyBorder="1" applyAlignment="1">
      <alignment horizontal="center" vertical="center"/>
    </xf>
    <xf numFmtId="0" fontId="55" fillId="13" borderId="34" xfId="0" applyFont="1" applyFill="1" applyBorder="1" applyAlignment="1">
      <alignment horizontal="center" vertical="center"/>
    </xf>
    <xf numFmtId="0" fontId="55" fillId="13" borderId="19" xfId="0" applyFont="1" applyFill="1" applyBorder="1" applyAlignment="1">
      <alignment horizontal="center" vertical="center" wrapText="1"/>
    </xf>
    <xf numFmtId="0" fontId="55" fillId="13" borderId="27" xfId="0" applyFont="1" applyFill="1" applyBorder="1" applyAlignment="1">
      <alignment horizontal="center" vertical="center" wrapText="1"/>
    </xf>
    <xf numFmtId="0" fontId="55" fillId="13" borderId="19" xfId="0" applyFont="1" applyFill="1" applyBorder="1" applyAlignment="1">
      <alignment horizontal="center" vertical="center"/>
    </xf>
    <xf numFmtId="0" fontId="55" fillId="13" borderId="27" xfId="0" applyFont="1" applyFill="1" applyBorder="1" applyAlignment="1">
      <alignment horizontal="center" vertical="center"/>
    </xf>
    <xf numFmtId="0" fontId="55" fillId="13" borderId="18" xfId="0" applyFont="1" applyFill="1" applyBorder="1" applyAlignment="1">
      <alignment horizontal="center" vertical="center"/>
    </xf>
    <xf numFmtId="0" fontId="55" fillId="13" borderId="24"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0" fontId="0" fillId="0" borderId="19" xfId="0" applyFill="1" applyBorder="1" applyAlignment="1">
      <alignment horizont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externalLink" Target="externalLinks/externalLink13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alcChain" Target="calcChain.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externalLink" Target="externalLinks/externalLink13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71" workbookViewId="0">
      <selection activeCell="S7" sqref="S7"/>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84" t="s">
        <v>312</v>
      </c>
      <c r="C2" s="585"/>
      <c r="D2" s="586"/>
      <c r="E2" s="586"/>
      <c r="F2" s="586"/>
      <c r="G2" s="586"/>
      <c r="H2" s="586"/>
      <c r="I2" s="586"/>
      <c r="J2" s="586"/>
      <c r="K2" s="587"/>
      <c r="L2" s="587"/>
      <c r="M2" s="588"/>
    </row>
    <row r="3" spans="2:14" ht="19.5" customHeight="1" x14ac:dyDescent="0.35">
      <c r="B3" s="598" t="s">
        <v>311</v>
      </c>
      <c r="C3" s="599"/>
      <c r="D3" s="599"/>
      <c r="E3" s="599"/>
      <c r="F3" s="599"/>
      <c r="G3" s="599"/>
      <c r="H3" s="599"/>
      <c r="I3" s="599"/>
      <c r="J3" s="599"/>
      <c r="K3" s="599"/>
      <c r="L3" s="599"/>
      <c r="M3" s="600"/>
    </row>
    <row r="4" spans="2:14" ht="18.5" x14ac:dyDescent="0.45">
      <c r="B4" s="589" t="s">
        <v>313</v>
      </c>
      <c r="C4" s="590"/>
      <c r="D4" s="591"/>
      <c r="E4" s="591"/>
      <c r="F4" s="592"/>
      <c r="G4" s="592"/>
      <c r="H4" s="592"/>
      <c r="I4" s="592"/>
      <c r="J4" s="591"/>
      <c r="K4" s="593"/>
      <c r="L4" s="593"/>
      <c r="M4" s="594"/>
    </row>
    <row r="5" spans="2:14" x14ac:dyDescent="0.35">
      <c r="B5" s="579" t="s">
        <v>310</v>
      </c>
      <c r="C5" s="580"/>
      <c r="D5" s="580"/>
      <c r="E5" s="595"/>
      <c r="F5" s="602" t="s">
        <v>309</v>
      </c>
      <c r="G5" s="602"/>
      <c r="H5" s="602"/>
      <c r="I5" s="602"/>
      <c r="J5" s="602"/>
      <c r="K5" s="576" t="s">
        <v>847</v>
      </c>
      <c r="L5" s="577"/>
      <c r="M5" s="578"/>
    </row>
    <row r="6" spans="2:14" x14ac:dyDescent="0.35">
      <c r="B6" s="579" t="s">
        <v>533</v>
      </c>
      <c r="C6" s="580"/>
      <c r="D6" s="580"/>
      <c r="E6" s="580"/>
      <c r="F6" s="603" t="s">
        <v>5</v>
      </c>
      <c r="G6" s="604"/>
      <c r="H6" s="604"/>
      <c r="I6" s="604"/>
      <c r="J6" s="605"/>
      <c r="K6" s="576"/>
      <c r="L6" s="577"/>
      <c r="M6" s="578"/>
    </row>
    <row r="7" spans="2:14" x14ac:dyDescent="0.35">
      <c r="B7" s="596" t="s">
        <v>289</v>
      </c>
      <c r="C7" s="574" t="s">
        <v>9</v>
      </c>
      <c r="D7" s="138" t="s">
        <v>290</v>
      </c>
      <c r="E7" s="138" t="s">
        <v>292</v>
      </c>
      <c r="F7" s="138" t="s">
        <v>13</v>
      </c>
      <c r="G7" s="583" t="s">
        <v>556</v>
      </c>
      <c r="H7" s="583"/>
      <c r="I7" s="583" t="s">
        <v>15</v>
      </c>
      <c r="J7" s="583" t="s">
        <v>308</v>
      </c>
      <c r="K7" s="139" t="s">
        <v>791</v>
      </c>
      <c r="L7" s="139" t="s">
        <v>846</v>
      </c>
      <c r="M7" s="597" t="s">
        <v>16</v>
      </c>
    </row>
    <row r="8" spans="2:14" x14ac:dyDescent="0.35">
      <c r="B8" s="596"/>
      <c r="C8" s="601"/>
      <c r="D8" s="138" t="s">
        <v>291</v>
      </c>
      <c r="E8" s="138" t="s">
        <v>293</v>
      </c>
      <c r="F8" s="138" t="s">
        <v>294</v>
      </c>
      <c r="G8" s="583" t="s">
        <v>295</v>
      </c>
      <c r="H8" s="583" t="s">
        <v>296</v>
      </c>
      <c r="I8" s="583"/>
      <c r="J8" s="583"/>
      <c r="K8" s="574" t="s">
        <v>295</v>
      </c>
      <c r="L8" s="574" t="s">
        <v>295</v>
      </c>
      <c r="M8" s="597"/>
    </row>
    <row r="9" spans="2:14" x14ac:dyDescent="0.35">
      <c r="B9" s="596"/>
      <c r="C9" s="575"/>
      <c r="D9" s="140"/>
      <c r="E9" s="155">
        <v>45962</v>
      </c>
      <c r="F9" s="138" t="s">
        <v>845</v>
      </c>
      <c r="G9" s="583"/>
      <c r="H9" s="583"/>
      <c r="I9" s="583"/>
      <c r="J9" s="583"/>
      <c r="K9" s="575"/>
      <c r="L9" s="575"/>
      <c r="M9" s="597"/>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367</v>
      </c>
      <c r="F12" s="74">
        <f>D12-E12</f>
        <v>12</v>
      </c>
      <c r="G12" s="74"/>
      <c r="H12" s="74"/>
      <c r="I12" s="74"/>
      <c r="J12" s="74">
        <f>E12+H12</f>
        <v>367</v>
      </c>
      <c r="K12" s="109"/>
      <c r="L12" s="109"/>
      <c r="M12" s="86"/>
      <c r="N12" s="154"/>
    </row>
    <row r="13" spans="2:14" x14ac:dyDescent="0.35">
      <c r="B13" s="87" t="s">
        <v>298</v>
      </c>
      <c r="C13" s="128" t="s">
        <v>317</v>
      </c>
      <c r="D13" s="75">
        <v>379</v>
      </c>
      <c r="E13" s="75">
        <v>311</v>
      </c>
      <c r="F13" s="75">
        <f>D13-E13</f>
        <v>68</v>
      </c>
      <c r="G13" s="75">
        <v>30</v>
      </c>
      <c r="H13" s="75">
        <f>J13-E13</f>
        <v>0</v>
      </c>
      <c r="I13" s="75">
        <v>12</v>
      </c>
      <c r="J13" s="75">
        <f>Foundation!I9</f>
        <v>311</v>
      </c>
      <c r="K13" s="110">
        <v>45</v>
      </c>
      <c r="L13" s="110"/>
      <c r="M13" s="88"/>
      <c r="N13" s="154"/>
    </row>
    <row r="14" spans="2:14" x14ac:dyDescent="0.35">
      <c r="B14" s="89" t="s">
        <v>299</v>
      </c>
      <c r="C14" s="132"/>
      <c r="D14" s="76"/>
      <c r="E14" s="76"/>
      <c r="F14" s="76"/>
      <c r="G14" s="581">
        <v>8</v>
      </c>
      <c r="H14" s="581"/>
      <c r="I14" s="76"/>
      <c r="J14" s="76"/>
      <c r="K14" s="111"/>
      <c r="L14" s="111"/>
      <c r="M14" s="90"/>
      <c r="N14" s="154"/>
    </row>
    <row r="15" spans="2:14" x14ac:dyDescent="0.35">
      <c r="B15" s="91" t="s">
        <v>300</v>
      </c>
      <c r="C15" s="129" t="s">
        <v>318</v>
      </c>
      <c r="D15" s="77">
        <v>379</v>
      </c>
      <c r="E15" s="77">
        <v>334</v>
      </c>
      <c r="F15" s="77">
        <f>D15-E15</f>
        <v>45</v>
      </c>
      <c r="G15" s="112"/>
      <c r="H15" s="77"/>
      <c r="I15" s="77"/>
      <c r="J15" s="77">
        <f>E15+H15</f>
        <v>334</v>
      </c>
      <c r="K15" s="112"/>
      <c r="L15" s="112"/>
      <c r="M15" s="92"/>
      <c r="N15" s="154"/>
    </row>
    <row r="16" spans="2:14" x14ac:dyDescent="0.35">
      <c r="B16" s="216" t="s">
        <v>301</v>
      </c>
      <c r="C16" s="130" t="s">
        <v>317</v>
      </c>
      <c r="D16" s="78">
        <v>379</v>
      </c>
      <c r="E16" s="78">
        <v>187</v>
      </c>
      <c r="F16" s="78">
        <f>D16-E16</f>
        <v>192</v>
      </c>
      <c r="G16" s="78">
        <v>60</v>
      </c>
      <c r="H16" s="107">
        <f>J16-E16</f>
        <v>1</v>
      </c>
      <c r="I16" s="78">
        <v>15</v>
      </c>
      <c r="J16" s="107">
        <f>Foundation!I13</f>
        <v>188</v>
      </c>
      <c r="K16" s="113">
        <v>60</v>
      </c>
      <c r="L16" s="113"/>
      <c r="M16" s="93"/>
      <c r="N16" s="154"/>
    </row>
    <row r="17" spans="2:14" x14ac:dyDescent="0.35">
      <c r="B17" s="94" t="s">
        <v>299</v>
      </c>
      <c r="C17" s="133"/>
      <c r="D17" s="79"/>
      <c r="E17" s="79"/>
      <c r="F17" s="79"/>
      <c r="G17" s="582">
        <v>15</v>
      </c>
      <c r="H17" s="582"/>
      <c r="I17" s="79"/>
      <c r="J17" s="79"/>
      <c r="K17" s="114"/>
      <c r="L17" s="114"/>
      <c r="M17" s="95"/>
      <c r="N17" s="154"/>
    </row>
    <row r="18" spans="2:14" ht="17.5" customHeight="1" x14ac:dyDescent="0.35">
      <c r="B18" s="96" t="s">
        <v>529</v>
      </c>
      <c r="C18" s="131" t="s">
        <v>315</v>
      </c>
      <c r="D18" s="108">
        <v>4970.6000000000004</v>
      </c>
      <c r="E18" s="80">
        <v>3747</v>
      </c>
      <c r="F18" s="108">
        <f>D18-E18</f>
        <v>1223.6000000000004</v>
      </c>
      <c r="G18" s="80"/>
      <c r="H18" s="108"/>
      <c r="I18" s="80"/>
      <c r="J18" s="108">
        <f>E18+H18</f>
        <v>3747</v>
      </c>
      <c r="K18" s="115"/>
      <c r="L18" s="115"/>
      <c r="M18" s="97"/>
      <c r="N18" s="154"/>
    </row>
    <row r="19" spans="2:14" x14ac:dyDescent="0.35">
      <c r="B19" s="96" t="s">
        <v>302</v>
      </c>
      <c r="C19" s="131" t="s">
        <v>315</v>
      </c>
      <c r="D19" s="80">
        <v>138</v>
      </c>
      <c r="E19" s="80">
        <v>103</v>
      </c>
      <c r="F19" s="108">
        <f t="shared" ref="F19:F20" si="0">D19-E19</f>
        <v>35</v>
      </c>
      <c r="G19" s="80"/>
      <c r="H19" s="80"/>
      <c r="I19" s="80"/>
      <c r="J19" s="108">
        <f>E19+H19</f>
        <v>103</v>
      </c>
      <c r="K19" s="115"/>
      <c r="L19" s="115"/>
      <c r="M19" s="97"/>
      <c r="N19" s="154"/>
    </row>
    <row r="20" spans="2:14" x14ac:dyDescent="0.35">
      <c r="B20" s="96" t="s">
        <v>303</v>
      </c>
      <c r="C20" s="131" t="s">
        <v>319</v>
      </c>
      <c r="D20" s="80">
        <v>16332</v>
      </c>
      <c r="E20" s="80">
        <v>11793</v>
      </c>
      <c r="F20" s="108">
        <f t="shared" si="0"/>
        <v>4539</v>
      </c>
      <c r="G20" s="80"/>
      <c r="H20" s="80"/>
      <c r="I20" s="80"/>
      <c r="J20" s="80">
        <f>E20+H20</f>
        <v>11793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F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08"/>
  <sheetViews>
    <sheetView tabSelected="1" topLeftCell="A177" zoomScale="71" zoomScaleNormal="100" workbookViewId="0">
      <selection activeCell="J208" sqref="J208"/>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842</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SUM(E6:E396)</f>
        <v>9204.9566019999911</v>
      </c>
      <c r="F5" s="211">
        <f>SUM(F6:F396)</f>
        <v>100702225.22587986</v>
      </c>
      <c r="G5" s="212"/>
      <c r="H5" s="182"/>
      <c r="I5" s="182">
        <f>COUNTIF(I6:I396,"Completed")</f>
        <v>188</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3"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3">
        <f t="shared" si="14"/>
        <v>9</v>
      </c>
      <c r="M156" s="503"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3">
        <f t="shared" si="14"/>
        <v>23</v>
      </c>
      <c r="M157" s="503"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3">
        <f t="shared" si="14"/>
        <v>14</v>
      </c>
      <c r="M158" s="503"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3">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3">
        <f t="shared" ref="L160:L196" si="20">K160-J160</f>
        <v>8</v>
      </c>
      <c r="M160" s="503"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3">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3">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3">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3">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3">
        <f t="shared" si="20"/>
        <v>8</v>
      </c>
      <c r="M165" s="503"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3">
        <f t="shared" si="20"/>
        <v>28</v>
      </c>
      <c r="M166" s="503"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3">
        <f t="shared" si="20"/>
        <v>6</v>
      </c>
      <c r="M167" s="503"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3">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3">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3">
        <f t="shared" si="20"/>
        <v>4</v>
      </c>
      <c r="M170" s="503"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3">
        <f t="shared" si="20"/>
        <v>9</v>
      </c>
      <c r="M171" s="503"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3">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3">
        <f t="shared" si="20"/>
        <v>6</v>
      </c>
      <c r="M173" s="503"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3">
        <f t="shared" si="20"/>
        <v>7</v>
      </c>
      <c r="M174" s="503"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3">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3"/>
      <c r="M176" s="503" t="s">
        <v>279</v>
      </c>
      <c r="N176" s="67"/>
    </row>
    <row r="177" spans="2:14" x14ac:dyDescent="0.35">
      <c r="B177" s="66">
        <v>172</v>
      </c>
      <c r="C177" s="66" t="s">
        <v>516</v>
      </c>
      <c r="D177" s="66" t="s">
        <v>475</v>
      </c>
      <c r="E177" s="69">
        <v>65.87</v>
      </c>
      <c r="F177" s="214">
        <f t="shared" si="23"/>
        <v>720617.8</v>
      </c>
      <c r="G177" s="63">
        <v>45962</v>
      </c>
      <c r="H177" s="43" t="s">
        <v>792</v>
      </c>
      <c r="I177" s="66" t="s">
        <v>12</v>
      </c>
      <c r="J177" s="148">
        <v>45971</v>
      </c>
      <c r="K177" s="148">
        <v>45984</v>
      </c>
      <c r="L177" s="503">
        <f t="shared" si="20"/>
        <v>13</v>
      </c>
      <c r="M177" s="503"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3"/>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3">
        <f t="shared" si="20"/>
        <v>11</v>
      </c>
      <c r="M179" s="503" t="s">
        <v>279</v>
      </c>
      <c r="N179" s="67"/>
    </row>
    <row r="180" spans="2:14" x14ac:dyDescent="0.35">
      <c r="B180" s="66">
        <v>175</v>
      </c>
      <c r="C180" s="66" t="s">
        <v>697</v>
      </c>
      <c r="D180" s="66" t="s">
        <v>63</v>
      </c>
      <c r="E180" s="62">
        <v>43.804423999999997</v>
      </c>
      <c r="F180" s="214">
        <f t="shared" si="23"/>
        <v>479220.39855999994</v>
      </c>
      <c r="G180" s="63">
        <v>45962</v>
      </c>
      <c r="H180" s="66" t="s">
        <v>524</v>
      </c>
      <c r="I180" s="66" t="s">
        <v>12</v>
      </c>
      <c r="J180" s="148">
        <v>45973</v>
      </c>
      <c r="K180" s="148">
        <v>45986</v>
      </c>
      <c r="L180" s="503">
        <f t="shared" si="20"/>
        <v>13</v>
      </c>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3">
        <f t="shared" si="20"/>
        <v>4</v>
      </c>
      <c r="M181" s="503"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3">
        <f t="shared" si="20"/>
        <v>6</v>
      </c>
      <c r="M182" s="503"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3">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3">
        <f t="shared" si="20"/>
        <v>8</v>
      </c>
      <c r="M184" s="503"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3">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3">
        <f t="shared" si="20"/>
        <v>21</v>
      </c>
      <c r="M186" s="503" t="s">
        <v>279</v>
      </c>
      <c r="N186" s="67"/>
    </row>
    <row r="187" spans="2:14" x14ac:dyDescent="0.35">
      <c r="B187" s="66">
        <v>182</v>
      </c>
      <c r="C187" s="66" t="s">
        <v>440</v>
      </c>
      <c r="D187" s="66" t="s">
        <v>65</v>
      </c>
      <c r="E187" s="62">
        <v>36.159755999999994</v>
      </c>
      <c r="F187" s="214">
        <f t="shared" si="24"/>
        <v>395587.73063999997</v>
      </c>
      <c r="G187" s="63">
        <v>45962</v>
      </c>
      <c r="H187" s="66" t="s">
        <v>790</v>
      </c>
      <c r="I187" s="66" t="s">
        <v>12</v>
      </c>
      <c r="J187" s="148">
        <v>45979</v>
      </c>
      <c r="K187" s="148">
        <v>45989</v>
      </c>
      <c r="L187" s="503">
        <f t="shared" si="20"/>
        <v>10</v>
      </c>
      <c r="M187" s="503" t="s">
        <v>279</v>
      </c>
      <c r="N187" s="67"/>
    </row>
    <row r="188" spans="2:14" x14ac:dyDescent="0.35">
      <c r="B188" s="66">
        <v>183</v>
      </c>
      <c r="C188" s="66" t="s">
        <v>633</v>
      </c>
      <c r="D188" s="67" t="s">
        <v>181</v>
      </c>
      <c r="E188" s="66">
        <v>73.245000000000005</v>
      </c>
      <c r="F188" s="214">
        <f t="shared" si="24"/>
        <v>801300.3</v>
      </c>
      <c r="G188" s="63">
        <v>45962</v>
      </c>
      <c r="H188" s="43" t="s">
        <v>277</v>
      </c>
      <c r="I188" s="66" t="s">
        <v>12</v>
      </c>
      <c r="J188" s="148">
        <v>45980</v>
      </c>
      <c r="K188" s="148">
        <v>45990</v>
      </c>
      <c r="L188" s="503">
        <f t="shared" si="20"/>
        <v>10</v>
      </c>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3">
        <f t="shared" si="20"/>
        <v>5</v>
      </c>
      <c r="M189" s="503"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12</v>
      </c>
      <c r="J190" s="148">
        <v>45982</v>
      </c>
      <c r="K190" s="148">
        <v>45988</v>
      </c>
      <c r="L190" s="503">
        <f t="shared" si="20"/>
        <v>6</v>
      </c>
      <c r="M190" s="503" t="s">
        <v>279</v>
      </c>
      <c r="N190" s="67"/>
    </row>
    <row r="191" spans="2:14" x14ac:dyDescent="0.35">
      <c r="B191" s="66">
        <v>186</v>
      </c>
      <c r="C191" s="66" t="s">
        <v>444</v>
      </c>
      <c r="D191" s="66" t="s">
        <v>77</v>
      </c>
      <c r="E191" s="66">
        <v>37.930999999999997</v>
      </c>
      <c r="F191" s="214">
        <f t="shared" si="25"/>
        <v>414965.13999999996</v>
      </c>
      <c r="G191" s="63">
        <v>45962</v>
      </c>
      <c r="H191" s="43" t="s">
        <v>527</v>
      </c>
      <c r="I191" s="66" t="s">
        <v>12</v>
      </c>
      <c r="J191" s="148">
        <v>45984</v>
      </c>
      <c r="K191" s="148">
        <v>45991</v>
      </c>
      <c r="L191" s="503">
        <f t="shared" si="20"/>
        <v>7</v>
      </c>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12</v>
      </c>
      <c r="J192" s="148">
        <v>45984</v>
      </c>
      <c r="K192" s="148">
        <v>45989</v>
      </c>
      <c r="L192" s="503">
        <f t="shared" si="20"/>
        <v>5</v>
      </c>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792</v>
      </c>
      <c r="I193" s="66" t="s">
        <v>12</v>
      </c>
      <c r="J193" s="148">
        <v>45985</v>
      </c>
      <c r="K193" s="148">
        <v>45991</v>
      </c>
      <c r="L193" s="503">
        <f t="shared" si="20"/>
        <v>6</v>
      </c>
      <c r="M193" s="503" t="s">
        <v>279</v>
      </c>
      <c r="N193" s="67"/>
    </row>
    <row r="194" spans="2:14" x14ac:dyDescent="0.35">
      <c r="B194" s="66">
        <v>189</v>
      </c>
      <c r="C194" s="66" t="s">
        <v>270</v>
      </c>
      <c r="D194" s="66" t="s">
        <v>79</v>
      </c>
      <c r="E194" s="69">
        <v>34.79</v>
      </c>
      <c r="F194" s="214">
        <f t="shared" si="26"/>
        <v>380602.6</v>
      </c>
      <c r="G194" s="63">
        <v>45962</v>
      </c>
      <c r="H194" s="43" t="s">
        <v>546</v>
      </c>
      <c r="I194" s="66" t="s">
        <v>12</v>
      </c>
      <c r="J194" s="148">
        <v>45986</v>
      </c>
      <c r="K194" s="148">
        <v>45990</v>
      </c>
      <c r="L194" s="503">
        <f t="shared" si="20"/>
        <v>4</v>
      </c>
      <c r="M194" s="503" t="s">
        <v>279</v>
      </c>
      <c r="N194" s="67"/>
    </row>
    <row r="195" spans="2:14" x14ac:dyDescent="0.35">
      <c r="B195" s="66">
        <v>190</v>
      </c>
      <c r="C195" s="66" t="s">
        <v>426</v>
      </c>
      <c r="D195" s="66" t="s">
        <v>63</v>
      </c>
      <c r="E195" s="62">
        <v>43.804423999999997</v>
      </c>
      <c r="F195" s="214">
        <f t="shared" si="26"/>
        <v>479220.39855999994</v>
      </c>
      <c r="G195" s="63">
        <v>45962</v>
      </c>
      <c r="H195" s="43" t="s">
        <v>540</v>
      </c>
      <c r="I195" s="66" t="s">
        <v>561</v>
      </c>
      <c r="J195" s="148">
        <v>45986</v>
      </c>
      <c r="K195" s="67"/>
      <c r="L195" s="503"/>
      <c r="M195" s="503" t="s">
        <v>279</v>
      </c>
      <c r="N195" s="67"/>
    </row>
    <row r="196" spans="2:14" x14ac:dyDescent="0.35">
      <c r="B196" s="66">
        <v>191</v>
      </c>
      <c r="C196" s="66" t="s">
        <v>222</v>
      </c>
      <c r="D196" s="66" t="s">
        <v>77</v>
      </c>
      <c r="E196" s="66">
        <v>37.930999999999997</v>
      </c>
      <c r="F196" s="214">
        <f t="shared" si="26"/>
        <v>414965.13999999996</v>
      </c>
      <c r="G196" s="63">
        <v>45962</v>
      </c>
      <c r="H196" s="43" t="s">
        <v>525</v>
      </c>
      <c r="I196" s="66" t="s">
        <v>12</v>
      </c>
      <c r="J196" s="148">
        <v>45986</v>
      </c>
      <c r="K196" s="148">
        <v>45993</v>
      </c>
      <c r="L196" s="503">
        <f t="shared" si="20"/>
        <v>7</v>
      </c>
      <c r="M196" s="65" t="s">
        <v>784</v>
      </c>
      <c r="N196" s="67"/>
    </row>
    <row r="197" spans="2:14" x14ac:dyDescent="0.35">
      <c r="B197" s="66">
        <v>190</v>
      </c>
      <c r="C197" s="66" t="s">
        <v>698</v>
      </c>
      <c r="D197" s="66" t="s">
        <v>65</v>
      </c>
      <c r="E197" s="62">
        <v>36.159755999999994</v>
      </c>
      <c r="F197" s="214">
        <f t="shared" ref="F197:F201" si="27">E197*10940</f>
        <v>395587.73063999997</v>
      </c>
      <c r="G197" s="63">
        <v>45962</v>
      </c>
      <c r="H197" s="66" t="s">
        <v>524</v>
      </c>
      <c r="I197" s="66" t="s">
        <v>561</v>
      </c>
      <c r="J197" s="148">
        <v>45987</v>
      </c>
      <c r="K197" s="67"/>
      <c r="L197" s="502"/>
      <c r="M197" s="65" t="s">
        <v>784</v>
      </c>
      <c r="N197" s="67"/>
    </row>
    <row r="198" spans="2:14" x14ac:dyDescent="0.35">
      <c r="B198" s="66">
        <v>192</v>
      </c>
      <c r="C198" s="66" t="s">
        <v>416</v>
      </c>
      <c r="D198" s="66" t="s">
        <v>203</v>
      </c>
      <c r="E198" s="66">
        <v>55.451000000000001</v>
      </c>
      <c r="F198" s="66">
        <f t="shared" si="27"/>
        <v>606633.94000000006</v>
      </c>
      <c r="G198" s="63">
        <v>45962</v>
      </c>
      <c r="H198" s="43" t="s">
        <v>539</v>
      </c>
      <c r="I198" s="66" t="s">
        <v>561</v>
      </c>
      <c r="J198" s="148">
        <v>45989</v>
      </c>
      <c r="K198" s="67"/>
      <c r="L198" s="502"/>
      <c r="M198" s="65" t="s">
        <v>784</v>
      </c>
      <c r="N198" s="67"/>
    </row>
    <row r="199" spans="2:14" x14ac:dyDescent="0.35">
      <c r="B199" s="66">
        <v>193</v>
      </c>
      <c r="C199" s="66" t="s">
        <v>403</v>
      </c>
      <c r="D199" s="66" t="s">
        <v>65</v>
      </c>
      <c r="E199" s="62">
        <v>36.159755999999994</v>
      </c>
      <c r="F199" s="214">
        <f t="shared" si="27"/>
        <v>395587.73063999997</v>
      </c>
      <c r="G199" s="63">
        <v>45962</v>
      </c>
      <c r="H199" s="66" t="s">
        <v>790</v>
      </c>
      <c r="I199" s="66" t="s">
        <v>561</v>
      </c>
      <c r="J199" s="148">
        <v>45990</v>
      </c>
      <c r="K199" s="67"/>
      <c r="L199" s="502"/>
      <c r="M199" s="503" t="s">
        <v>279</v>
      </c>
      <c r="N199" s="67"/>
    </row>
    <row r="200" spans="2:14" x14ac:dyDescent="0.35">
      <c r="B200" s="66">
        <v>194</v>
      </c>
      <c r="C200" s="66" t="s">
        <v>514</v>
      </c>
      <c r="D200" s="66" t="s">
        <v>197</v>
      </c>
      <c r="E200" s="69">
        <v>97.17</v>
      </c>
      <c r="F200" s="66">
        <f t="shared" si="27"/>
        <v>1063039.8</v>
      </c>
      <c r="G200" s="63">
        <v>45962</v>
      </c>
      <c r="H200" s="43" t="s">
        <v>522</v>
      </c>
      <c r="I200" s="66" t="s">
        <v>561</v>
      </c>
      <c r="J200" s="148">
        <v>45990</v>
      </c>
      <c r="K200" s="67"/>
      <c r="L200" s="502"/>
      <c r="M200" s="503" t="s">
        <v>784</v>
      </c>
      <c r="N200" s="67"/>
    </row>
    <row r="201" spans="2:14" x14ac:dyDescent="0.35">
      <c r="B201" s="561">
        <v>195</v>
      </c>
      <c r="C201" s="561" t="s">
        <v>632</v>
      </c>
      <c r="D201" s="561" t="s">
        <v>63</v>
      </c>
      <c r="E201" s="562">
        <v>43.804423999999997</v>
      </c>
      <c r="F201" s="563">
        <f t="shared" si="27"/>
        <v>479220.39855999994</v>
      </c>
      <c r="G201" s="564">
        <v>45992</v>
      </c>
      <c r="H201" s="540" t="s">
        <v>277</v>
      </c>
      <c r="I201" s="561" t="s">
        <v>561</v>
      </c>
      <c r="J201" s="565">
        <v>45991</v>
      </c>
      <c r="K201" s="566"/>
      <c r="L201" s="567"/>
      <c r="M201" s="568" t="s">
        <v>784</v>
      </c>
      <c r="N201" s="566"/>
    </row>
    <row r="202" spans="2:14" x14ac:dyDescent="0.35">
      <c r="B202" s="66">
        <v>196</v>
      </c>
      <c r="C202" s="66" t="s">
        <v>395</v>
      </c>
      <c r="D202" s="66" t="s">
        <v>65</v>
      </c>
      <c r="E202" s="62">
        <v>36.159755999999994</v>
      </c>
      <c r="F202" s="214">
        <f t="shared" ref="F202:F208" si="28">E202*10940</f>
        <v>395587.73063999997</v>
      </c>
      <c r="G202" s="63">
        <v>45992</v>
      </c>
      <c r="H202" s="43" t="s">
        <v>546</v>
      </c>
      <c r="I202" s="66" t="s">
        <v>561</v>
      </c>
      <c r="J202" s="148">
        <v>45991</v>
      </c>
      <c r="K202" s="67"/>
      <c r="L202" s="502"/>
      <c r="M202" s="503" t="s">
        <v>279</v>
      </c>
      <c r="N202" s="67"/>
    </row>
    <row r="203" spans="2:14" x14ac:dyDescent="0.35">
      <c r="B203" s="66">
        <v>195</v>
      </c>
      <c r="C203" s="66" t="s">
        <v>476</v>
      </c>
      <c r="D203" s="66" t="s">
        <v>65</v>
      </c>
      <c r="E203" s="62">
        <v>36.159755999999994</v>
      </c>
      <c r="F203" s="214">
        <f t="shared" si="28"/>
        <v>395587.73063999997</v>
      </c>
      <c r="G203" s="63">
        <v>45992</v>
      </c>
      <c r="H203" s="43" t="s">
        <v>792</v>
      </c>
      <c r="I203" s="66" t="s">
        <v>561</v>
      </c>
      <c r="J203" s="148">
        <v>45992</v>
      </c>
      <c r="K203" s="67"/>
      <c r="L203" s="502"/>
      <c r="M203" s="503" t="s">
        <v>279</v>
      </c>
      <c r="N203" s="67"/>
    </row>
    <row r="204" spans="2:14" x14ac:dyDescent="0.35">
      <c r="B204" s="66">
        <v>196</v>
      </c>
      <c r="C204" s="66" t="s">
        <v>274</v>
      </c>
      <c r="D204" s="66" t="s">
        <v>275</v>
      </c>
      <c r="E204" s="69">
        <v>75.28</v>
      </c>
      <c r="F204" s="214">
        <f t="shared" si="28"/>
        <v>823563.20000000007</v>
      </c>
      <c r="G204" s="63">
        <v>45992</v>
      </c>
      <c r="H204" s="43" t="s">
        <v>527</v>
      </c>
      <c r="I204" s="66" t="s">
        <v>561</v>
      </c>
      <c r="J204" s="148">
        <v>45992</v>
      </c>
      <c r="K204" s="67"/>
      <c r="L204" s="502"/>
      <c r="M204" s="503" t="s">
        <v>784</v>
      </c>
      <c r="N204" s="67"/>
    </row>
    <row r="205" spans="2:14" x14ac:dyDescent="0.35">
      <c r="B205" s="66">
        <v>197</v>
      </c>
      <c r="C205" s="879" t="s">
        <v>635</v>
      </c>
      <c r="D205" s="66" t="s">
        <v>77</v>
      </c>
      <c r="E205" s="66">
        <v>37.930999999999997</v>
      </c>
      <c r="F205" s="214">
        <f t="shared" si="28"/>
        <v>414965.13999999996</v>
      </c>
      <c r="G205" s="63">
        <v>45992</v>
      </c>
      <c r="H205" s="43" t="s">
        <v>525</v>
      </c>
      <c r="I205" s="66" t="s">
        <v>561</v>
      </c>
      <c r="J205" s="148">
        <v>45994</v>
      </c>
      <c r="K205" s="67"/>
      <c r="L205" s="502"/>
      <c r="M205" s="503" t="s">
        <v>784</v>
      </c>
      <c r="N205" s="67"/>
    </row>
    <row r="206" spans="2:14" x14ac:dyDescent="0.35">
      <c r="B206" s="879">
        <v>198</v>
      </c>
      <c r="C206" s="879" t="s">
        <v>501</v>
      </c>
      <c r="D206" s="66" t="s">
        <v>77</v>
      </c>
      <c r="E206" s="66">
        <v>37.930999999999997</v>
      </c>
      <c r="F206" s="214">
        <f t="shared" si="28"/>
        <v>414965.13999999996</v>
      </c>
      <c r="G206" s="63">
        <v>45992</v>
      </c>
      <c r="H206" s="66" t="s">
        <v>545</v>
      </c>
      <c r="I206" s="66" t="s">
        <v>561</v>
      </c>
      <c r="J206" s="148">
        <v>45994</v>
      </c>
      <c r="K206" s="67"/>
      <c r="L206" s="502"/>
      <c r="M206" s="503" t="s">
        <v>279</v>
      </c>
      <c r="N206" s="67"/>
    </row>
    <row r="207" spans="2:14" x14ac:dyDescent="0.35">
      <c r="B207" s="879">
        <v>199</v>
      </c>
      <c r="C207" s="879" t="s">
        <v>492</v>
      </c>
      <c r="D207" s="66" t="s">
        <v>65</v>
      </c>
      <c r="E207" s="62">
        <v>36.159755999999994</v>
      </c>
      <c r="F207" s="214">
        <f t="shared" si="28"/>
        <v>395587.73063999997</v>
      </c>
      <c r="G207" s="63">
        <v>45992</v>
      </c>
      <c r="H207" s="66" t="s">
        <v>848</v>
      </c>
      <c r="I207" s="66" t="s">
        <v>561</v>
      </c>
      <c r="J207" s="148">
        <v>45994</v>
      </c>
      <c r="K207" s="67"/>
      <c r="L207" s="502"/>
      <c r="M207" s="503" t="s">
        <v>279</v>
      </c>
      <c r="N207" s="67"/>
    </row>
    <row r="208" spans="2:14" x14ac:dyDescent="0.35">
      <c r="B208" s="879">
        <v>200</v>
      </c>
      <c r="C208" s="879" t="s">
        <v>481</v>
      </c>
      <c r="D208" s="66" t="s">
        <v>126</v>
      </c>
      <c r="E208" s="66">
        <v>59.500999999999998</v>
      </c>
      <c r="F208" s="66">
        <f t="shared" si="28"/>
        <v>650940.93999999994</v>
      </c>
      <c r="G208" s="63">
        <v>45992</v>
      </c>
      <c r="H208" s="66" t="s">
        <v>849</v>
      </c>
      <c r="I208" s="66" t="s">
        <v>561</v>
      </c>
      <c r="J208" s="67"/>
      <c r="K208" s="67"/>
      <c r="L208" s="502"/>
      <c r="M208" s="503" t="s">
        <v>279</v>
      </c>
      <c r="N208" s="67"/>
    </row>
  </sheetData>
  <autoFilter ref="B4:N204" xr:uid="{00000000-0009-0000-0000-000001000000}">
    <sortState xmlns:xlrd2="http://schemas.microsoft.com/office/spreadsheetml/2017/richdata2" ref="B118:N131">
      <sortCondition ref="K4:K139"/>
    </sortState>
  </autoFilter>
  <conditionalFormatting sqref="C4:C5">
    <cfRule type="duplicateValues" dxfId="3682" priority="429"/>
    <cfRule type="duplicateValues" dxfId="3681" priority="430"/>
    <cfRule type="duplicateValues" dxfId="3680" priority="431"/>
    <cfRule type="duplicateValues" dxfId="3679" priority="432"/>
  </conditionalFormatting>
  <conditionalFormatting sqref="I4:I5">
    <cfRule type="containsText" dxfId="367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64"/>
  <sheetViews>
    <sheetView topLeftCell="A22" zoomScale="70" zoomScaleNormal="92" workbookViewId="0">
      <pane ySplit="6" topLeftCell="A293" activePane="bottomLeft" state="frozen"/>
      <selection activeCell="A22" sqref="A22"/>
      <selection pane="bottomLeft" activeCell="F28" sqref="F28:F33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93" t="s">
        <v>0</v>
      </c>
      <c r="C1" s="694"/>
      <c r="D1" s="694"/>
      <c r="E1" s="694"/>
      <c r="F1" s="694"/>
      <c r="G1" s="694"/>
      <c r="H1" s="694"/>
      <c r="I1" s="694"/>
      <c r="J1" s="694"/>
      <c r="K1" s="694"/>
      <c r="L1" s="694"/>
      <c r="M1" s="694"/>
      <c r="N1" s="694"/>
      <c r="O1" s="694"/>
      <c r="P1" s="694"/>
      <c r="Q1" s="695"/>
      <c r="R1" s="162"/>
      <c r="S1" s="163"/>
      <c r="T1" s="163"/>
      <c r="U1" s="163"/>
      <c r="V1" s="163"/>
      <c r="W1" s="163"/>
      <c r="X1" s="164"/>
    </row>
    <row r="2" spans="2:25" ht="19.5" hidden="1" customHeight="1" thickBot="1" x14ac:dyDescent="0.4">
      <c r="B2" s="690" t="s">
        <v>1</v>
      </c>
      <c r="C2" s="691"/>
      <c r="D2" s="691"/>
      <c r="E2" s="691"/>
      <c r="F2" s="691"/>
      <c r="G2" s="691"/>
      <c r="H2" s="691"/>
      <c r="I2" s="691"/>
      <c r="J2" s="691"/>
      <c r="K2" s="691"/>
      <c r="L2" s="691"/>
      <c r="M2" s="691"/>
      <c r="N2" s="691"/>
      <c r="O2" s="691"/>
      <c r="P2" s="691"/>
      <c r="Q2" s="692"/>
      <c r="R2" s="2"/>
      <c r="X2" s="165"/>
    </row>
    <row r="3" spans="2:25" ht="19.5" hidden="1" customHeight="1" thickBot="1" x14ac:dyDescent="0.4">
      <c r="B3" s="690" t="s">
        <v>2</v>
      </c>
      <c r="C3" s="691"/>
      <c r="D3" s="691"/>
      <c r="E3" s="691"/>
      <c r="F3" s="691"/>
      <c r="G3" s="691"/>
      <c r="H3" s="692"/>
      <c r="I3" s="690" t="s">
        <v>3</v>
      </c>
      <c r="J3" s="691"/>
      <c r="K3" s="691"/>
      <c r="L3" s="692"/>
      <c r="M3" s="691" t="s">
        <v>498</v>
      </c>
      <c r="N3" s="691"/>
      <c r="O3" s="691"/>
      <c r="P3" s="691"/>
      <c r="Q3" s="692"/>
      <c r="R3" s="4"/>
      <c r="X3" s="165"/>
    </row>
    <row r="4" spans="2:25" ht="19.5" hidden="1" customHeight="1" thickBot="1" x14ac:dyDescent="0.4">
      <c r="B4" s="687" t="s">
        <v>4</v>
      </c>
      <c r="C4" s="688"/>
      <c r="D4" s="688"/>
      <c r="E4" s="688"/>
      <c r="F4" s="688"/>
      <c r="G4" s="688"/>
      <c r="H4" s="689"/>
      <c r="I4" s="690" t="s">
        <v>5</v>
      </c>
      <c r="J4" s="691"/>
      <c r="K4" s="691"/>
      <c r="L4" s="692"/>
      <c r="M4" s="691" t="s">
        <v>6</v>
      </c>
      <c r="N4" s="691"/>
      <c r="O4" s="691"/>
      <c r="P4" s="691"/>
      <c r="Q4" s="692"/>
      <c r="R4" s="4"/>
      <c r="S4" s="2">
        <f>458+94.23+9.48</f>
        <v>561.71</v>
      </c>
      <c r="X4" s="165"/>
    </row>
    <row r="5" spans="2:25" s="9" customFormat="1" ht="22.5" hidden="1" customHeight="1" thickBot="1" x14ac:dyDescent="0.4">
      <c r="B5" s="6" t="s">
        <v>7</v>
      </c>
      <c r="C5" s="696" t="s">
        <v>8</v>
      </c>
      <c r="D5" s="696"/>
      <c r="E5" s="697" t="s">
        <v>9</v>
      </c>
      <c r="F5" s="698"/>
      <c r="G5" s="7" t="s">
        <v>10</v>
      </c>
      <c r="H5" s="7" t="s">
        <v>11</v>
      </c>
      <c r="I5" s="8" t="s">
        <v>12</v>
      </c>
      <c r="J5" s="8" t="s">
        <v>13</v>
      </c>
      <c r="K5" s="7" t="s">
        <v>14</v>
      </c>
      <c r="L5" s="8" t="s">
        <v>15</v>
      </c>
      <c r="M5" s="699" t="s">
        <v>16</v>
      </c>
      <c r="N5" s="700"/>
      <c r="O5" s="700"/>
      <c r="P5" s="700"/>
      <c r="Q5" s="701"/>
      <c r="R5" s="176"/>
      <c r="X5" s="166"/>
      <c r="Y5" s="10"/>
    </row>
    <row r="6" spans="2:25" s="15" customFormat="1" ht="24.75" hidden="1" customHeight="1" x14ac:dyDescent="0.35">
      <c r="B6" s="11">
        <v>1</v>
      </c>
      <c r="C6" s="639" t="s">
        <v>17</v>
      </c>
      <c r="D6" s="639"/>
      <c r="E6" s="640" t="s">
        <v>18</v>
      </c>
      <c r="F6" s="641"/>
      <c r="G6" s="12">
        <v>136.70500000000001</v>
      </c>
      <c r="H6" s="13">
        <v>126</v>
      </c>
      <c r="I6" s="14">
        <f>87.055+32.269+7</f>
        <v>126.32400000000001</v>
      </c>
      <c r="J6" s="71">
        <f>G6-I6</f>
        <v>10.381</v>
      </c>
      <c r="K6" s="13">
        <f>17.381-7</f>
        <v>10.381</v>
      </c>
      <c r="L6" s="14"/>
      <c r="M6" s="663"/>
      <c r="N6" s="664"/>
      <c r="O6" s="664"/>
      <c r="P6" s="664"/>
      <c r="Q6" s="665"/>
      <c r="R6" s="177"/>
      <c r="X6" s="167"/>
      <c r="Y6" s="16"/>
    </row>
    <row r="7" spans="2:25" s="15" customFormat="1" ht="22.5" hidden="1" customHeight="1" x14ac:dyDescent="0.35">
      <c r="B7" s="17">
        <v>2</v>
      </c>
      <c r="C7" s="702" t="s">
        <v>283</v>
      </c>
      <c r="D7" s="702"/>
      <c r="E7" s="672" t="s">
        <v>18</v>
      </c>
      <c r="F7" s="673"/>
      <c r="G7" s="18">
        <v>136.70500000000001</v>
      </c>
      <c r="H7" s="19">
        <v>126</v>
      </c>
      <c r="I7" s="72">
        <f>69.41+32.269+7</f>
        <v>108.679</v>
      </c>
      <c r="J7" s="72">
        <f>G7-I7</f>
        <v>28.02600000000001</v>
      </c>
      <c r="K7" s="19"/>
      <c r="L7" s="18"/>
      <c r="M7" s="674"/>
      <c r="N7" s="675"/>
      <c r="O7" s="675"/>
      <c r="P7" s="675"/>
      <c r="Q7" s="676"/>
      <c r="R7" s="177"/>
      <c r="X7" s="167"/>
      <c r="Y7" s="16"/>
    </row>
    <row r="8" spans="2:25" s="15" customFormat="1" ht="22.5" hidden="1" customHeight="1" thickBot="1" x14ac:dyDescent="0.4">
      <c r="B8" s="20">
        <v>3</v>
      </c>
      <c r="C8" s="677" t="s">
        <v>19</v>
      </c>
      <c r="D8" s="678"/>
      <c r="E8" s="679" t="s">
        <v>20</v>
      </c>
      <c r="F8" s="680"/>
      <c r="G8" s="21">
        <v>34</v>
      </c>
      <c r="H8" s="22">
        <v>34</v>
      </c>
      <c r="I8" s="21"/>
      <c r="J8" s="23"/>
      <c r="K8" s="22"/>
      <c r="L8" s="21"/>
      <c r="M8" s="681"/>
      <c r="N8" s="682"/>
      <c r="O8" s="682"/>
      <c r="P8" s="682"/>
      <c r="Q8" s="683"/>
      <c r="R8" s="177"/>
      <c r="X8" s="167"/>
      <c r="Y8" s="16"/>
    </row>
    <row r="9" spans="2:25" s="15" customFormat="1" ht="22.5" hidden="1" customHeight="1" x14ac:dyDescent="0.35">
      <c r="B9" s="636">
        <v>4</v>
      </c>
      <c r="C9" s="639" t="s">
        <v>21</v>
      </c>
      <c r="D9" s="639"/>
      <c r="E9" s="640" t="s">
        <v>20</v>
      </c>
      <c r="F9" s="641"/>
      <c r="G9" s="12">
        <v>371</v>
      </c>
      <c r="H9" s="13">
        <v>165</v>
      </c>
      <c r="I9" s="12">
        <f>S27</f>
        <v>311</v>
      </c>
      <c r="J9" s="12">
        <f>G9-I9</f>
        <v>60</v>
      </c>
      <c r="K9" s="13"/>
      <c r="L9" s="12">
        <f>COUNTIF($S$28:$S$1215, "WIP")</f>
        <v>0</v>
      </c>
      <c r="M9" s="663"/>
      <c r="N9" s="664"/>
      <c r="O9" s="664"/>
      <c r="P9" s="664"/>
      <c r="Q9" s="665"/>
      <c r="R9" s="177"/>
      <c r="S9" s="178"/>
      <c r="U9" s="178"/>
      <c r="X9" s="167"/>
      <c r="Y9" s="16"/>
    </row>
    <row r="10" spans="2:25" s="15" customFormat="1" ht="22.5" hidden="1" customHeight="1" x14ac:dyDescent="0.35">
      <c r="B10" s="637"/>
      <c r="C10" s="645" t="s">
        <v>22</v>
      </c>
      <c r="D10" s="645"/>
      <c r="E10" s="646" t="s">
        <v>20</v>
      </c>
      <c r="F10" s="647"/>
      <c r="G10" s="24"/>
      <c r="H10" s="19"/>
      <c r="I10" s="24">
        <v>13</v>
      </c>
      <c r="J10" s="24"/>
      <c r="K10" s="24"/>
      <c r="L10" s="24"/>
      <c r="M10" s="666"/>
      <c r="N10" s="667"/>
      <c r="O10" s="667"/>
      <c r="P10" s="667"/>
      <c r="Q10" s="668"/>
      <c r="R10" s="177"/>
      <c r="X10" s="167"/>
      <c r="Y10" s="16"/>
    </row>
    <row r="11" spans="2:25" s="15" customFormat="1" ht="22.5" hidden="1" customHeight="1" thickBot="1" x14ac:dyDescent="0.4">
      <c r="B11" s="638"/>
      <c r="C11" s="630" t="s">
        <v>23</v>
      </c>
      <c r="D11" s="630"/>
      <c r="E11" s="631" t="s">
        <v>20</v>
      </c>
      <c r="F11" s="632"/>
      <c r="G11" s="25"/>
      <c r="H11" s="22"/>
      <c r="I11" s="25"/>
      <c r="J11" s="25"/>
      <c r="K11" s="25"/>
      <c r="L11" s="25"/>
      <c r="M11" s="669"/>
      <c r="N11" s="670"/>
      <c r="O11" s="670"/>
      <c r="P11" s="670"/>
      <c r="Q11" s="671"/>
      <c r="R11" s="177"/>
      <c r="X11" s="167"/>
      <c r="Y11" s="16"/>
    </row>
    <row r="12" spans="2:25" s="15" customFormat="1" ht="22.5" hidden="1" customHeight="1" thickBot="1" x14ac:dyDescent="0.4">
      <c r="B12" s="26">
        <v>5</v>
      </c>
      <c r="C12" s="657" t="s">
        <v>24</v>
      </c>
      <c r="D12" s="657"/>
      <c r="E12" s="658" t="s">
        <v>20</v>
      </c>
      <c r="F12" s="659"/>
      <c r="G12" s="27">
        <v>346</v>
      </c>
      <c r="H12" s="28"/>
      <c r="I12" s="29">
        <v>94</v>
      </c>
      <c r="J12" s="27">
        <f>G12-I12</f>
        <v>252</v>
      </c>
      <c r="K12" s="28"/>
      <c r="L12" s="27"/>
      <c r="M12" s="660"/>
      <c r="N12" s="661"/>
      <c r="O12" s="661"/>
      <c r="P12" s="661"/>
      <c r="Q12" s="662"/>
      <c r="R12" s="177"/>
      <c r="X12" s="167"/>
      <c r="Y12" s="16"/>
    </row>
    <row r="13" spans="2:25" s="15" customFormat="1" ht="22.5" hidden="1" customHeight="1" x14ac:dyDescent="0.35">
      <c r="B13" s="636">
        <v>6</v>
      </c>
      <c r="C13" s="639" t="s">
        <v>25</v>
      </c>
      <c r="D13" s="639"/>
      <c r="E13" s="640" t="s">
        <v>20</v>
      </c>
      <c r="F13" s="641"/>
      <c r="G13" s="30">
        <f>G9</f>
        <v>371</v>
      </c>
      <c r="H13" s="13">
        <v>98</v>
      </c>
      <c r="I13" s="31">
        <f>'Erection Compiled'!I5</f>
        <v>188</v>
      </c>
      <c r="J13" s="13">
        <f>G13-I13</f>
        <v>183</v>
      </c>
      <c r="K13" s="13"/>
      <c r="L13" s="12">
        <f>COUNTIF('Erection Compiled'!I6:I396,"WIP")</f>
        <v>0</v>
      </c>
      <c r="M13" s="642"/>
      <c r="N13" s="643"/>
      <c r="O13" s="643"/>
      <c r="P13" s="643"/>
      <c r="Q13" s="644"/>
      <c r="R13" s="16"/>
      <c r="S13" s="177"/>
      <c r="T13" s="177"/>
      <c r="U13" s="177"/>
      <c r="V13" s="177"/>
      <c r="W13" s="177"/>
      <c r="X13" s="167"/>
      <c r="Y13" s="16"/>
    </row>
    <row r="14" spans="2:25" s="15" customFormat="1" ht="22.5" hidden="1" customHeight="1" x14ac:dyDescent="0.35">
      <c r="B14" s="637"/>
      <c r="C14" s="645" t="s">
        <v>22</v>
      </c>
      <c r="D14" s="645"/>
      <c r="E14" s="646" t="s">
        <v>20</v>
      </c>
      <c r="F14" s="647"/>
      <c r="G14" s="32"/>
      <c r="H14" s="19"/>
      <c r="I14" s="33">
        <v>4</v>
      </c>
      <c r="J14" s="34"/>
      <c r="K14" s="34"/>
      <c r="L14" s="24"/>
      <c r="M14" s="648"/>
      <c r="N14" s="649"/>
      <c r="O14" s="649"/>
      <c r="P14" s="649"/>
      <c r="Q14" s="650"/>
      <c r="R14" s="16"/>
      <c r="S14" s="177"/>
      <c r="T14" s="177"/>
      <c r="U14" s="177"/>
      <c r="V14" s="177"/>
      <c r="W14" s="177"/>
      <c r="X14" s="167"/>
      <c r="Y14" s="16"/>
    </row>
    <row r="15" spans="2:25" s="15" customFormat="1" ht="22.5" hidden="1" customHeight="1" thickBot="1" x14ac:dyDescent="0.4">
      <c r="B15" s="638"/>
      <c r="C15" s="630" t="s">
        <v>23</v>
      </c>
      <c r="D15" s="630"/>
      <c r="E15" s="631" t="s">
        <v>20</v>
      </c>
      <c r="F15" s="632"/>
      <c r="G15" s="35"/>
      <c r="H15" s="22"/>
      <c r="I15" s="36"/>
      <c r="J15" s="37"/>
      <c r="K15" s="37"/>
      <c r="L15" s="25"/>
      <c r="M15" s="633"/>
      <c r="N15" s="634"/>
      <c r="O15" s="634"/>
      <c r="P15" s="634"/>
      <c r="Q15" s="635"/>
      <c r="R15" s="16"/>
      <c r="S15" s="177"/>
      <c r="T15" s="177"/>
      <c r="U15" s="177"/>
      <c r="V15" s="177"/>
      <c r="W15" s="177"/>
      <c r="X15" s="167"/>
      <c r="Y15" s="16"/>
    </row>
    <row r="16" spans="2:25" s="15" customFormat="1" ht="22.5" hidden="1" customHeight="1" x14ac:dyDescent="0.35">
      <c r="B16" s="636">
        <v>7</v>
      </c>
      <c r="C16" s="639" t="s">
        <v>26</v>
      </c>
      <c r="D16" s="639"/>
      <c r="E16" s="640" t="s">
        <v>20</v>
      </c>
      <c r="F16" s="641"/>
      <c r="G16" s="30">
        <f>G7</f>
        <v>136.70500000000001</v>
      </c>
      <c r="H16" s="13">
        <v>0</v>
      </c>
      <c r="I16" s="13">
        <v>0</v>
      </c>
      <c r="J16" s="13">
        <f>G16-I16</f>
        <v>136.70500000000001</v>
      </c>
      <c r="K16" s="13"/>
      <c r="L16" s="12"/>
      <c r="M16" s="642"/>
      <c r="N16" s="643"/>
      <c r="O16" s="643"/>
      <c r="P16" s="643"/>
      <c r="Q16" s="644"/>
      <c r="R16" s="16"/>
      <c r="S16" s="177"/>
      <c r="T16" s="177"/>
      <c r="U16" s="177"/>
      <c r="V16" s="177"/>
      <c r="W16" s="177"/>
      <c r="X16" s="167"/>
      <c r="Y16" s="16"/>
    </row>
    <row r="17" spans="2:25" s="15" customFormat="1" ht="22.5" hidden="1" customHeight="1" x14ac:dyDescent="0.35">
      <c r="B17" s="637"/>
      <c r="C17" s="645" t="s">
        <v>22</v>
      </c>
      <c r="D17" s="645"/>
      <c r="E17" s="646" t="s">
        <v>20</v>
      </c>
      <c r="F17" s="647"/>
      <c r="G17" s="32"/>
      <c r="H17" s="19"/>
      <c r="I17" s="34"/>
      <c r="J17" s="34"/>
      <c r="K17" s="34"/>
      <c r="L17" s="24"/>
      <c r="M17" s="648"/>
      <c r="N17" s="649"/>
      <c r="O17" s="649"/>
      <c r="P17" s="649"/>
      <c r="Q17" s="650"/>
      <c r="R17" s="16"/>
      <c r="S17" s="177"/>
      <c r="T17" s="177"/>
      <c r="U17" s="177"/>
      <c r="V17" s="177"/>
      <c r="W17" s="177"/>
      <c r="X17" s="167"/>
      <c r="Y17" s="16"/>
    </row>
    <row r="18" spans="2:25" s="15" customFormat="1" ht="22.5" hidden="1" customHeight="1" thickBot="1" x14ac:dyDescent="0.4">
      <c r="B18" s="638"/>
      <c r="C18" s="630" t="s">
        <v>23</v>
      </c>
      <c r="D18" s="630"/>
      <c r="E18" s="631" t="s">
        <v>20</v>
      </c>
      <c r="F18" s="632"/>
      <c r="G18" s="35"/>
      <c r="H18" s="22"/>
      <c r="I18" s="37"/>
      <c r="J18" s="37"/>
      <c r="K18" s="37"/>
      <c r="L18" s="37"/>
      <c r="M18" s="633"/>
      <c r="N18" s="634"/>
      <c r="O18" s="634"/>
      <c r="P18" s="634"/>
      <c r="Q18" s="635"/>
      <c r="R18" s="16"/>
      <c r="S18" s="177"/>
      <c r="T18" s="177"/>
      <c r="U18" s="177"/>
      <c r="V18" s="177"/>
      <c r="W18" s="177"/>
      <c r="X18" s="167"/>
      <c r="Y18" s="16"/>
    </row>
    <row r="19" spans="2:25" ht="6" hidden="1" customHeight="1" thickBot="1" x14ac:dyDescent="0.4">
      <c r="B19" s="168"/>
      <c r="X19" s="165"/>
    </row>
    <row r="20" spans="2:25" ht="74.25" hidden="1" customHeight="1" thickBot="1" x14ac:dyDescent="0.4">
      <c r="B20" s="651" t="s">
        <v>417</v>
      </c>
      <c r="C20" s="652"/>
      <c r="D20" s="652"/>
      <c r="E20" s="652"/>
      <c r="F20" s="652"/>
      <c r="G20" s="652"/>
      <c r="H20" s="652"/>
      <c r="I20" s="652"/>
      <c r="J20" s="652"/>
      <c r="K20" s="652"/>
      <c r="L20" s="652"/>
      <c r="M20" s="652"/>
      <c r="N20" s="652"/>
      <c r="O20" s="652"/>
      <c r="P20" s="652"/>
      <c r="Q20" s="653"/>
      <c r="X20" s="165"/>
    </row>
    <row r="21" spans="2:25" ht="79.5" hidden="1" customHeight="1" thickBot="1" x14ac:dyDescent="0.4">
      <c r="B21" s="654" t="s">
        <v>282</v>
      </c>
      <c r="C21" s="655"/>
      <c r="D21" s="655"/>
      <c r="E21" s="655"/>
      <c r="F21" s="655"/>
      <c r="G21" s="655"/>
      <c r="H21" s="655"/>
      <c r="I21" s="655"/>
      <c r="J21" s="655"/>
      <c r="K21" s="655"/>
      <c r="L21" s="655"/>
      <c r="M21" s="655"/>
      <c r="N21" s="655"/>
      <c r="O21" s="655"/>
      <c r="P21" s="655"/>
      <c r="Q21" s="656"/>
      <c r="T21" s="179"/>
      <c r="U21" s="180"/>
      <c r="V21" s="180"/>
      <c r="W21" s="181"/>
      <c r="X21" s="165"/>
    </row>
    <row r="22" spans="2:25" x14ac:dyDescent="0.35">
      <c r="B22" s="684"/>
      <c r="C22" s="685"/>
      <c r="D22" s="685"/>
      <c r="E22" s="685"/>
      <c r="F22" s="685"/>
      <c r="G22" s="685"/>
      <c r="H22" s="685"/>
      <c r="I22" s="685"/>
      <c r="J22" s="685"/>
      <c r="K22" s="685"/>
      <c r="L22" s="685"/>
      <c r="M22" s="685"/>
      <c r="N22" s="685"/>
      <c r="O22" s="685"/>
      <c r="P22" s="685"/>
      <c r="Q22" s="685"/>
      <c r="R22" s="685"/>
      <c r="S22" s="685"/>
      <c r="T22" s="685"/>
      <c r="U22" s="685"/>
      <c r="V22" s="685"/>
      <c r="W22" s="686"/>
      <c r="X22" s="527"/>
    </row>
    <row r="23" spans="2:25" ht="18.5" x14ac:dyDescent="0.35">
      <c r="B23" s="615" t="s">
        <v>29</v>
      </c>
      <c r="C23" s="615"/>
      <c r="D23" s="615"/>
      <c r="E23" s="615"/>
      <c r="F23" s="615"/>
      <c r="G23" s="615"/>
      <c r="H23" s="615"/>
      <c r="I23" s="615"/>
      <c r="J23" s="615"/>
      <c r="K23" s="615"/>
      <c r="L23" s="615"/>
      <c r="M23" s="615"/>
      <c r="N23" s="615"/>
      <c r="O23" s="615"/>
      <c r="P23" s="615"/>
      <c r="Q23" s="615"/>
      <c r="R23" s="615"/>
      <c r="S23" s="615"/>
      <c r="T23" s="615"/>
      <c r="U23" s="615"/>
      <c r="V23" s="615"/>
      <c r="W23" s="615"/>
      <c r="X23" s="528"/>
    </row>
    <row r="24" spans="2:25" ht="18.5" x14ac:dyDescent="0.35">
      <c r="B24" s="615" t="s">
        <v>509</v>
      </c>
      <c r="C24" s="615"/>
      <c r="D24" s="615"/>
      <c r="E24" s="615"/>
      <c r="F24" s="615"/>
      <c r="G24" s="615"/>
      <c r="H24" s="615"/>
      <c r="I24" s="615"/>
      <c r="J24" s="615"/>
      <c r="K24" s="616"/>
      <c r="L24" s="616"/>
      <c r="M24" s="616"/>
      <c r="N24" s="616"/>
      <c r="O24" s="616"/>
      <c r="P24" s="616"/>
      <c r="Q24" s="616"/>
      <c r="R24" s="616"/>
      <c r="S24" s="615"/>
      <c r="T24" s="615"/>
      <c r="U24" s="615"/>
      <c r="V24" s="615"/>
      <c r="W24" s="615"/>
      <c r="X24" s="617"/>
    </row>
    <row r="25" spans="2:25" s="15" customFormat="1" ht="32" customHeight="1" x14ac:dyDescent="0.35">
      <c r="B25" s="618" t="s">
        <v>30</v>
      </c>
      <c r="C25" s="620" t="s">
        <v>31</v>
      </c>
      <c r="D25" s="622" t="s">
        <v>32</v>
      </c>
      <c r="E25" s="618" t="s">
        <v>33</v>
      </c>
      <c r="F25" s="618" t="s">
        <v>34</v>
      </c>
      <c r="G25" s="618" t="s">
        <v>35</v>
      </c>
      <c r="H25" s="609" t="s">
        <v>36</v>
      </c>
      <c r="I25" s="609"/>
      <c r="J25" s="609"/>
      <c r="K25" s="624" t="s">
        <v>37</v>
      </c>
      <c r="L25" s="624"/>
      <c r="M25" s="609" t="s">
        <v>38</v>
      </c>
      <c r="N25" s="607" t="s">
        <v>39</v>
      </c>
      <c r="O25" s="609" t="s">
        <v>40</v>
      </c>
      <c r="P25" s="611" t="s">
        <v>41</v>
      </c>
      <c r="Q25" s="613" t="s">
        <v>42</v>
      </c>
      <c r="R25" s="622" t="s">
        <v>43</v>
      </c>
      <c r="S25" s="622" t="s">
        <v>44</v>
      </c>
      <c r="T25" s="625" t="s">
        <v>45</v>
      </c>
      <c r="U25" s="626"/>
      <c r="V25" s="627" t="s">
        <v>46</v>
      </c>
      <c r="W25" s="622"/>
      <c r="X25" s="628" t="s">
        <v>47</v>
      </c>
      <c r="Y25" s="16"/>
    </row>
    <row r="26" spans="2:25" s="15" customFormat="1" ht="33" hidden="1" customHeight="1" thickBot="1" x14ac:dyDescent="0.4">
      <c r="B26" s="619"/>
      <c r="C26" s="621"/>
      <c r="D26" s="623"/>
      <c r="E26" s="619"/>
      <c r="F26" s="619"/>
      <c r="G26" s="619"/>
      <c r="H26" s="183" t="s">
        <v>48</v>
      </c>
      <c r="I26" s="183" t="s">
        <v>49</v>
      </c>
      <c r="J26" s="183" t="s">
        <v>50</v>
      </c>
      <c r="K26" s="184" t="s">
        <v>51</v>
      </c>
      <c r="L26" s="184" t="s">
        <v>52</v>
      </c>
      <c r="M26" s="610"/>
      <c r="N26" s="608"/>
      <c r="O26" s="610"/>
      <c r="P26" s="612"/>
      <c r="Q26" s="614"/>
      <c r="R26" s="623"/>
      <c r="S26" s="623"/>
      <c r="T26" s="186" t="s">
        <v>53</v>
      </c>
      <c r="U26" s="42" t="s">
        <v>54</v>
      </c>
      <c r="V26" s="42" t="s">
        <v>53</v>
      </c>
      <c r="W26" s="182" t="s">
        <v>54</v>
      </c>
      <c r="X26" s="629"/>
      <c r="Y26" s="16"/>
    </row>
    <row r="27" spans="2:25" ht="27.75" customHeight="1" thickBot="1" x14ac:dyDescent="0.4">
      <c r="B27" s="606" t="s">
        <v>55</v>
      </c>
      <c r="C27" s="606"/>
      <c r="D27" s="606"/>
      <c r="E27" s="606"/>
      <c r="F27" s="606"/>
      <c r="G27" s="606"/>
      <c r="H27" s="204">
        <f t="shared" ref="H27:P27" si="0">SUM(H28:H493)</f>
        <v>100739.52000000002</v>
      </c>
      <c r="I27" s="204">
        <f t="shared" si="0"/>
        <v>5243.9300000000039</v>
      </c>
      <c r="J27" s="204">
        <f t="shared" si="0"/>
        <v>99579.226000000024</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COUNTIF(S28:S660,"Complete")</f>
        <v>311</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4">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4">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4">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4">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4">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4">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4">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4">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4">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4">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4">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4">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4">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4">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4">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4">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4">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4">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4">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4">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4">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4">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4">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4">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4">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4">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4">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4">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4">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4">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4">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4">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4">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4">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4">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4">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4">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4">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4">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4">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4">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4">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4">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4">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4">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4">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4">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4">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4">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4">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4">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4">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4">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4">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4">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4">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4">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4">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4">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4">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4">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4">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4">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4">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4">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4">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4">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4">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4">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4">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4">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4">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4">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4">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4">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4">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4">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4">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4">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4">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4">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4">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4">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4">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4">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4">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4">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4">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4">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4">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4">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4">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4">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4">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4">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4">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4">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4">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4">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4">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4">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4">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4">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4">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4">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4">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4">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4">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4">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4">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4"/>
      <c r="Q138" s="49">
        <v>45962</v>
      </c>
      <c r="R138" s="505"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4">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4">
        <v>2836089.3524490003</v>
      </c>
      <c r="Q140" s="49">
        <v>45780</v>
      </c>
      <c r="R140" s="505"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4">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4">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4">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4">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4">
        <v>645061.94810799998</v>
      </c>
      <c r="Q145" s="506"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4">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4">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4">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4">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4">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4">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4">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4">
        <v>752440.09410799993</v>
      </c>
      <c r="Q153" s="49">
        <v>45689</v>
      </c>
      <c r="R153" s="50" t="s">
        <v>60</v>
      </c>
      <c r="S153" s="18" t="s">
        <v>61</v>
      </c>
      <c r="T153" s="150">
        <v>45696</v>
      </c>
      <c r="U153" s="46">
        <v>45698</v>
      </c>
      <c r="V153" s="152">
        <v>45704</v>
      </c>
      <c r="W153" s="51">
        <v>45705</v>
      </c>
      <c r="X153" s="195"/>
      <c r="Y153" s="159"/>
    </row>
    <row r="154" spans="2:25" ht="29.25" hidden="1"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4">
        <v>608271.66794800002</v>
      </c>
      <c r="Q154" s="49">
        <v>45689</v>
      </c>
      <c r="R154" s="50" t="s">
        <v>97</v>
      </c>
      <c r="S154" s="18" t="s">
        <v>61</v>
      </c>
      <c r="T154" s="150">
        <v>45696</v>
      </c>
      <c r="U154" s="46">
        <v>45696</v>
      </c>
      <c r="V154" s="152">
        <v>45704</v>
      </c>
      <c r="W154" s="51">
        <v>45704</v>
      </c>
      <c r="X154" s="195"/>
      <c r="Y154" s="159"/>
    </row>
    <row r="155" spans="2:25" ht="29.25" hidden="1"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4">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4">
        <v>752440.09410799993</v>
      </c>
      <c r="Q156" s="49">
        <v>45689</v>
      </c>
      <c r="R156" s="50" t="s">
        <v>60</v>
      </c>
      <c r="S156" s="18" t="s">
        <v>61</v>
      </c>
      <c r="T156" s="150">
        <v>45698</v>
      </c>
      <c r="U156" s="46">
        <v>45700</v>
      </c>
      <c r="V156" s="152">
        <v>45706</v>
      </c>
      <c r="W156" s="51">
        <v>45709</v>
      </c>
      <c r="X156" s="195"/>
      <c r="Y156" s="159"/>
    </row>
    <row r="157" spans="2:25" ht="29.25" hidden="1"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4">
        <v>1326238.3038650001</v>
      </c>
      <c r="Q157" s="49">
        <v>45689</v>
      </c>
      <c r="R157" s="50" t="s">
        <v>115</v>
      </c>
      <c r="S157" s="18" t="s">
        <v>61</v>
      </c>
      <c r="T157" s="150">
        <v>45704</v>
      </c>
      <c r="U157" s="46">
        <v>45706</v>
      </c>
      <c r="V157" s="152">
        <v>45680</v>
      </c>
      <c r="W157" s="51">
        <v>45713</v>
      </c>
      <c r="X157" s="195"/>
      <c r="Y157" s="159"/>
    </row>
    <row r="158" spans="2:25" ht="29.25" hidden="1"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4">
        <v>608271.66794800002</v>
      </c>
      <c r="Q158" s="49">
        <v>45689</v>
      </c>
      <c r="R158" s="50" t="s">
        <v>115</v>
      </c>
      <c r="S158" s="18" t="s">
        <v>61</v>
      </c>
      <c r="T158" s="150">
        <v>45707</v>
      </c>
      <c r="U158" s="46">
        <v>45709</v>
      </c>
      <c r="V158" s="152">
        <v>45715</v>
      </c>
      <c r="W158" s="51">
        <v>45716</v>
      </c>
      <c r="X158" s="195"/>
      <c r="Y158" s="159"/>
    </row>
    <row r="159" spans="2:25" ht="29.25" hidden="1"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4">
        <v>608271.66794800002</v>
      </c>
      <c r="Q159" s="49">
        <v>45689</v>
      </c>
      <c r="R159" s="50" t="s">
        <v>115</v>
      </c>
      <c r="S159" s="18" t="s">
        <v>61</v>
      </c>
      <c r="T159" s="150">
        <v>45698</v>
      </c>
      <c r="U159" s="46">
        <v>45699</v>
      </c>
      <c r="V159" s="152">
        <v>45703</v>
      </c>
      <c r="W159" s="51">
        <v>45703</v>
      </c>
      <c r="X159" s="195"/>
      <c r="Y159" s="159"/>
    </row>
    <row r="160" spans="2:25" ht="29.25" hidden="1"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4">
        <v>608271.66794800002</v>
      </c>
      <c r="Q160" s="49">
        <v>45689</v>
      </c>
      <c r="R160" s="50" t="s">
        <v>97</v>
      </c>
      <c r="S160" s="18" t="s">
        <v>61</v>
      </c>
      <c r="T160" s="150">
        <v>45702</v>
      </c>
      <c r="U160" s="46">
        <v>45706</v>
      </c>
      <c r="V160" s="152">
        <v>45714</v>
      </c>
      <c r="W160" s="51">
        <v>45715</v>
      </c>
      <c r="X160" s="195"/>
      <c r="Y160" s="159"/>
    </row>
    <row r="161" spans="2:25" ht="29.25" hidden="1"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4">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4">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4">
        <v>5088278.7390940003</v>
      </c>
      <c r="Q163" s="49">
        <v>45689</v>
      </c>
      <c r="R163" s="50" t="s">
        <v>485</v>
      </c>
      <c r="S163" s="18" t="s">
        <v>61</v>
      </c>
      <c r="T163" s="150">
        <v>45706</v>
      </c>
      <c r="U163" s="46">
        <v>45712</v>
      </c>
      <c r="V163" s="152">
        <v>45712</v>
      </c>
      <c r="W163" s="51">
        <v>45715</v>
      </c>
      <c r="X163" s="195"/>
    </row>
    <row r="164" spans="2:25" ht="29.25" hidden="1"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4">
        <v>705045.34674800001</v>
      </c>
      <c r="Q164" s="49">
        <v>45717</v>
      </c>
      <c r="R164" s="50" t="s">
        <v>261</v>
      </c>
      <c r="S164" s="18" t="s">
        <v>61</v>
      </c>
      <c r="T164" s="150"/>
      <c r="U164" s="46"/>
      <c r="V164" s="152"/>
      <c r="W164" s="51">
        <v>45379</v>
      </c>
      <c r="X164" s="170" t="s">
        <v>377</v>
      </c>
    </row>
    <row r="165" spans="2:25" ht="29.25" hidden="1"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4">
        <v>608271.66794800002</v>
      </c>
      <c r="Q165" s="49">
        <v>45717</v>
      </c>
      <c r="R165" s="50" t="s">
        <v>261</v>
      </c>
      <c r="S165" s="18" t="s">
        <v>61</v>
      </c>
      <c r="T165" s="150">
        <v>45714</v>
      </c>
      <c r="U165" s="46">
        <v>45722</v>
      </c>
      <c r="V165" s="152"/>
      <c r="W165" s="51">
        <v>45732</v>
      </c>
      <c r="X165" s="170"/>
    </row>
    <row r="166" spans="2:25" ht="29.25" hidden="1"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4">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4">
        <v>752440.09410799993</v>
      </c>
      <c r="Q167" s="49">
        <v>45689</v>
      </c>
      <c r="R167" s="50" t="s">
        <v>60</v>
      </c>
      <c r="S167" s="18" t="s">
        <v>61</v>
      </c>
      <c r="T167" s="150">
        <v>45712</v>
      </c>
      <c r="U167" s="46">
        <v>45713</v>
      </c>
      <c r="V167" s="152">
        <v>45715</v>
      </c>
      <c r="W167" s="51">
        <v>45715</v>
      </c>
      <c r="X167" s="195"/>
    </row>
    <row r="168" spans="2:25" ht="29.25" hidden="1"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4">
        <v>608271.66794800002</v>
      </c>
      <c r="Q168" s="49">
        <v>45717</v>
      </c>
      <c r="R168" s="50" t="s">
        <v>115</v>
      </c>
      <c r="S168" s="18" t="s">
        <v>61</v>
      </c>
      <c r="T168" s="150">
        <v>45712</v>
      </c>
      <c r="U168" s="46">
        <v>45718</v>
      </c>
      <c r="V168" s="152">
        <v>45720</v>
      </c>
      <c r="W168" s="51">
        <v>45720</v>
      </c>
      <c r="X168" s="195"/>
    </row>
    <row r="169" spans="2:25" ht="29.25" hidden="1"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4">
        <v>705045.34674800001</v>
      </c>
      <c r="Q169" s="49">
        <v>45717</v>
      </c>
      <c r="R169" s="50" t="s">
        <v>97</v>
      </c>
      <c r="S169" s="18" t="s">
        <v>61</v>
      </c>
      <c r="T169" s="150">
        <v>45718</v>
      </c>
      <c r="U169" s="46">
        <v>45720</v>
      </c>
      <c r="V169" s="152">
        <v>45725</v>
      </c>
      <c r="W169" s="51">
        <v>45727</v>
      </c>
      <c r="X169" s="193"/>
    </row>
    <row r="170" spans="2:25" ht="29.25" hidden="1" customHeight="1" x14ac:dyDescent="0.35">
      <c r="B170" s="43">
        <v>9</v>
      </c>
      <c r="C170" s="43" t="s">
        <v>267</v>
      </c>
      <c r="D170" s="43" t="s">
        <v>126</v>
      </c>
      <c r="E170" s="44">
        <v>0</v>
      </c>
      <c r="F170" s="44" t="s">
        <v>279</v>
      </c>
      <c r="G170" s="43"/>
      <c r="H170" s="19">
        <v>0</v>
      </c>
      <c r="I170" s="19">
        <v>0</v>
      </c>
      <c r="J170" s="19">
        <v>0</v>
      </c>
      <c r="K170" s="45"/>
      <c r="L170" s="45"/>
      <c r="M170" s="45"/>
      <c r="N170" s="45"/>
      <c r="O170" s="45"/>
      <c r="P170" s="504"/>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4">
        <v>2635411.7904490004</v>
      </c>
      <c r="Q171" s="49">
        <v>45717</v>
      </c>
      <c r="R171" s="50" t="s">
        <v>60</v>
      </c>
      <c r="S171" s="18" t="s">
        <v>61</v>
      </c>
      <c r="T171" s="150">
        <v>45715</v>
      </c>
      <c r="U171" s="46">
        <v>45718</v>
      </c>
      <c r="V171" s="152">
        <v>45720</v>
      </c>
      <c r="W171" s="51">
        <v>45721</v>
      </c>
      <c r="X171" s="195"/>
    </row>
    <row r="172" spans="2:25" ht="29.25" hidden="1"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4">
        <v>705045.34674800001</v>
      </c>
      <c r="Q172" s="49">
        <v>45717</v>
      </c>
      <c r="R172" s="50" t="s">
        <v>97</v>
      </c>
      <c r="S172" s="18" t="s">
        <v>61</v>
      </c>
      <c r="T172" s="150">
        <v>45718</v>
      </c>
      <c r="U172" s="46">
        <v>45719</v>
      </c>
      <c r="V172" s="152">
        <v>45722</v>
      </c>
      <c r="W172" s="51">
        <v>45722</v>
      </c>
      <c r="X172" s="195"/>
    </row>
    <row r="173" spans="2:25" ht="29.25" hidden="1"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4">
        <v>608271.66794800002</v>
      </c>
      <c r="Q173" s="49">
        <v>45717</v>
      </c>
      <c r="R173" s="50" t="s">
        <v>115</v>
      </c>
      <c r="S173" s="51" t="s">
        <v>61</v>
      </c>
      <c r="T173" s="150">
        <v>45718</v>
      </c>
      <c r="U173" s="46">
        <v>45719</v>
      </c>
      <c r="V173" s="152"/>
      <c r="W173" s="51">
        <v>45724</v>
      </c>
      <c r="X173" s="193"/>
    </row>
    <row r="174" spans="2:25" ht="29.25" hidden="1"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4">
        <v>608271.66794800002</v>
      </c>
      <c r="Q174" s="49">
        <v>45717</v>
      </c>
      <c r="R174" s="50" t="s">
        <v>115</v>
      </c>
      <c r="S174" s="51" t="s">
        <v>61</v>
      </c>
      <c r="T174" s="150"/>
      <c r="U174" s="46"/>
      <c r="V174" s="152"/>
      <c r="W174" s="51">
        <v>45747</v>
      </c>
      <c r="X174" s="193" t="s">
        <v>376</v>
      </c>
    </row>
    <row r="175" spans="2:25" ht="29.25" hidden="1"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4">
        <v>608271.66794800002</v>
      </c>
      <c r="Q175" s="506" t="s">
        <v>415</v>
      </c>
      <c r="R175" s="50" t="s">
        <v>94</v>
      </c>
      <c r="S175" s="51" t="s">
        <v>61</v>
      </c>
      <c r="T175" s="150"/>
      <c r="U175" s="46"/>
      <c r="V175" s="152"/>
      <c r="W175" s="51">
        <v>45760</v>
      </c>
      <c r="X175" s="170" t="s">
        <v>280</v>
      </c>
    </row>
    <row r="176" spans="2:25" ht="29.25" hidden="1"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4">
        <v>608271.66794800002</v>
      </c>
      <c r="Q176" s="506" t="s">
        <v>415</v>
      </c>
      <c r="R176" s="50" t="s">
        <v>360</v>
      </c>
      <c r="S176" s="51" t="s">
        <v>61</v>
      </c>
      <c r="T176" s="150"/>
      <c r="U176" s="46"/>
      <c r="V176" s="152"/>
      <c r="W176" s="51">
        <v>45755</v>
      </c>
      <c r="X176" s="170" t="s">
        <v>369</v>
      </c>
    </row>
    <row r="177" spans="2:25" ht="29.25" hidden="1"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4">
        <v>608271.66794800002</v>
      </c>
      <c r="Q177" s="507" t="s">
        <v>415</v>
      </c>
      <c r="R177" s="50" t="s">
        <v>360</v>
      </c>
      <c r="S177" s="18" t="s">
        <v>61</v>
      </c>
      <c r="T177" s="150"/>
      <c r="U177" s="46"/>
      <c r="V177" s="152"/>
      <c r="W177" s="51"/>
      <c r="X177" s="170" t="s">
        <v>280</v>
      </c>
    </row>
    <row r="178" spans="2:25" ht="29.25" hidden="1" customHeight="1" x14ac:dyDescent="0.35">
      <c r="B178" s="44">
        <v>15</v>
      </c>
      <c r="C178" s="48" t="s">
        <v>273</v>
      </c>
      <c r="D178" s="44" t="s">
        <v>77</v>
      </c>
      <c r="E178" s="44" t="s">
        <v>74</v>
      </c>
      <c r="F178" s="44" t="s">
        <v>279</v>
      </c>
      <c r="G178" s="44"/>
      <c r="H178" s="19">
        <f>K178*8</f>
        <v>251.2</v>
      </c>
      <c r="I178" s="19">
        <f>L178*4.4</f>
        <v>12.716000000000001</v>
      </c>
      <c r="J178" s="19">
        <f>SUBTOTAL(9,H178:I178)</f>
        <v>0</v>
      </c>
      <c r="K178" s="19">
        <v>31.4</v>
      </c>
      <c r="L178" s="19">
        <v>2.89</v>
      </c>
      <c r="M178" s="19">
        <v>164.7</v>
      </c>
      <c r="N178" s="19">
        <v>1802</v>
      </c>
      <c r="O178" s="19">
        <v>0.86627600000000005</v>
      </c>
      <c r="P178" s="504">
        <v>752440.09410799993</v>
      </c>
      <c r="Q178" s="506"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4">
        <v>1765261</v>
      </c>
      <c r="Q179" s="49">
        <v>45717</v>
      </c>
      <c r="R179" s="50" t="s">
        <v>60</v>
      </c>
      <c r="S179" s="51" t="s">
        <v>61</v>
      </c>
      <c r="T179" s="150">
        <v>45722</v>
      </c>
      <c r="U179" s="46"/>
      <c r="V179" s="152"/>
      <c r="W179" s="51">
        <v>45728</v>
      </c>
      <c r="X179" s="195"/>
    </row>
    <row r="180" spans="2:25" ht="29.25" hidden="1"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4">
        <v>705045.34674800001</v>
      </c>
      <c r="Q180" s="506"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4">
        <v>4266794</v>
      </c>
      <c r="Q181" s="49">
        <v>45717</v>
      </c>
      <c r="R181" s="50" t="s">
        <v>60</v>
      </c>
      <c r="S181" s="51" t="s">
        <v>61</v>
      </c>
      <c r="T181" s="150"/>
      <c r="U181" s="46"/>
      <c r="V181" s="152"/>
      <c r="W181" s="51">
        <v>45738</v>
      </c>
      <c r="X181" s="170"/>
    </row>
    <row r="182" spans="2:25" ht="29.25" hidden="1"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4">
        <v>650458.11210799997</v>
      </c>
      <c r="Q182" s="506" t="s">
        <v>415</v>
      </c>
      <c r="R182" s="50" t="s">
        <v>361</v>
      </c>
      <c r="S182" s="51" t="s">
        <v>61</v>
      </c>
      <c r="T182" s="150"/>
      <c r="U182" s="46"/>
      <c r="V182" s="152"/>
      <c r="W182" s="51">
        <v>45761</v>
      </c>
      <c r="X182" s="195" t="s">
        <v>375</v>
      </c>
    </row>
    <row r="183" spans="2:25" ht="29.25" hidden="1"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4">
        <v>608271.66794800002</v>
      </c>
      <c r="Q183" s="506" t="s">
        <v>415</v>
      </c>
      <c r="R183" s="50" t="s">
        <v>361</v>
      </c>
      <c r="S183" s="51" t="s">
        <v>61</v>
      </c>
      <c r="T183" s="150"/>
      <c r="U183" s="46"/>
      <c r="V183" s="152"/>
      <c r="W183" s="51">
        <v>45754</v>
      </c>
      <c r="X183" s="195" t="s">
        <v>371</v>
      </c>
    </row>
    <row r="184" spans="2:25" ht="29.5" hidden="1"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4">
        <v>608271.66794800002</v>
      </c>
      <c r="Q184" s="49">
        <v>45717</v>
      </c>
      <c r="R184" s="50" t="s">
        <v>97</v>
      </c>
      <c r="S184" s="51" t="s">
        <v>61</v>
      </c>
      <c r="T184" s="150"/>
      <c r="U184" s="46"/>
      <c r="V184" s="152"/>
      <c r="W184" s="51">
        <v>45735</v>
      </c>
      <c r="X184" s="170"/>
    </row>
    <row r="185" spans="2:25" ht="29.5" hidden="1"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4">
        <v>705045.34674800001</v>
      </c>
      <c r="Q185" s="49">
        <v>45717</v>
      </c>
      <c r="R185" s="50" t="s">
        <v>94</v>
      </c>
      <c r="S185" s="51" t="s">
        <v>61</v>
      </c>
      <c r="T185" s="150"/>
      <c r="U185" s="46"/>
      <c r="V185" s="152"/>
      <c r="W185" s="520">
        <v>45744</v>
      </c>
      <c r="X185" s="195" t="s">
        <v>394</v>
      </c>
    </row>
    <row r="186" spans="2:25" s="60" customFormat="1" ht="31.5" hidden="1" customHeight="1" x14ac:dyDescent="0.35">
      <c r="B186" s="508">
        <v>23</v>
      </c>
      <c r="C186" s="509"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4">
        <v>608271.66794800002</v>
      </c>
      <c r="Q186" s="49">
        <v>45717</v>
      </c>
      <c r="R186" s="50" t="s">
        <v>261</v>
      </c>
      <c r="S186" s="51" t="s">
        <v>61</v>
      </c>
      <c r="T186" s="147"/>
      <c r="U186" s="141"/>
      <c r="V186" s="153"/>
      <c r="W186" s="520">
        <v>45747</v>
      </c>
      <c r="X186" s="170" t="s">
        <v>288</v>
      </c>
      <c r="Y186" s="58"/>
    </row>
    <row r="187" spans="2:25" s="60" customFormat="1" ht="27.5" hidden="1" customHeight="1" x14ac:dyDescent="0.35">
      <c r="B187" s="508">
        <v>24</v>
      </c>
      <c r="C187" s="509"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4">
        <v>608271.66794800002</v>
      </c>
      <c r="Q187" s="49">
        <v>45717</v>
      </c>
      <c r="R187" s="505" t="s">
        <v>366</v>
      </c>
      <c r="S187" s="51" t="s">
        <v>61</v>
      </c>
      <c r="T187" s="147"/>
      <c r="U187" s="141"/>
      <c r="V187" s="153"/>
      <c r="W187" s="520">
        <v>45745</v>
      </c>
      <c r="X187" s="170" t="s">
        <v>378</v>
      </c>
      <c r="Y187" s="58"/>
    </row>
    <row r="188" spans="2:25" s="60" customFormat="1" ht="28.5" hidden="1" customHeight="1" x14ac:dyDescent="0.35">
      <c r="B188" s="508">
        <v>25</v>
      </c>
      <c r="C188" s="509"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4">
        <v>650458.11210799997</v>
      </c>
      <c r="Q188" s="49">
        <v>45717</v>
      </c>
      <c r="R188" s="505" t="s">
        <v>366</v>
      </c>
      <c r="S188" s="51" t="s">
        <v>61</v>
      </c>
      <c r="T188" s="147"/>
      <c r="U188" s="141"/>
      <c r="V188" s="153"/>
      <c r="W188" s="520">
        <v>45746</v>
      </c>
      <c r="X188" s="198" t="s">
        <v>280</v>
      </c>
      <c r="Y188" s="58"/>
    </row>
    <row r="189" spans="2:25" s="60" customFormat="1" ht="31.5" hidden="1" customHeight="1" x14ac:dyDescent="0.35">
      <c r="B189" s="508">
        <v>26</v>
      </c>
      <c r="C189" s="509"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4">
        <v>705045.34674800001</v>
      </c>
      <c r="Q189" s="49">
        <v>45717</v>
      </c>
      <c r="R189" s="505" t="s">
        <v>97</v>
      </c>
      <c r="S189" s="51" t="s">
        <v>61</v>
      </c>
      <c r="T189" s="147"/>
      <c r="U189" s="141"/>
      <c r="V189" s="153"/>
      <c r="W189" s="520">
        <v>45742</v>
      </c>
      <c r="X189" s="198" t="s">
        <v>376</v>
      </c>
      <c r="Y189" s="58"/>
    </row>
    <row r="190" spans="2:25" s="60" customFormat="1" ht="30.5" customHeight="1" x14ac:dyDescent="0.35">
      <c r="B190" s="508">
        <v>27</v>
      </c>
      <c r="C190" s="509" t="s">
        <v>370</v>
      </c>
      <c r="D190" s="508" t="s">
        <v>77</v>
      </c>
      <c r="E190" s="508" t="s">
        <v>101</v>
      </c>
      <c r="F190" s="508" t="s">
        <v>278</v>
      </c>
      <c r="G190" s="44" t="s">
        <v>411</v>
      </c>
      <c r="H190" s="19">
        <v>268</v>
      </c>
      <c r="I190" s="19">
        <v>14</v>
      </c>
      <c r="J190" s="19">
        <v>282</v>
      </c>
      <c r="K190" s="19">
        <v>33.42</v>
      </c>
      <c r="L190" s="19">
        <v>3.15</v>
      </c>
      <c r="M190" s="19">
        <v>255.26</v>
      </c>
      <c r="N190" s="19">
        <v>1904</v>
      </c>
      <c r="O190" s="19">
        <v>0.86627600000000005</v>
      </c>
      <c r="P190" s="504">
        <v>745277.51610799995</v>
      </c>
      <c r="Q190" s="49">
        <v>45717</v>
      </c>
      <c r="R190" s="505" t="s">
        <v>60</v>
      </c>
      <c r="S190" s="51" t="s">
        <v>61</v>
      </c>
      <c r="T190" s="147"/>
      <c r="U190" s="141"/>
      <c r="V190" s="153"/>
      <c r="W190" s="520">
        <v>45744</v>
      </c>
      <c r="X190" s="198" t="s">
        <v>393</v>
      </c>
      <c r="Y190" s="58"/>
    </row>
    <row r="191" spans="2:25" s="60" customFormat="1" ht="24" hidden="1" customHeight="1" x14ac:dyDescent="0.35">
      <c r="B191" s="508">
        <v>28</v>
      </c>
      <c r="C191" s="509" t="s">
        <v>372</v>
      </c>
      <c r="D191" s="44" t="s">
        <v>65</v>
      </c>
      <c r="E191" s="44" t="s">
        <v>101</v>
      </c>
      <c r="F191" s="44" t="s">
        <v>279</v>
      </c>
      <c r="G191" s="508"/>
      <c r="H191" s="19">
        <v>193</v>
      </c>
      <c r="I191" s="19">
        <v>11</v>
      </c>
      <c r="J191" s="19">
        <v>204</v>
      </c>
      <c r="K191" s="19">
        <v>24.04</v>
      </c>
      <c r="L191" s="19">
        <v>2.4500000000000002</v>
      </c>
      <c r="M191" s="19">
        <v>194.78</v>
      </c>
      <c r="N191" s="19">
        <v>1979.14</v>
      </c>
      <c r="O191" s="19">
        <v>0.86627600000000005</v>
      </c>
      <c r="P191" s="504">
        <v>608271.66794800002</v>
      </c>
      <c r="Q191" s="507" t="s">
        <v>415</v>
      </c>
      <c r="R191" s="505" t="s">
        <v>374</v>
      </c>
      <c r="S191" s="51" t="s">
        <v>61</v>
      </c>
      <c r="T191" s="147"/>
      <c r="U191" s="141"/>
      <c r="V191" s="153"/>
      <c r="W191" s="520">
        <v>45764</v>
      </c>
      <c r="X191" s="198" t="s">
        <v>280</v>
      </c>
      <c r="Y191" s="58"/>
    </row>
    <row r="192" spans="2:25" s="60" customFormat="1" ht="25.5" hidden="1" customHeight="1" x14ac:dyDescent="0.35">
      <c r="B192" s="508">
        <v>29</v>
      </c>
      <c r="C192" s="509"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4">
        <v>608271.66794800002</v>
      </c>
      <c r="Q192" s="49">
        <v>45717</v>
      </c>
      <c r="R192" s="505" t="s">
        <v>374</v>
      </c>
      <c r="S192" s="51" t="s">
        <v>61</v>
      </c>
      <c r="T192" s="147"/>
      <c r="U192" s="141"/>
      <c r="V192" s="153"/>
      <c r="W192" s="520">
        <v>45747</v>
      </c>
      <c r="X192" s="198" t="s">
        <v>280</v>
      </c>
      <c r="Y192" s="58"/>
    </row>
    <row r="193" spans="2:25" s="60" customFormat="1" ht="29" customHeight="1" x14ac:dyDescent="0.35">
      <c r="B193" s="508">
        <v>30</v>
      </c>
      <c r="C193" s="509" t="s">
        <v>380</v>
      </c>
      <c r="D193" s="508" t="s">
        <v>231</v>
      </c>
      <c r="E193" s="508" t="s">
        <v>74</v>
      </c>
      <c r="F193" s="508" t="s">
        <v>278</v>
      </c>
      <c r="G193" s="44" t="s">
        <v>232</v>
      </c>
      <c r="H193" s="19">
        <v>756</v>
      </c>
      <c r="I193" s="19">
        <v>42</v>
      </c>
      <c r="J193" s="19">
        <v>798</v>
      </c>
      <c r="K193" s="44">
        <v>94.46</v>
      </c>
      <c r="L193" s="44">
        <v>9.33</v>
      </c>
      <c r="M193" s="44">
        <v>584</v>
      </c>
      <c r="N193" s="19">
        <v>9095</v>
      </c>
      <c r="O193" s="19">
        <v>2.4947030000000003</v>
      </c>
      <c r="P193" s="504">
        <v>2723053.0864490005</v>
      </c>
      <c r="Q193" s="506" t="s">
        <v>415</v>
      </c>
      <c r="R193" s="505" t="s">
        <v>379</v>
      </c>
      <c r="S193" s="51" t="s">
        <v>61</v>
      </c>
      <c r="T193" s="147"/>
      <c r="U193" s="141"/>
      <c r="V193" s="153"/>
      <c r="W193" s="520">
        <v>45754</v>
      </c>
      <c r="X193" s="198" t="s">
        <v>280</v>
      </c>
      <c r="Y193" s="58"/>
    </row>
    <row r="194" spans="2:25" s="60" customFormat="1" ht="46.5" x14ac:dyDescent="0.35">
      <c r="B194" s="508">
        <v>31</v>
      </c>
      <c r="C194" s="509" t="s">
        <v>381</v>
      </c>
      <c r="D194" s="508" t="s">
        <v>150</v>
      </c>
      <c r="E194" s="508" t="s">
        <v>74</v>
      </c>
      <c r="F194" s="508" t="s">
        <v>278</v>
      </c>
      <c r="G194" s="508"/>
      <c r="H194" s="510">
        <f>K194*8</f>
        <v>755.6</v>
      </c>
      <c r="I194" s="510">
        <f>L194*4.4</f>
        <v>32.295999999999999</v>
      </c>
      <c r="J194" s="510">
        <f>SUBTOTAL(9,H194:I194)</f>
        <v>787.89600000000007</v>
      </c>
      <c r="K194" s="510">
        <v>94.45</v>
      </c>
      <c r="L194" s="510">
        <v>7.34</v>
      </c>
      <c r="M194" s="510">
        <v>453.17</v>
      </c>
      <c r="N194" s="510">
        <v>4557</v>
      </c>
      <c r="O194" s="19">
        <v>2.348757</v>
      </c>
      <c r="P194" s="504">
        <v>2124325.999731</v>
      </c>
      <c r="Q194" s="506" t="s">
        <v>415</v>
      </c>
      <c r="R194" s="505" t="s">
        <v>379</v>
      </c>
      <c r="S194" s="18" t="s">
        <v>61</v>
      </c>
      <c r="T194" s="147"/>
      <c r="U194" s="141"/>
      <c r="V194" s="153"/>
      <c r="W194" s="520">
        <v>45762</v>
      </c>
      <c r="X194" s="198" t="s">
        <v>280</v>
      </c>
      <c r="Y194" s="58"/>
    </row>
    <row r="195" spans="2:25" s="60" customFormat="1" ht="46.5" x14ac:dyDescent="0.35">
      <c r="B195" s="508">
        <v>32</v>
      </c>
      <c r="C195" s="509" t="s">
        <v>382</v>
      </c>
      <c r="D195" s="508" t="s">
        <v>231</v>
      </c>
      <c r="E195" s="508" t="s">
        <v>74</v>
      </c>
      <c r="F195" s="508" t="s">
        <v>278</v>
      </c>
      <c r="G195" s="44" t="s">
        <v>232</v>
      </c>
      <c r="H195" s="19">
        <v>756</v>
      </c>
      <c r="I195" s="19">
        <v>42</v>
      </c>
      <c r="J195" s="19">
        <v>798</v>
      </c>
      <c r="K195" s="44">
        <v>94.46</v>
      </c>
      <c r="L195" s="44">
        <v>9.33</v>
      </c>
      <c r="M195" s="19">
        <v>584</v>
      </c>
      <c r="N195" s="19">
        <v>9095</v>
      </c>
      <c r="O195" s="19">
        <v>2.4947030000000003</v>
      </c>
      <c r="P195" s="504">
        <v>2723053.0864490005</v>
      </c>
      <c r="Q195" s="507" t="s">
        <v>415</v>
      </c>
      <c r="R195" s="505" t="s">
        <v>379</v>
      </c>
      <c r="S195" s="51" t="s">
        <v>61</v>
      </c>
      <c r="T195" s="147"/>
      <c r="U195" s="141"/>
      <c r="V195" s="153"/>
      <c r="W195" s="520">
        <v>45759</v>
      </c>
      <c r="X195" s="198" t="s">
        <v>280</v>
      </c>
      <c r="Y195" s="58"/>
    </row>
    <row r="196" spans="2:25" s="60" customFormat="1" ht="30" customHeight="1" x14ac:dyDescent="0.35">
      <c r="B196" s="508">
        <v>33</v>
      </c>
      <c r="C196" s="509" t="s">
        <v>390</v>
      </c>
      <c r="D196" s="508" t="s">
        <v>391</v>
      </c>
      <c r="E196" s="508" t="s">
        <v>74</v>
      </c>
      <c r="F196" s="508" t="s">
        <v>278</v>
      </c>
      <c r="G196" s="508"/>
      <c r="H196" s="510">
        <f>K196*8</f>
        <v>1008.24</v>
      </c>
      <c r="I196" s="510">
        <f>L196*4.4</f>
        <v>49.764000000000003</v>
      </c>
      <c r="J196" s="510">
        <f>SUBTOTAL(9,H196:I196)</f>
        <v>1058.0039999999999</v>
      </c>
      <c r="K196" s="510">
        <v>126.03</v>
      </c>
      <c r="L196" s="510">
        <v>11.31</v>
      </c>
      <c r="M196" s="510">
        <v>716</v>
      </c>
      <c r="N196" s="510">
        <v>11510</v>
      </c>
      <c r="O196" s="19">
        <v>3.1590180000000001</v>
      </c>
      <c r="P196" s="504">
        <v>3508292.325094</v>
      </c>
      <c r="Q196" s="507" t="s">
        <v>415</v>
      </c>
      <c r="R196" s="505" t="s">
        <v>379</v>
      </c>
      <c r="S196" s="51" t="s">
        <v>61</v>
      </c>
      <c r="T196" s="147"/>
      <c r="U196" s="141"/>
      <c r="V196" s="153"/>
      <c r="W196" s="520">
        <v>45750</v>
      </c>
      <c r="X196" s="198" t="s">
        <v>392</v>
      </c>
      <c r="Y196" s="58"/>
    </row>
    <row r="197" spans="2:25" s="60" customFormat="1" ht="26" hidden="1" customHeight="1" x14ac:dyDescent="0.35">
      <c r="B197" s="508">
        <v>34</v>
      </c>
      <c r="C197" s="509" t="s">
        <v>383</v>
      </c>
      <c r="D197" s="508" t="s">
        <v>68</v>
      </c>
      <c r="E197" s="508" t="s">
        <v>74</v>
      </c>
      <c r="F197" s="508" t="s">
        <v>279</v>
      </c>
      <c r="G197" s="508"/>
      <c r="H197" s="19">
        <v>221</v>
      </c>
      <c r="I197" s="19">
        <v>12</v>
      </c>
      <c r="J197" s="19">
        <v>233</v>
      </c>
      <c r="K197" s="19">
        <v>27.61</v>
      </c>
      <c r="L197" s="19">
        <v>2.61</v>
      </c>
      <c r="M197" s="19">
        <v>146.96</v>
      </c>
      <c r="N197" s="19">
        <v>1450</v>
      </c>
      <c r="O197" s="19">
        <v>0.86627600000000005</v>
      </c>
      <c r="P197" s="504">
        <v>650458.11210799997</v>
      </c>
      <c r="Q197" s="506" t="s">
        <v>415</v>
      </c>
      <c r="R197" s="505" t="s">
        <v>361</v>
      </c>
      <c r="S197" s="51" t="s">
        <v>61</v>
      </c>
      <c r="T197" s="147"/>
      <c r="U197" s="141"/>
      <c r="V197" s="153"/>
      <c r="W197" s="520">
        <v>45771</v>
      </c>
      <c r="X197" s="198" t="s">
        <v>280</v>
      </c>
      <c r="Y197" s="58"/>
    </row>
    <row r="198" spans="2:25" s="60" customFormat="1" ht="21.5" hidden="1" customHeight="1" x14ac:dyDescent="0.35">
      <c r="B198" s="508">
        <v>35</v>
      </c>
      <c r="C198" s="509" t="s">
        <v>384</v>
      </c>
      <c r="D198" s="508" t="s">
        <v>65</v>
      </c>
      <c r="E198" s="508" t="s">
        <v>101</v>
      </c>
      <c r="F198" s="508" t="s">
        <v>279</v>
      </c>
      <c r="G198" s="44" t="s">
        <v>389</v>
      </c>
      <c r="H198" s="19">
        <v>193</v>
      </c>
      <c r="I198" s="19">
        <v>11</v>
      </c>
      <c r="J198" s="19">
        <v>204</v>
      </c>
      <c r="K198" s="19">
        <v>24.04</v>
      </c>
      <c r="L198" s="19">
        <v>2.4500000000000002</v>
      </c>
      <c r="M198" s="19">
        <v>194.78</v>
      </c>
      <c r="N198" s="19">
        <v>1979.14</v>
      </c>
      <c r="O198" s="19">
        <v>0.86627600000000005</v>
      </c>
      <c r="P198" s="504">
        <v>608271.66794800002</v>
      </c>
      <c r="Q198" s="507" t="s">
        <v>415</v>
      </c>
      <c r="R198" s="505" t="s">
        <v>374</v>
      </c>
      <c r="S198" s="51" t="s">
        <v>61</v>
      </c>
      <c r="T198" s="147"/>
      <c r="U198" s="141"/>
      <c r="V198" s="153"/>
      <c r="W198" s="520">
        <v>45754</v>
      </c>
      <c r="X198" s="171"/>
      <c r="Y198" s="58"/>
    </row>
    <row r="199" spans="2:25" s="60" customFormat="1" ht="22" hidden="1" customHeight="1" x14ac:dyDescent="0.35">
      <c r="B199" s="508">
        <v>36</v>
      </c>
      <c r="C199" s="509" t="s">
        <v>395</v>
      </c>
      <c r="D199" s="508" t="s">
        <v>65</v>
      </c>
      <c r="E199" s="508" t="s">
        <v>101</v>
      </c>
      <c r="F199" s="508" t="s">
        <v>279</v>
      </c>
      <c r="G199" s="44" t="s">
        <v>389</v>
      </c>
      <c r="H199" s="19">
        <v>193</v>
      </c>
      <c r="I199" s="19">
        <v>11</v>
      </c>
      <c r="J199" s="19">
        <v>204</v>
      </c>
      <c r="K199" s="19">
        <v>24.04</v>
      </c>
      <c r="L199" s="19">
        <v>2.4500000000000002</v>
      </c>
      <c r="M199" s="19">
        <v>194.78</v>
      </c>
      <c r="N199" s="19">
        <v>1979.14</v>
      </c>
      <c r="O199" s="19">
        <v>0.86627600000000005</v>
      </c>
      <c r="P199" s="504">
        <v>608271.66794800002</v>
      </c>
      <c r="Q199" s="49">
        <v>45717</v>
      </c>
      <c r="R199" s="505" t="s">
        <v>94</v>
      </c>
      <c r="S199" s="51" t="s">
        <v>61</v>
      </c>
      <c r="T199" s="147"/>
      <c r="U199" s="141"/>
      <c r="V199" s="153"/>
      <c r="W199" s="520">
        <v>45747</v>
      </c>
      <c r="X199" s="198" t="s">
        <v>385</v>
      </c>
      <c r="Y199" s="58"/>
    </row>
    <row r="200" spans="2:25" s="60" customFormat="1" ht="24.5" hidden="1" customHeight="1" x14ac:dyDescent="0.35">
      <c r="B200" s="508">
        <v>37</v>
      </c>
      <c r="C200" s="509"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4">
        <v>650458.11210799997</v>
      </c>
      <c r="Q200" s="507" t="s">
        <v>415</v>
      </c>
      <c r="R200" s="505" t="s">
        <v>366</v>
      </c>
      <c r="S200" s="51" t="s">
        <v>61</v>
      </c>
      <c r="T200" s="147"/>
      <c r="U200" s="141"/>
      <c r="V200" s="153"/>
      <c r="W200" s="520">
        <v>45386</v>
      </c>
      <c r="X200" s="172"/>
      <c r="Y200" s="58"/>
    </row>
    <row r="201" spans="2:25" s="60" customFormat="1" ht="24" hidden="1" customHeight="1" x14ac:dyDescent="0.35">
      <c r="B201" s="508">
        <v>38</v>
      </c>
      <c r="C201" s="509"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4">
        <v>705045.34674800001</v>
      </c>
      <c r="Q201" s="49">
        <v>45717</v>
      </c>
      <c r="R201" s="505" t="s">
        <v>97</v>
      </c>
      <c r="S201" s="51" t="s">
        <v>61</v>
      </c>
      <c r="T201" s="147"/>
      <c r="U201" s="141"/>
      <c r="V201" s="153"/>
      <c r="W201" s="520">
        <v>45747</v>
      </c>
      <c r="X201" s="172"/>
      <c r="Y201" s="58"/>
    </row>
    <row r="202" spans="2:25" s="60" customFormat="1" ht="23" customHeight="1" x14ac:dyDescent="0.35">
      <c r="B202" s="508">
        <v>39</v>
      </c>
      <c r="C202" s="509" t="s">
        <v>398</v>
      </c>
      <c r="D202" s="508" t="s">
        <v>399</v>
      </c>
      <c r="E202" s="508" t="s">
        <v>74</v>
      </c>
      <c r="F202" s="508" t="s">
        <v>278</v>
      </c>
      <c r="G202" s="508"/>
      <c r="H202" s="510">
        <f>K202*8</f>
        <v>566.48</v>
      </c>
      <c r="I202" s="510">
        <f>L202*4.4</f>
        <v>25.564</v>
      </c>
      <c r="J202" s="510">
        <f>SUBTOTAL(9,H202:I202)</f>
        <v>592.04399999999998</v>
      </c>
      <c r="K202" s="510">
        <v>70.81</v>
      </c>
      <c r="L202" s="510">
        <v>5.81</v>
      </c>
      <c r="M202" s="510">
        <v>356.96</v>
      </c>
      <c r="N202" s="510">
        <v>3466</v>
      </c>
      <c r="O202" s="19">
        <v>1.7680549999999999</v>
      </c>
      <c r="P202" s="504">
        <v>1649958.0770650001</v>
      </c>
      <c r="Q202" s="49">
        <v>45717</v>
      </c>
      <c r="R202" s="505" t="s">
        <v>60</v>
      </c>
      <c r="S202" s="51" t="s">
        <v>61</v>
      </c>
      <c r="T202" s="189"/>
      <c r="U202" s="143"/>
      <c r="V202" s="202"/>
      <c r="W202" s="520">
        <v>45747</v>
      </c>
      <c r="X202" s="172"/>
      <c r="Y202" s="58"/>
    </row>
    <row r="203" spans="2:25" s="60" customFormat="1" ht="20.5" hidden="1" customHeight="1" x14ac:dyDescent="0.35">
      <c r="B203" s="508">
        <v>40</v>
      </c>
      <c r="C203" s="48" t="s">
        <v>400</v>
      </c>
      <c r="D203" s="44" t="s">
        <v>401</v>
      </c>
      <c r="E203" s="44" t="s">
        <v>101</v>
      </c>
      <c r="F203" s="44" t="s">
        <v>279</v>
      </c>
      <c r="G203" s="508"/>
      <c r="H203" s="510">
        <f>K203*8</f>
        <v>566.79999999999995</v>
      </c>
      <c r="I203" s="510">
        <f>L203*4.4</f>
        <v>25.872</v>
      </c>
      <c r="J203" s="510">
        <f>SUBTOTAL(9,H203:I203)</f>
        <v>0</v>
      </c>
      <c r="K203" s="510">
        <v>70.849999999999994</v>
      </c>
      <c r="L203" s="510">
        <v>5.88</v>
      </c>
      <c r="M203" s="510">
        <v>454.86</v>
      </c>
      <c r="N203" s="510">
        <v>5149</v>
      </c>
      <c r="O203" s="19">
        <v>1.7680549999999999</v>
      </c>
      <c r="P203" s="504">
        <v>1649958.0770650001</v>
      </c>
      <c r="Q203" s="507" t="s">
        <v>415</v>
      </c>
      <c r="R203" s="505" t="s">
        <v>115</v>
      </c>
      <c r="S203" s="51" t="s">
        <v>61</v>
      </c>
      <c r="T203" s="147"/>
      <c r="U203" s="141"/>
      <c r="V203" s="153"/>
      <c r="W203" s="520">
        <v>45775</v>
      </c>
      <c r="X203" s="172"/>
      <c r="Y203" s="58"/>
    </row>
    <row r="204" spans="2:25" s="60" customFormat="1" ht="30" hidden="1" customHeight="1" x14ac:dyDescent="0.35">
      <c r="B204" s="508">
        <v>41</v>
      </c>
      <c r="C204" s="509" t="s">
        <v>402</v>
      </c>
      <c r="D204" s="508" t="s">
        <v>79</v>
      </c>
      <c r="E204" s="508" t="s">
        <v>74</v>
      </c>
      <c r="F204" s="44" t="s">
        <v>279</v>
      </c>
      <c r="G204" s="508"/>
      <c r="H204" s="19">
        <v>221</v>
      </c>
      <c r="I204" s="19">
        <v>12</v>
      </c>
      <c r="J204" s="19">
        <v>233</v>
      </c>
      <c r="K204" s="19">
        <v>27.61</v>
      </c>
      <c r="L204" s="19">
        <v>2.61</v>
      </c>
      <c r="M204" s="19">
        <v>146.96</v>
      </c>
      <c r="N204" s="19">
        <v>1450</v>
      </c>
      <c r="O204" s="19">
        <v>0.86627600000000005</v>
      </c>
      <c r="P204" s="504">
        <v>650458.11210799997</v>
      </c>
      <c r="Q204" s="507" t="s">
        <v>415</v>
      </c>
      <c r="R204" s="505" t="s">
        <v>535</v>
      </c>
      <c r="S204" s="51" t="s">
        <v>61</v>
      </c>
      <c r="T204" s="190"/>
      <c r="U204" s="144"/>
      <c r="V204" s="203"/>
      <c r="W204" s="520">
        <v>45773</v>
      </c>
      <c r="X204" s="172"/>
      <c r="Y204" s="58"/>
    </row>
    <row r="205" spans="2:25" s="60" customFormat="1" ht="19.5" hidden="1" customHeight="1" x14ac:dyDescent="0.35">
      <c r="B205" s="508">
        <v>42</v>
      </c>
      <c r="C205" s="509" t="s">
        <v>403</v>
      </c>
      <c r="D205" s="508" t="s">
        <v>65</v>
      </c>
      <c r="E205" s="508" t="s">
        <v>74</v>
      </c>
      <c r="F205" s="44" t="s">
        <v>279</v>
      </c>
      <c r="G205" s="44" t="s">
        <v>410</v>
      </c>
      <c r="H205" s="19">
        <v>221</v>
      </c>
      <c r="I205" s="19">
        <v>12</v>
      </c>
      <c r="J205" s="19">
        <v>233</v>
      </c>
      <c r="K205" s="19">
        <v>27.61</v>
      </c>
      <c r="L205" s="19">
        <v>2.61</v>
      </c>
      <c r="M205" s="19">
        <v>146.96</v>
      </c>
      <c r="N205" s="19">
        <v>1450</v>
      </c>
      <c r="O205" s="19">
        <v>0.86627600000000005</v>
      </c>
      <c r="P205" s="504">
        <v>650458.11210799997</v>
      </c>
      <c r="Q205" s="507" t="s">
        <v>415</v>
      </c>
      <c r="R205" s="505" t="s">
        <v>535</v>
      </c>
      <c r="S205" s="51" t="s">
        <v>61</v>
      </c>
      <c r="T205" s="147"/>
      <c r="U205" s="141"/>
      <c r="V205" s="153"/>
      <c r="W205" s="520">
        <v>45757</v>
      </c>
      <c r="X205" s="172"/>
      <c r="Y205" s="58"/>
    </row>
    <row r="206" spans="2:25" s="60" customFormat="1" ht="19" hidden="1" customHeight="1" x14ac:dyDescent="0.35">
      <c r="B206" s="508">
        <v>43</v>
      </c>
      <c r="C206" s="509" t="s">
        <v>404</v>
      </c>
      <c r="D206" s="508" t="s">
        <v>65</v>
      </c>
      <c r="E206" s="508" t="s">
        <v>101</v>
      </c>
      <c r="F206" s="508" t="s">
        <v>279</v>
      </c>
      <c r="G206" s="508"/>
      <c r="H206" s="19">
        <v>193</v>
      </c>
      <c r="I206" s="19">
        <v>11</v>
      </c>
      <c r="J206" s="19">
        <v>204</v>
      </c>
      <c r="K206" s="19">
        <v>24.04</v>
      </c>
      <c r="L206" s="19">
        <v>2.4500000000000002</v>
      </c>
      <c r="M206" s="19">
        <v>194.78</v>
      </c>
      <c r="N206" s="19">
        <v>1979.14</v>
      </c>
      <c r="O206" s="19">
        <v>0.86627600000000005</v>
      </c>
      <c r="P206" s="504">
        <v>608271.66794800002</v>
      </c>
      <c r="Q206" s="507" t="s">
        <v>415</v>
      </c>
      <c r="R206" s="505" t="s">
        <v>374</v>
      </c>
      <c r="S206" s="51" t="s">
        <v>61</v>
      </c>
      <c r="T206" s="190"/>
      <c r="U206" s="144"/>
      <c r="V206" s="203"/>
      <c r="W206" s="520">
        <v>45759</v>
      </c>
      <c r="X206" s="171"/>
      <c r="Y206" s="58"/>
    </row>
    <row r="207" spans="2:25" s="60" customFormat="1" ht="20.5" hidden="1" customHeight="1" x14ac:dyDescent="0.35">
      <c r="B207" s="508">
        <v>44</v>
      </c>
      <c r="C207" s="509" t="s">
        <v>405</v>
      </c>
      <c r="D207" s="508" t="s">
        <v>65</v>
      </c>
      <c r="E207" s="508" t="s">
        <v>74</v>
      </c>
      <c r="F207" s="508" t="s">
        <v>279</v>
      </c>
      <c r="G207" s="508"/>
      <c r="H207" s="19">
        <v>221</v>
      </c>
      <c r="I207" s="19">
        <v>12</v>
      </c>
      <c r="J207" s="19">
        <v>233</v>
      </c>
      <c r="K207" s="19">
        <v>27.61</v>
      </c>
      <c r="L207" s="19">
        <v>2.61</v>
      </c>
      <c r="M207" s="19">
        <v>146.96</v>
      </c>
      <c r="N207" s="19">
        <v>1450</v>
      </c>
      <c r="O207" s="19">
        <v>0.86627600000000005</v>
      </c>
      <c r="P207" s="504">
        <v>650458.11210799997</v>
      </c>
      <c r="Q207" s="507" t="s">
        <v>415</v>
      </c>
      <c r="R207" s="505" t="s">
        <v>366</v>
      </c>
      <c r="S207" s="51" t="s">
        <v>61</v>
      </c>
      <c r="T207" s="147"/>
      <c r="U207" s="141"/>
      <c r="V207" s="153"/>
      <c r="W207" s="520">
        <v>45758</v>
      </c>
      <c r="X207" s="172"/>
      <c r="Y207" s="58"/>
    </row>
    <row r="208" spans="2:25" ht="32" customHeight="1" x14ac:dyDescent="0.35">
      <c r="B208" s="508">
        <v>45</v>
      </c>
      <c r="C208" s="48" t="s">
        <v>407</v>
      </c>
      <c r="D208" s="508" t="s">
        <v>65</v>
      </c>
      <c r="E208" s="44" t="s">
        <v>74</v>
      </c>
      <c r="F208" s="44" t="s">
        <v>278</v>
      </c>
      <c r="G208" s="44"/>
      <c r="H208" s="19">
        <v>221</v>
      </c>
      <c r="I208" s="19">
        <v>12</v>
      </c>
      <c r="J208" s="19">
        <v>233</v>
      </c>
      <c r="K208" s="19">
        <v>27.61</v>
      </c>
      <c r="L208" s="19">
        <v>2.61</v>
      </c>
      <c r="M208" s="19">
        <v>146.96</v>
      </c>
      <c r="N208" s="19">
        <v>1450</v>
      </c>
      <c r="O208" s="19">
        <v>0.86627600000000005</v>
      </c>
      <c r="P208" s="504">
        <v>650458.11210799997</v>
      </c>
      <c r="Q208" s="49">
        <v>45780</v>
      </c>
      <c r="R208" s="50" t="s">
        <v>379</v>
      </c>
      <c r="S208" s="51" t="s">
        <v>61</v>
      </c>
      <c r="T208" s="147"/>
      <c r="U208" s="141"/>
      <c r="V208" s="153"/>
      <c r="W208" s="520">
        <v>45785</v>
      </c>
      <c r="X208" s="165"/>
    </row>
    <row r="209" spans="2:24" ht="22" customHeight="1" x14ac:dyDescent="0.35">
      <c r="B209" s="508">
        <v>46</v>
      </c>
      <c r="C209" s="509" t="s">
        <v>408</v>
      </c>
      <c r="D209" s="508" t="s">
        <v>203</v>
      </c>
      <c r="E209" s="508" t="s">
        <v>74</v>
      </c>
      <c r="F209" s="508"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4">
        <v>1317205.2180649999</v>
      </c>
      <c r="Q209" s="507" t="s">
        <v>415</v>
      </c>
      <c r="R209" s="505" t="s">
        <v>60</v>
      </c>
      <c r="S209" s="51" t="s">
        <v>61</v>
      </c>
      <c r="T209" s="147"/>
      <c r="U209" s="141"/>
      <c r="V209" s="153"/>
      <c r="W209" s="520">
        <v>45757</v>
      </c>
      <c r="X209" s="165"/>
    </row>
    <row r="210" spans="2:24" ht="26.5" hidden="1" customHeight="1" x14ac:dyDescent="0.35">
      <c r="B210" s="44"/>
      <c r="C210" s="48" t="s">
        <v>412</v>
      </c>
      <c r="D210" s="44" t="s">
        <v>132</v>
      </c>
      <c r="E210" s="44" t="s">
        <v>74</v>
      </c>
      <c r="F210" s="44" t="s">
        <v>279</v>
      </c>
      <c r="G210" s="44"/>
      <c r="H210" s="19">
        <f>K210*8</f>
        <v>610.79999999999995</v>
      </c>
      <c r="I210" s="19">
        <f>L210*4.4</f>
        <v>27.808000000000003</v>
      </c>
      <c r="J210" s="19">
        <f>SUBTOTAL(9,H210:I210)</f>
        <v>0</v>
      </c>
      <c r="K210" s="19">
        <v>76.349999999999994</v>
      </c>
      <c r="L210" s="19">
        <v>6.32</v>
      </c>
      <c r="M210" s="19">
        <v>385.79</v>
      </c>
      <c r="N210" s="19">
        <v>3898</v>
      </c>
      <c r="O210" s="19">
        <v>2.348757</v>
      </c>
      <c r="P210" s="504">
        <v>1761921.9257309998</v>
      </c>
      <c r="Q210" s="506" t="s">
        <v>415</v>
      </c>
      <c r="R210" s="50" t="s">
        <v>97</v>
      </c>
      <c r="S210" s="51" t="s">
        <v>61</v>
      </c>
      <c r="T210" s="147"/>
      <c r="U210" s="141"/>
      <c r="V210" s="153"/>
      <c r="W210" s="520">
        <v>45771</v>
      </c>
      <c r="X210" s="165"/>
    </row>
    <row r="211" spans="2:24" ht="23" hidden="1"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4">
        <v>608271.66794800002</v>
      </c>
      <c r="Q211" s="506" t="s">
        <v>415</v>
      </c>
      <c r="R211" s="50" t="s">
        <v>97</v>
      </c>
      <c r="S211" s="51" t="s">
        <v>61</v>
      </c>
      <c r="T211" s="147"/>
      <c r="U211" s="141"/>
      <c r="V211" s="153"/>
      <c r="W211" s="520">
        <v>45760</v>
      </c>
      <c r="X211" s="165"/>
    </row>
    <row r="212" spans="2:24" ht="23" hidden="1" customHeight="1" x14ac:dyDescent="0.35">
      <c r="B212" s="44"/>
      <c r="C212" s="48" t="s">
        <v>414</v>
      </c>
      <c r="D212" s="44" t="s">
        <v>79</v>
      </c>
      <c r="E212" s="44" t="s">
        <v>101</v>
      </c>
      <c r="F212" s="44" t="s">
        <v>279</v>
      </c>
      <c r="G212" s="44"/>
      <c r="H212" s="19">
        <f>K212*8</f>
        <v>192.32</v>
      </c>
      <c r="I212" s="19">
        <f>L212*4.4</f>
        <v>10.780000000000001</v>
      </c>
      <c r="J212" s="19">
        <f>SUBTOTAL(9,H212:I212)</f>
        <v>0</v>
      </c>
      <c r="K212" s="19">
        <v>24.04</v>
      </c>
      <c r="L212" s="19">
        <v>2.4500000000000002</v>
      </c>
      <c r="M212" s="19">
        <v>194.78</v>
      </c>
      <c r="N212" s="19">
        <v>1979.14</v>
      </c>
      <c r="O212" s="19">
        <v>0.86627600000000005</v>
      </c>
      <c r="P212" s="504">
        <v>608271.66794800002</v>
      </c>
      <c r="Q212" s="506" t="s">
        <v>415</v>
      </c>
      <c r="R212" s="50" t="s">
        <v>97</v>
      </c>
      <c r="S212" s="51" t="s">
        <v>61</v>
      </c>
      <c r="T212" s="147"/>
      <c r="U212" s="141"/>
      <c r="V212" s="153"/>
      <c r="W212" s="520">
        <v>45776</v>
      </c>
      <c r="X212" s="165"/>
    </row>
    <row r="213" spans="2:24" ht="24.5" hidden="1" customHeight="1" x14ac:dyDescent="0.35">
      <c r="B213" s="44"/>
      <c r="C213" s="48" t="s">
        <v>416</v>
      </c>
      <c r="D213" s="44" t="s">
        <v>203</v>
      </c>
      <c r="E213" s="44" t="s">
        <v>74</v>
      </c>
      <c r="F213" s="508" t="s">
        <v>279</v>
      </c>
      <c r="G213" s="44"/>
      <c r="H213" s="19">
        <f>K213*8</f>
        <v>466.88</v>
      </c>
      <c r="I213" s="19">
        <f>L213*4.4</f>
        <v>21.472000000000001</v>
      </c>
      <c r="J213" s="19">
        <f>SUBTOTAL(9,H213:I213)</f>
        <v>0</v>
      </c>
      <c r="K213" s="19">
        <v>58.36</v>
      </c>
      <c r="L213" s="19">
        <v>4.88</v>
      </c>
      <c r="M213" s="19">
        <v>292.33</v>
      </c>
      <c r="N213" s="19">
        <v>2716</v>
      </c>
      <c r="O213" s="19">
        <v>0.86627600000000005</v>
      </c>
      <c r="P213" s="504">
        <v>1317205.2180649999</v>
      </c>
      <c r="Q213" s="49">
        <v>45780</v>
      </c>
      <c r="R213" s="505" t="s">
        <v>366</v>
      </c>
      <c r="S213" s="51" t="s">
        <v>61</v>
      </c>
      <c r="T213" s="147"/>
      <c r="U213" s="141"/>
      <c r="V213" s="153"/>
      <c r="W213" s="520">
        <v>45793</v>
      </c>
      <c r="X213" s="165"/>
    </row>
    <row r="214" spans="2:24" ht="24" hidden="1"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4">
        <v>650458.11210799997</v>
      </c>
      <c r="Q214" s="49">
        <v>45789</v>
      </c>
      <c r="R214" s="505" t="s">
        <v>535</v>
      </c>
      <c r="S214" s="51" t="s">
        <v>61</v>
      </c>
      <c r="T214" s="147"/>
      <c r="U214" s="141"/>
      <c r="V214" s="153"/>
      <c r="W214" s="520">
        <v>45798</v>
      </c>
      <c r="X214" s="165"/>
    </row>
    <row r="215" spans="2:24" ht="24" customHeight="1" x14ac:dyDescent="0.35">
      <c r="B215" s="44"/>
      <c r="C215" s="48" t="s">
        <v>419</v>
      </c>
      <c r="D215" s="44" t="s">
        <v>63</v>
      </c>
      <c r="E215" s="44" t="s">
        <v>74</v>
      </c>
      <c r="F215" s="508" t="s">
        <v>278</v>
      </c>
      <c r="G215" s="44" t="s">
        <v>438</v>
      </c>
      <c r="H215" s="19">
        <v>252</v>
      </c>
      <c r="I215" s="19">
        <v>13</v>
      </c>
      <c r="J215" s="19">
        <v>265</v>
      </c>
      <c r="K215" s="19">
        <v>31.4</v>
      </c>
      <c r="L215" s="19">
        <v>2.89</v>
      </c>
      <c r="M215" s="19">
        <v>164.7</v>
      </c>
      <c r="N215" s="19">
        <v>1802</v>
      </c>
      <c r="O215" s="19">
        <v>0.86627600000000005</v>
      </c>
      <c r="P215" s="504">
        <v>752440.09410799993</v>
      </c>
      <c r="Q215" s="507" t="s">
        <v>415</v>
      </c>
      <c r="R215" s="505" t="s">
        <v>60</v>
      </c>
      <c r="S215" s="51" t="s">
        <v>61</v>
      </c>
      <c r="T215" s="147"/>
      <c r="U215" s="141"/>
      <c r="V215" s="153"/>
      <c r="W215" s="520">
        <v>45757</v>
      </c>
      <c r="X215" s="165"/>
    </row>
    <row r="216" spans="2:24" ht="23.5" hidden="1" customHeight="1" x14ac:dyDescent="0.35">
      <c r="B216" s="44"/>
      <c r="C216" s="48" t="s">
        <v>420</v>
      </c>
      <c r="D216" s="44" t="s">
        <v>63</v>
      </c>
      <c r="E216" s="44" t="s">
        <v>74</v>
      </c>
      <c r="F216" s="508" t="s">
        <v>279</v>
      </c>
      <c r="G216" s="44"/>
      <c r="H216" s="19">
        <f>K216*8</f>
        <v>251.2</v>
      </c>
      <c r="I216" s="19">
        <f>L216*4.4</f>
        <v>12.716000000000001</v>
      </c>
      <c r="J216" s="19">
        <f>SUBTOTAL(9,H216:I216)</f>
        <v>0</v>
      </c>
      <c r="K216" s="19">
        <v>31.4</v>
      </c>
      <c r="L216" s="19">
        <v>2.89</v>
      </c>
      <c r="M216" s="19">
        <v>164.7</v>
      </c>
      <c r="N216" s="19">
        <v>1802</v>
      </c>
      <c r="O216" s="19">
        <v>0.86627600000000005</v>
      </c>
      <c r="P216" s="504">
        <v>752440.09410799993</v>
      </c>
      <c r="Q216" s="507" t="s">
        <v>415</v>
      </c>
      <c r="R216" s="50" t="s">
        <v>261</v>
      </c>
      <c r="S216" s="51" t="s">
        <v>61</v>
      </c>
      <c r="T216" s="147"/>
      <c r="U216" s="141"/>
      <c r="V216" s="153"/>
      <c r="W216" s="520">
        <v>45777</v>
      </c>
      <c r="X216" s="165"/>
    </row>
    <row r="217" spans="2:24" ht="18.5" hidden="1" customHeight="1" x14ac:dyDescent="0.35">
      <c r="B217" s="44"/>
      <c r="C217" s="48" t="s">
        <v>421</v>
      </c>
      <c r="D217" s="44" t="s">
        <v>65</v>
      </c>
      <c r="E217" s="44" t="s">
        <v>101</v>
      </c>
      <c r="F217" s="508" t="s">
        <v>279</v>
      </c>
      <c r="G217" s="44"/>
      <c r="H217" s="19">
        <v>193</v>
      </c>
      <c r="I217" s="19">
        <v>11</v>
      </c>
      <c r="J217" s="19">
        <v>204</v>
      </c>
      <c r="K217" s="19">
        <v>24.04</v>
      </c>
      <c r="L217" s="19">
        <v>2.4500000000000002</v>
      </c>
      <c r="M217" s="19">
        <v>194.78</v>
      </c>
      <c r="N217" s="19">
        <v>1979.14</v>
      </c>
      <c r="O217" s="19">
        <v>0.86627600000000005</v>
      </c>
      <c r="P217" s="504">
        <v>608271.66794800002</v>
      </c>
      <c r="Q217" s="507" t="s">
        <v>415</v>
      </c>
      <c r="R217" s="50" t="s">
        <v>261</v>
      </c>
      <c r="S217" s="51" t="s">
        <v>61</v>
      </c>
      <c r="T217" s="147"/>
      <c r="U217" s="141"/>
      <c r="V217" s="153"/>
      <c r="W217" s="520">
        <v>45765</v>
      </c>
      <c r="X217" s="165"/>
    </row>
    <row r="218" spans="2:24" ht="25.5" customHeight="1" x14ac:dyDescent="0.35">
      <c r="B218" s="44"/>
      <c r="C218" s="48" t="s">
        <v>422</v>
      </c>
      <c r="D218" s="508" t="s">
        <v>65</v>
      </c>
      <c r="E218" s="44" t="s">
        <v>101</v>
      </c>
      <c r="F218" s="44" t="s">
        <v>278</v>
      </c>
      <c r="G218" s="44"/>
      <c r="H218" s="19">
        <v>236</v>
      </c>
      <c r="I218" s="19">
        <v>13</v>
      </c>
      <c r="J218" s="19">
        <v>249</v>
      </c>
      <c r="K218" s="19">
        <v>29.49</v>
      </c>
      <c r="L218" s="19">
        <v>2.86</v>
      </c>
      <c r="M218" s="19">
        <v>233.05</v>
      </c>
      <c r="N218" s="19">
        <v>1526</v>
      </c>
      <c r="O218" s="19">
        <v>0.86627600000000005</v>
      </c>
      <c r="P218" s="504">
        <v>645061.94810799998</v>
      </c>
      <c r="Q218" s="507" t="s">
        <v>415</v>
      </c>
      <c r="R218" s="50" t="s">
        <v>69</v>
      </c>
      <c r="S218" s="51" t="s">
        <v>61</v>
      </c>
      <c r="T218" s="147"/>
      <c r="U218" s="141"/>
      <c r="V218" s="153"/>
      <c r="W218" s="520">
        <v>45769</v>
      </c>
      <c r="X218" s="165"/>
    </row>
    <row r="219" spans="2:24" ht="46.5" hidden="1" x14ac:dyDescent="0.35">
      <c r="B219" s="44"/>
      <c r="C219" s="48" t="s">
        <v>423</v>
      </c>
      <c r="D219" s="44" t="s">
        <v>77</v>
      </c>
      <c r="E219" s="44" t="s">
        <v>74</v>
      </c>
      <c r="F219" s="508" t="s">
        <v>279</v>
      </c>
      <c r="G219" s="44"/>
      <c r="H219" s="19">
        <f>K219*8</f>
        <v>251.2</v>
      </c>
      <c r="I219" s="19">
        <f>L219*4.4</f>
        <v>12.716000000000001</v>
      </c>
      <c r="J219" s="19">
        <f>SUBTOTAL(9,H219:I219)</f>
        <v>0</v>
      </c>
      <c r="K219" s="19">
        <v>31.4</v>
      </c>
      <c r="L219" s="19">
        <v>2.89</v>
      </c>
      <c r="M219" s="19">
        <v>164.7</v>
      </c>
      <c r="N219" s="19">
        <v>1802</v>
      </c>
      <c r="O219" s="19">
        <v>0.86627600000000005</v>
      </c>
      <c r="P219" s="504">
        <v>752440.09410799993</v>
      </c>
      <c r="Q219" s="507" t="s">
        <v>415</v>
      </c>
      <c r="R219" s="50" t="s">
        <v>537</v>
      </c>
      <c r="S219" s="51" t="s">
        <v>61</v>
      </c>
      <c r="T219" s="147"/>
      <c r="U219" s="141"/>
      <c r="V219" s="153"/>
      <c r="W219" s="520">
        <v>45767</v>
      </c>
      <c r="X219" s="165"/>
    </row>
    <row r="220" spans="2:24" ht="46.5" hidden="1" x14ac:dyDescent="0.35">
      <c r="B220" s="44"/>
      <c r="C220" s="48" t="s">
        <v>424</v>
      </c>
      <c r="D220" s="44" t="s">
        <v>77</v>
      </c>
      <c r="E220" s="44" t="s">
        <v>101</v>
      </c>
      <c r="F220" s="508" t="s">
        <v>279</v>
      </c>
      <c r="G220" s="44"/>
      <c r="H220" s="19">
        <v>214</v>
      </c>
      <c r="I220" s="19">
        <v>12</v>
      </c>
      <c r="J220" s="19">
        <v>226</v>
      </c>
      <c r="K220" s="19">
        <v>26.74</v>
      </c>
      <c r="L220" s="19">
        <v>2.68</v>
      </c>
      <c r="M220" s="19">
        <v>219.54</v>
      </c>
      <c r="N220" s="19">
        <v>2473.94</v>
      </c>
      <c r="O220" s="19">
        <v>0.86627600000000005</v>
      </c>
      <c r="P220" s="504">
        <v>705045.34674800001</v>
      </c>
      <c r="Q220" s="507" t="s">
        <v>415</v>
      </c>
      <c r="R220" s="50" t="s">
        <v>537</v>
      </c>
      <c r="S220" s="51" t="s">
        <v>61</v>
      </c>
      <c r="T220" s="147"/>
      <c r="U220" s="141"/>
      <c r="V220" s="153"/>
      <c r="W220" s="520">
        <v>45759</v>
      </c>
      <c r="X220" s="165"/>
    </row>
    <row r="221" spans="2:24" ht="46.5" hidden="1" x14ac:dyDescent="0.35">
      <c r="B221" s="44"/>
      <c r="C221" s="48" t="s">
        <v>425</v>
      </c>
      <c r="D221" s="44" t="s">
        <v>77</v>
      </c>
      <c r="E221" s="44" t="s">
        <v>101</v>
      </c>
      <c r="F221" s="508" t="s">
        <v>279</v>
      </c>
      <c r="G221" s="44"/>
      <c r="H221" s="19">
        <v>214</v>
      </c>
      <c r="I221" s="19">
        <v>12</v>
      </c>
      <c r="J221" s="19">
        <v>226</v>
      </c>
      <c r="K221" s="19">
        <v>26.74</v>
      </c>
      <c r="L221" s="19">
        <v>2.68</v>
      </c>
      <c r="M221" s="19">
        <v>219.54</v>
      </c>
      <c r="N221" s="19">
        <v>2473.94</v>
      </c>
      <c r="O221" s="19">
        <v>0.86627600000000005</v>
      </c>
      <c r="P221" s="504">
        <v>705045.34674800001</v>
      </c>
      <c r="Q221" s="507" t="s">
        <v>415</v>
      </c>
      <c r="R221" s="50" t="s">
        <v>537</v>
      </c>
      <c r="S221" s="51" t="s">
        <v>61</v>
      </c>
      <c r="T221" s="147"/>
      <c r="U221" s="141"/>
      <c r="V221" s="153"/>
      <c r="W221" s="520">
        <v>45763</v>
      </c>
      <c r="X221" s="165"/>
    </row>
    <row r="222" spans="2:24" ht="22" hidden="1"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4">
        <v>705045.34674800001</v>
      </c>
      <c r="Q222" s="506" t="s">
        <v>415</v>
      </c>
      <c r="R222" s="50" t="s">
        <v>284</v>
      </c>
      <c r="S222" s="18" t="s">
        <v>61</v>
      </c>
      <c r="T222" s="150"/>
      <c r="U222" s="46"/>
      <c r="V222" s="152"/>
      <c r="W222" s="51">
        <v>45762</v>
      </c>
      <c r="X222" s="165"/>
    </row>
    <row r="223" spans="2:24" ht="31" hidden="1" x14ac:dyDescent="0.35">
      <c r="B223" s="508">
        <v>44</v>
      </c>
      <c r="C223" s="509" t="s">
        <v>427</v>
      </c>
      <c r="D223" s="508" t="s">
        <v>65</v>
      </c>
      <c r="E223" s="44" t="s">
        <v>74</v>
      </c>
      <c r="F223" s="508" t="s">
        <v>279</v>
      </c>
      <c r="G223" s="508"/>
      <c r="H223" s="19">
        <v>221</v>
      </c>
      <c r="I223" s="19">
        <v>12</v>
      </c>
      <c r="J223" s="19">
        <v>233</v>
      </c>
      <c r="K223" s="19">
        <v>27.61</v>
      </c>
      <c r="L223" s="19">
        <v>2.61</v>
      </c>
      <c r="M223" s="19">
        <v>146.96</v>
      </c>
      <c r="N223" s="19">
        <v>1450</v>
      </c>
      <c r="O223" s="19">
        <v>0.86627600000000005</v>
      </c>
      <c r="P223" s="504">
        <v>650458.11210799997</v>
      </c>
      <c r="Q223" s="507" t="s">
        <v>415</v>
      </c>
      <c r="R223" s="505" t="s">
        <v>366</v>
      </c>
      <c r="S223" s="18" t="s">
        <v>61</v>
      </c>
      <c r="T223" s="147"/>
      <c r="U223" s="59"/>
      <c r="V223" s="59"/>
      <c r="W223" s="520">
        <v>45769</v>
      </c>
      <c r="X223" s="165"/>
    </row>
    <row r="224" spans="2:24" ht="46.5" hidden="1" x14ac:dyDescent="0.35">
      <c r="B224" s="44"/>
      <c r="C224" s="48" t="s">
        <v>428</v>
      </c>
      <c r="D224" s="44" t="s">
        <v>79</v>
      </c>
      <c r="E224" s="44" t="s">
        <v>74</v>
      </c>
      <c r="F224" s="508" t="s">
        <v>279</v>
      </c>
      <c r="G224" s="44"/>
      <c r="H224" s="19">
        <v>221</v>
      </c>
      <c r="I224" s="19">
        <v>12</v>
      </c>
      <c r="J224" s="19">
        <v>233</v>
      </c>
      <c r="K224" s="19">
        <v>27.61</v>
      </c>
      <c r="L224" s="19">
        <v>2.61</v>
      </c>
      <c r="M224" s="19">
        <v>146.96</v>
      </c>
      <c r="N224" s="19">
        <v>1450</v>
      </c>
      <c r="O224" s="19">
        <v>0.86627600000000005</v>
      </c>
      <c r="P224" s="504">
        <v>650458.11210799997</v>
      </c>
      <c r="Q224" s="507" t="s">
        <v>415</v>
      </c>
      <c r="R224" s="50" t="s">
        <v>537</v>
      </c>
      <c r="S224" s="18" t="s">
        <v>61</v>
      </c>
      <c r="T224" s="147"/>
      <c r="U224" s="59"/>
      <c r="V224" s="59"/>
      <c r="W224" s="520">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4">
        <v>3663688.3030939996</v>
      </c>
      <c r="Q225" s="507" t="s">
        <v>415</v>
      </c>
      <c r="R225" s="50" t="s">
        <v>60</v>
      </c>
      <c r="S225" s="18" t="s">
        <v>61</v>
      </c>
      <c r="T225" s="59"/>
      <c r="U225" s="59"/>
      <c r="V225" s="59"/>
      <c r="W225" s="520">
        <v>45769</v>
      </c>
      <c r="X225" s="165"/>
    </row>
    <row r="226" spans="2:24" ht="31" hidden="1" x14ac:dyDescent="0.35">
      <c r="B226" s="44"/>
      <c r="C226" s="48" t="s">
        <v>430</v>
      </c>
      <c r="D226" s="44" t="s">
        <v>203</v>
      </c>
      <c r="E226" s="44" t="s">
        <v>74</v>
      </c>
      <c r="F226" s="44" t="s">
        <v>279</v>
      </c>
      <c r="G226" s="44"/>
      <c r="H226" s="19">
        <f>K226*8</f>
        <v>466.88</v>
      </c>
      <c r="I226" s="19">
        <f>L226*4.4</f>
        <v>21.472000000000001</v>
      </c>
      <c r="J226" s="19">
        <f>SUBTOTAL(9,H226:I226)</f>
        <v>0</v>
      </c>
      <c r="K226" s="19">
        <v>58.36</v>
      </c>
      <c r="L226" s="19">
        <v>4.88</v>
      </c>
      <c r="M226" s="19">
        <v>292.33</v>
      </c>
      <c r="N226" s="19">
        <v>2716</v>
      </c>
      <c r="O226" s="19">
        <v>0.86627600000000005</v>
      </c>
      <c r="P226" s="504">
        <v>1317205.2180649999</v>
      </c>
      <c r="Q226" s="49">
        <v>45822</v>
      </c>
      <c r="R226" s="505" t="s">
        <v>361</v>
      </c>
      <c r="S226" s="18" t="s">
        <v>61</v>
      </c>
      <c r="T226" s="59"/>
      <c r="U226" s="59"/>
      <c r="V226" s="59"/>
      <c r="W226" s="520">
        <v>45816</v>
      </c>
      <c r="X226" s="165"/>
    </row>
    <row r="227" spans="2:24" ht="15.5" hidden="1"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4">
        <v>608271.66794800002</v>
      </c>
      <c r="Q227" s="507" t="s">
        <v>415</v>
      </c>
      <c r="R227" s="50" t="s">
        <v>94</v>
      </c>
      <c r="S227" s="51" t="s">
        <v>61</v>
      </c>
      <c r="T227" s="147"/>
      <c r="U227" s="141"/>
      <c r="V227" s="153"/>
      <c r="W227" s="520">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4">
        <v>645061.94810799998</v>
      </c>
      <c r="Q228" s="49">
        <v>45780</v>
      </c>
      <c r="R228" s="505" t="s">
        <v>379</v>
      </c>
      <c r="S228" s="51" t="s">
        <v>61</v>
      </c>
      <c r="T228" s="147"/>
      <c r="U228" s="141"/>
      <c r="V228" s="153"/>
      <c r="W228" s="520">
        <v>45790</v>
      </c>
      <c r="X228" s="165"/>
    </row>
    <row r="229" spans="2:24" ht="21.5" hidden="1"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4">
        <v>608271.66794800002</v>
      </c>
      <c r="Q229" s="507" t="s">
        <v>415</v>
      </c>
      <c r="R229" s="50" t="s">
        <v>97</v>
      </c>
      <c r="S229" s="51" t="s">
        <v>61</v>
      </c>
      <c r="T229" s="147"/>
      <c r="U229" s="141"/>
      <c r="V229" s="153"/>
      <c r="W229" s="520">
        <v>45756</v>
      </c>
      <c r="X229" s="165"/>
    </row>
    <row r="230" spans="2:24" ht="15.5" hidden="1"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4">
        <v>650458.11210799997</v>
      </c>
      <c r="Q230" s="507" t="s">
        <v>415</v>
      </c>
      <c r="R230" s="50" t="s">
        <v>284</v>
      </c>
      <c r="S230" s="51" t="s">
        <v>61</v>
      </c>
      <c r="T230" s="59"/>
      <c r="U230" s="59"/>
      <c r="V230" s="59"/>
      <c r="W230" s="520">
        <v>45773</v>
      </c>
      <c r="X230" s="165"/>
    </row>
    <row r="231" spans="2:24" ht="15.5" hidden="1" x14ac:dyDescent="0.35">
      <c r="B231" s="44"/>
      <c r="C231" s="48" t="s">
        <v>435</v>
      </c>
      <c r="D231" s="44" t="s">
        <v>79</v>
      </c>
      <c r="E231" s="44" t="s">
        <v>74</v>
      </c>
      <c r="F231" s="44" t="s">
        <v>279</v>
      </c>
      <c r="G231" s="44"/>
      <c r="H231" s="19">
        <f>K231*8</f>
        <v>220.88</v>
      </c>
      <c r="I231" s="19">
        <f>L231*4.4</f>
        <v>11.484</v>
      </c>
      <c r="J231" s="19">
        <f>SUBTOTAL(9,H231:I231)</f>
        <v>0</v>
      </c>
      <c r="K231" s="19">
        <v>27.61</v>
      </c>
      <c r="L231" s="19">
        <v>2.61</v>
      </c>
      <c r="M231" s="19">
        <v>146.96</v>
      </c>
      <c r="N231" s="19">
        <v>1450</v>
      </c>
      <c r="O231" s="19">
        <v>0.86627600000000005</v>
      </c>
      <c r="P231" s="504">
        <v>650458.11210799997</v>
      </c>
      <c r="Q231" s="507" t="s">
        <v>415</v>
      </c>
      <c r="R231" s="50" t="s">
        <v>284</v>
      </c>
      <c r="S231" s="51" t="s">
        <v>61</v>
      </c>
      <c r="T231" s="59"/>
      <c r="U231" s="59"/>
      <c r="V231" s="59"/>
      <c r="W231" s="520">
        <v>45777</v>
      </c>
      <c r="X231" s="165"/>
    </row>
    <row r="232" spans="2:24" ht="31" hidden="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4">
        <v>650458.11210799997</v>
      </c>
      <c r="Q232" s="49">
        <v>45780</v>
      </c>
      <c r="R232" s="505" t="s">
        <v>361</v>
      </c>
      <c r="S232" s="51" t="s">
        <v>61</v>
      </c>
      <c r="T232" s="147"/>
      <c r="U232" s="59"/>
      <c r="V232" s="59"/>
      <c r="W232" s="520">
        <v>45781</v>
      </c>
      <c r="X232" s="165"/>
    </row>
    <row r="233" spans="2:24" ht="31" hidden="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4">
        <v>650458.11210799997</v>
      </c>
      <c r="Q233" s="507" t="s">
        <v>415</v>
      </c>
      <c r="R233" s="505" t="s">
        <v>535</v>
      </c>
      <c r="S233" s="51" t="s">
        <v>61</v>
      </c>
      <c r="T233" s="147"/>
      <c r="U233" s="59"/>
      <c r="V233" s="59"/>
      <c r="W233" s="520">
        <v>45765</v>
      </c>
      <c r="X233" s="165"/>
    </row>
    <row r="234" spans="2:24" ht="15.5" hidden="1" x14ac:dyDescent="0.35">
      <c r="B234" s="44"/>
      <c r="C234" s="48" t="s">
        <v>441</v>
      </c>
      <c r="D234" s="44" t="s">
        <v>79</v>
      </c>
      <c r="E234" s="44" t="s">
        <v>101</v>
      </c>
      <c r="F234" s="508" t="s">
        <v>279</v>
      </c>
      <c r="G234" s="44"/>
      <c r="H234" s="19">
        <v>193</v>
      </c>
      <c r="I234" s="19">
        <v>11</v>
      </c>
      <c r="J234" s="19">
        <v>204</v>
      </c>
      <c r="K234" s="19">
        <v>24.04</v>
      </c>
      <c r="L234" s="19">
        <v>2.4500000000000002</v>
      </c>
      <c r="M234" s="19">
        <v>194.78</v>
      </c>
      <c r="N234" s="19">
        <v>1979.14</v>
      </c>
      <c r="O234" s="19">
        <v>0.86627600000000005</v>
      </c>
      <c r="P234" s="504">
        <v>608271.66794800002</v>
      </c>
      <c r="Q234" s="507" t="s">
        <v>415</v>
      </c>
      <c r="R234" s="505" t="s">
        <v>374</v>
      </c>
      <c r="S234" s="51" t="s">
        <v>61</v>
      </c>
      <c r="T234" s="147"/>
      <c r="U234" s="59"/>
      <c r="V234" s="59"/>
      <c r="W234" s="520">
        <v>45769</v>
      </c>
      <c r="X234" s="165"/>
    </row>
    <row r="235" spans="2:24" ht="19.5" hidden="1" customHeight="1" x14ac:dyDescent="0.35">
      <c r="B235" s="44"/>
      <c r="C235" s="48" t="s">
        <v>442</v>
      </c>
      <c r="D235" s="44" t="s">
        <v>65</v>
      </c>
      <c r="E235" s="44" t="s">
        <v>101</v>
      </c>
      <c r="F235" s="508" t="s">
        <v>279</v>
      </c>
      <c r="G235" s="44"/>
      <c r="H235" s="19">
        <v>193</v>
      </c>
      <c r="I235" s="19">
        <v>11</v>
      </c>
      <c r="J235" s="19">
        <v>204</v>
      </c>
      <c r="K235" s="19">
        <v>24.04</v>
      </c>
      <c r="L235" s="19">
        <v>2.4500000000000002</v>
      </c>
      <c r="M235" s="19">
        <v>194.78</v>
      </c>
      <c r="N235" s="19">
        <v>1979.14</v>
      </c>
      <c r="O235" s="19">
        <v>0.86627600000000005</v>
      </c>
      <c r="P235" s="504">
        <v>608271.66794800002</v>
      </c>
      <c r="Q235" s="507" t="s">
        <v>415</v>
      </c>
      <c r="R235" s="505" t="s">
        <v>374</v>
      </c>
      <c r="S235" s="51" t="s">
        <v>61</v>
      </c>
      <c r="T235" s="147"/>
      <c r="U235" s="59"/>
      <c r="V235" s="59"/>
      <c r="W235" s="520">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4">
        <v>1765260.9827310001</v>
      </c>
      <c r="Q236" s="507" t="s">
        <v>415</v>
      </c>
      <c r="R236" s="50" t="s">
        <v>60</v>
      </c>
      <c r="S236" s="51" t="s">
        <v>61</v>
      </c>
      <c r="T236" s="59"/>
      <c r="U236" s="59"/>
      <c r="V236" s="59"/>
      <c r="W236" s="520">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4">
        <v>752440.09410799993</v>
      </c>
      <c r="Q237" s="49">
        <v>45780</v>
      </c>
      <c r="R237" s="50" t="s">
        <v>60</v>
      </c>
      <c r="S237" s="51" t="s">
        <v>61</v>
      </c>
      <c r="T237" s="59"/>
      <c r="U237" s="59"/>
      <c r="V237" s="59"/>
      <c r="W237" s="520">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4">
        <v>3395120.385094</v>
      </c>
      <c r="Q238" s="507" t="s">
        <v>415</v>
      </c>
      <c r="R238" s="505" t="s">
        <v>379</v>
      </c>
      <c r="S238" s="51" t="s">
        <v>61</v>
      </c>
      <c r="T238" s="59"/>
      <c r="U238" s="59"/>
      <c r="V238" s="59"/>
      <c r="W238" s="520">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4">
        <v>2836089.3524490003</v>
      </c>
      <c r="Q239" s="507" t="s">
        <v>415</v>
      </c>
      <c r="R239" s="505" t="s">
        <v>379</v>
      </c>
      <c r="S239" s="51" t="s">
        <v>61</v>
      </c>
      <c r="T239" s="59"/>
      <c r="U239" s="59"/>
      <c r="V239" s="59"/>
      <c r="W239" s="520">
        <v>45774</v>
      </c>
      <c r="X239" s="165"/>
    </row>
    <row r="240" spans="2:24" ht="15.5" hidden="1"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4">
        <v>650458.11210799997</v>
      </c>
      <c r="Q240" s="507" t="s">
        <v>415</v>
      </c>
      <c r="R240" s="50" t="s">
        <v>449</v>
      </c>
      <c r="S240" s="51" t="s">
        <v>61</v>
      </c>
      <c r="T240" s="59"/>
      <c r="U240" s="59"/>
      <c r="V240" s="59"/>
      <c r="W240" s="520">
        <v>45773</v>
      </c>
      <c r="X240" s="165"/>
    </row>
    <row r="241" spans="2:26" ht="15.5" hidden="1"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4">
        <v>650458.11210799997</v>
      </c>
      <c r="Q241" s="507" t="s">
        <v>415</v>
      </c>
      <c r="R241" s="50" t="s">
        <v>449</v>
      </c>
      <c r="S241" s="51" t="s">
        <v>61</v>
      </c>
      <c r="T241" s="59"/>
      <c r="U241" s="59"/>
      <c r="V241" s="59"/>
      <c r="W241" s="520">
        <v>45771</v>
      </c>
      <c r="X241" s="165"/>
    </row>
    <row r="242" spans="2:26" ht="15.5" hidden="1" x14ac:dyDescent="0.35">
      <c r="B242" s="511"/>
      <c r="C242" s="512" t="s">
        <v>450</v>
      </c>
      <c r="D242" s="44" t="s">
        <v>65</v>
      </c>
      <c r="E242" s="44" t="s">
        <v>74</v>
      </c>
      <c r="F242" s="44" t="s">
        <v>279</v>
      </c>
      <c r="G242" s="513"/>
      <c r="H242" s="514"/>
      <c r="I242" s="514"/>
      <c r="J242" s="514"/>
      <c r="K242" s="514"/>
      <c r="L242" s="514"/>
      <c r="M242" s="514"/>
      <c r="N242" s="514"/>
      <c r="O242" s="514"/>
      <c r="P242" s="504"/>
      <c r="Q242" s="49">
        <v>45852</v>
      </c>
      <c r="R242" s="515" t="s">
        <v>453</v>
      </c>
      <c r="S242" s="51" t="s">
        <v>61</v>
      </c>
      <c r="T242" s="59"/>
      <c r="U242" s="59"/>
      <c r="V242" s="59"/>
      <c r="W242" s="521">
        <v>45869</v>
      </c>
      <c r="X242" s="165"/>
      <c r="Z242" s="572">
        <v>42335</v>
      </c>
    </row>
    <row r="243" spans="2:26" ht="15.5" hidden="1"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4">
        <v>650458.11210799997</v>
      </c>
      <c r="Q243" s="49">
        <v>45780</v>
      </c>
      <c r="R243" s="50" t="s">
        <v>453</v>
      </c>
      <c r="S243" s="51" t="s">
        <v>61</v>
      </c>
      <c r="T243" s="59"/>
      <c r="U243" s="59"/>
      <c r="V243" s="59"/>
      <c r="W243" s="520">
        <v>45781</v>
      </c>
      <c r="X243" s="165"/>
    </row>
    <row r="244" spans="2:26" ht="15.5" hidden="1"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4">
        <v>650458.11210799997</v>
      </c>
      <c r="Q244" s="507" t="s">
        <v>415</v>
      </c>
      <c r="R244" s="505" t="s">
        <v>94</v>
      </c>
      <c r="S244" s="51" t="s">
        <v>61</v>
      </c>
      <c r="T244" s="147"/>
      <c r="U244" s="141"/>
      <c r="V244" s="153"/>
      <c r="W244" s="520">
        <v>45775</v>
      </c>
      <c r="X244" s="165"/>
    </row>
    <row r="245" spans="2:26" ht="15.5" hidden="1"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4">
        <v>650458.11210799997</v>
      </c>
      <c r="Q245" s="49">
        <v>45780</v>
      </c>
      <c r="R245" s="50" t="s">
        <v>360</v>
      </c>
      <c r="S245" s="51" t="s">
        <v>61</v>
      </c>
      <c r="T245" s="147"/>
      <c r="U245" s="141"/>
      <c r="V245" s="153"/>
      <c r="W245" s="520">
        <v>45786</v>
      </c>
      <c r="X245" s="165"/>
    </row>
    <row r="246" spans="2:26"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4">
        <v>3395120.385094</v>
      </c>
      <c r="Q246" s="49">
        <v>45780</v>
      </c>
      <c r="R246" s="505" t="s">
        <v>379</v>
      </c>
      <c r="S246" s="51" t="s">
        <v>61</v>
      </c>
      <c r="T246" s="59"/>
      <c r="U246" s="59"/>
      <c r="V246" s="59"/>
      <c r="W246" s="520">
        <v>45780</v>
      </c>
      <c r="X246" s="165"/>
    </row>
    <row r="247" spans="2:26"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4">
        <v>650458.11210799997</v>
      </c>
      <c r="Q247" s="49">
        <v>45780</v>
      </c>
      <c r="R247" s="505" t="s">
        <v>379</v>
      </c>
      <c r="S247" s="51" t="s">
        <v>61</v>
      </c>
      <c r="T247" s="59"/>
      <c r="U247" s="59"/>
      <c r="V247" s="59"/>
      <c r="W247" s="520">
        <v>45782</v>
      </c>
      <c r="X247" s="165"/>
    </row>
    <row r="248" spans="2:26" ht="15.5" hidden="1" x14ac:dyDescent="0.35">
      <c r="B248" s="44"/>
      <c r="C248" s="48" t="s">
        <v>459</v>
      </c>
      <c r="D248" s="44" t="s">
        <v>77</v>
      </c>
      <c r="E248" s="44" t="s">
        <v>74</v>
      </c>
      <c r="F248" s="44" t="s">
        <v>279</v>
      </c>
      <c r="G248" s="44"/>
      <c r="H248" s="19">
        <f>K248*8</f>
        <v>251.2</v>
      </c>
      <c r="I248" s="19">
        <f>L248*4.4</f>
        <v>12.716000000000001</v>
      </c>
      <c r="J248" s="19">
        <f>SUBTOTAL(9,H248:I248)</f>
        <v>0</v>
      </c>
      <c r="K248" s="19">
        <v>31.4</v>
      </c>
      <c r="L248" s="19">
        <v>2.89</v>
      </c>
      <c r="M248" s="19">
        <v>164.7</v>
      </c>
      <c r="N248" s="19">
        <v>1802</v>
      </c>
      <c r="O248" s="19">
        <v>0.86627600000000005</v>
      </c>
      <c r="P248" s="504">
        <v>752440.09410799993</v>
      </c>
      <c r="Q248" s="507" t="s">
        <v>415</v>
      </c>
      <c r="R248" s="50" t="s">
        <v>449</v>
      </c>
      <c r="S248" s="51" t="s">
        <v>61</v>
      </c>
      <c r="T248" s="147"/>
      <c r="U248" s="141"/>
      <c r="V248" s="153"/>
      <c r="W248" s="520">
        <v>45777</v>
      </c>
      <c r="X248" s="165"/>
    </row>
    <row r="249" spans="2:26" ht="15.5" hidden="1" x14ac:dyDescent="0.35">
      <c r="B249" s="44"/>
      <c r="C249" s="48" t="s">
        <v>460</v>
      </c>
      <c r="D249" s="44" t="s">
        <v>77</v>
      </c>
      <c r="E249" s="44" t="s">
        <v>74</v>
      </c>
      <c r="F249" s="44" t="s">
        <v>279</v>
      </c>
      <c r="G249" s="44"/>
      <c r="H249" s="19">
        <f>K249*8</f>
        <v>251.2</v>
      </c>
      <c r="I249" s="19">
        <f>L249*4.4</f>
        <v>12.716000000000001</v>
      </c>
      <c r="J249" s="19">
        <f>SUBTOTAL(9,H249:I249)</f>
        <v>0</v>
      </c>
      <c r="K249" s="19">
        <v>31.4</v>
      </c>
      <c r="L249" s="19">
        <v>2.89</v>
      </c>
      <c r="M249" s="19">
        <v>164.7</v>
      </c>
      <c r="N249" s="19">
        <v>1802</v>
      </c>
      <c r="O249" s="19">
        <v>0.86627600000000005</v>
      </c>
      <c r="P249" s="504">
        <v>752440.09410799993</v>
      </c>
      <c r="Q249" s="49">
        <v>45780</v>
      </c>
      <c r="R249" s="50" t="s">
        <v>449</v>
      </c>
      <c r="S249" s="51" t="s">
        <v>61</v>
      </c>
      <c r="T249" s="147"/>
      <c r="U249" s="141"/>
      <c r="V249" s="153"/>
      <c r="W249" s="520">
        <v>45783</v>
      </c>
      <c r="X249" s="165"/>
    </row>
    <row r="250" spans="2:26" ht="15.5" hidden="1"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4">
        <v>608271.66794800002</v>
      </c>
      <c r="Q250" s="49">
        <v>45822</v>
      </c>
      <c r="R250" s="50" t="s">
        <v>261</v>
      </c>
      <c r="S250" s="51" t="s">
        <v>61</v>
      </c>
      <c r="T250" s="147"/>
      <c r="U250" s="141"/>
      <c r="V250" s="153"/>
      <c r="W250" s="520">
        <v>45816</v>
      </c>
      <c r="X250" s="165"/>
    </row>
    <row r="251" spans="2:26" ht="15.5" hidden="1"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4">
        <v>650458.11210799997</v>
      </c>
      <c r="Q251" s="49">
        <v>45822</v>
      </c>
      <c r="R251" s="50" t="s">
        <v>453</v>
      </c>
      <c r="S251" s="51" t="s">
        <v>61</v>
      </c>
      <c r="T251" s="147"/>
      <c r="U251" s="141"/>
      <c r="V251" s="153"/>
      <c r="W251" s="520">
        <v>45811</v>
      </c>
      <c r="X251" s="165"/>
    </row>
    <row r="252" spans="2:26" ht="15.5" hidden="1"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4">
        <v>650458.11210799997</v>
      </c>
      <c r="Q252" s="49">
        <v>45778</v>
      </c>
      <c r="R252" s="50" t="s">
        <v>453</v>
      </c>
      <c r="S252" s="51" t="s">
        <v>61</v>
      </c>
      <c r="T252" s="147"/>
      <c r="U252" s="141"/>
      <c r="V252" s="153"/>
      <c r="W252" s="520">
        <v>45794</v>
      </c>
      <c r="X252" s="165"/>
    </row>
    <row r="253" spans="2:26" ht="15.5" hidden="1"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4">
        <v>650458.11210799997</v>
      </c>
      <c r="Q253" s="49">
        <v>45778</v>
      </c>
      <c r="R253" s="50" t="s">
        <v>361</v>
      </c>
      <c r="S253" s="18" t="s">
        <v>61</v>
      </c>
      <c r="T253" s="147"/>
      <c r="U253" s="141"/>
      <c r="V253" s="153"/>
      <c r="W253" s="520">
        <v>45788</v>
      </c>
      <c r="X253" s="165"/>
    </row>
    <row r="254" spans="2:26" ht="15.5" hidden="1"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4">
        <v>650458.11210799997</v>
      </c>
      <c r="Q254" s="49">
        <v>45778</v>
      </c>
      <c r="R254" s="50" t="s">
        <v>284</v>
      </c>
      <c r="S254" s="18" t="s">
        <v>61</v>
      </c>
      <c r="T254" s="147"/>
      <c r="U254" s="141"/>
      <c r="V254" s="153"/>
      <c r="W254" s="520">
        <v>45806</v>
      </c>
      <c r="X254" s="165"/>
    </row>
    <row r="255" spans="2:26" ht="15.5" hidden="1"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4">
        <v>1765261</v>
      </c>
      <c r="Q255" s="49">
        <v>45778</v>
      </c>
      <c r="R255" s="50" t="s">
        <v>449</v>
      </c>
      <c r="S255" s="18" t="s">
        <v>61</v>
      </c>
      <c r="T255" s="147"/>
      <c r="U255" s="141"/>
      <c r="V255" s="153"/>
      <c r="W255" s="520">
        <v>45781</v>
      </c>
      <c r="X255" s="165"/>
    </row>
    <row r="256" spans="2:26" ht="31" hidden="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4">
        <v>608271.66794800002</v>
      </c>
      <c r="Q256" s="49" t="s">
        <v>415</v>
      </c>
      <c r="R256" s="505" t="s">
        <v>366</v>
      </c>
      <c r="S256" s="18" t="s">
        <v>61</v>
      </c>
      <c r="T256" s="59"/>
      <c r="U256" s="59"/>
      <c r="V256" s="59"/>
      <c r="W256" s="520">
        <v>45775</v>
      </c>
      <c r="X256" s="165"/>
    </row>
    <row r="257" spans="2:24" ht="15.5" hidden="1"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4">
        <v>1326238.3038650001</v>
      </c>
      <c r="Q257" s="49">
        <v>45778</v>
      </c>
      <c r="R257" s="50" t="s">
        <v>360</v>
      </c>
      <c r="S257" s="18" t="s">
        <v>61</v>
      </c>
      <c r="T257" s="147"/>
      <c r="U257" s="141"/>
      <c r="V257" s="153"/>
      <c r="W257" s="520">
        <v>45780</v>
      </c>
      <c r="X257" s="165"/>
    </row>
    <row r="258" spans="2:24" ht="15.5" hidden="1"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4">
        <v>608271.66794800002</v>
      </c>
      <c r="Q258" s="49">
        <v>45779</v>
      </c>
      <c r="R258" s="50" t="s">
        <v>115</v>
      </c>
      <c r="S258" s="18" t="s">
        <v>61</v>
      </c>
      <c r="T258" s="147"/>
      <c r="U258" s="141"/>
      <c r="V258" s="153"/>
      <c r="W258" s="520">
        <v>45781</v>
      </c>
      <c r="X258" s="165"/>
    </row>
    <row r="259" spans="2:24" ht="15.5" hidden="1"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4">
        <v>650458.11210799997</v>
      </c>
      <c r="Q259" s="49">
        <v>45780</v>
      </c>
      <c r="R259" s="50" t="s">
        <v>97</v>
      </c>
      <c r="S259" s="18" t="s">
        <v>61</v>
      </c>
      <c r="T259" s="59"/>
      <c r="U259" s="59"/>
      <c r="V259" s="59"/>
      <c r="W259" s="520">
        <v>45785</v>
      </c>
      <c r="X259" s="165"/>
    </row>
    <row r="260" spans="2:24" ht="15.5" hidden="1"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4">
        <v>608271.66794800002</v>
      </c>
      <c r="Q260" s="49">
        <v>45781</v>
      </c>
      <c r="R260" s="50" t="s">
        <v>115</v>
      </c>
      <c r="S260" s="18" t="s">
        <v>61</v>
      </c>
      <c r="T260" s="59"/>
      <c r="U260" s="59"/>
      <c r="V260" s="59"/>
      <c r="W260" s="520">
        <v>45786</v>
      </c>
      <c r="X260" s="165"/>
    </row>
    <row r="261" spans="2:24" ht="46.5" hidden="1"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4">
        <v>650458.11210799997</v>
      </c>
      <c r="Q261" s="49">
        <v>45781</v>
      </c>
      <c r="R261" s="50" t="s">
        <v>537</v>
      </c>
      <c r="S261" s="18" t="s">
        <v>61</v>
      </c>
      <c r="T261" s="59"/>
      <c r="U261" s="59"/>
      <c r="V261" s="59"/>
      <c r="W261" s="520">
        <v>45787</v>
      </c>
      <c r="X261" s="165"/>
    </row>
    <row r="262" spans="2:24" ht="15.5" hidden="1"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4">
        <v>608271.66794800002</v>
      </c>
      <c r="Q262" s="49">
        <v>45781</v>
      </c>
      <c r="R262" s="50" t="s">
        <v>449</v>
      </c>
      <c r="S262" s="18" t="s">
        <v>61</v>
      </c>
      <c r="T262" s="59"/>
      <c r="U262" s="59"/>
      <c r="V262" s="59"/>
      <c r="W262" s="520">
        <v>45787</v>
      </c>
      <c r="X262" s="165"/>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4">
        <v>645061.94810799998</v>
      </c>
      <c r="Q263" s="49">
        <v>45784</v>
      </c>
      <c r="R263" s="505" t="s">
        <v>379</v>
      </c>
      <c r="S263" s="18" t="s">
        <v>61</v>
      </c>
      <c r="T263" s="147"/>
      <c r="U263" s="141"/>
      <c r="V263" s="153"/>
      <c r="W263" s="520">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4">
        <v>2635411.7904490004</v>
      </c>
      <c r="Q264" s="49">
        <v>45785</v>
      </c>
      <c r="R264" s="50" t="s">
        <v>60</v>
      </c>
      <c r="S264" s="51" t="s">
        <v>61</v>
      </c>
      <c r="T264" s="147"/>
      <c r="U264" s="141"/>
      <c r="V264" s="153"/>
      <c r="W264" s="520">
        <v>45790</v>
      </c>
      <c r="X264" s="165"/>
    </row>
    <row r="265" spans="2:24" ht="15.5" hidden="1"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4">
        <v>650458.11210799997</v>
      </c>
      <c r="Q265" s="49">
        <v>45786</v>
      </c>
      <c r="R265" s="50" t="s">
        <v>94</v>
      </c>
      <c r="S265" s="51" t="s">
        <v>61</v>
      </c>
      <c r="T265" s="147"/>
      <c r="U265" s="141"/>
      <c r="V265" s="153"/>
      <c r="W265" s="520">
        <v>45790</v>
      </c>
      <c r="X265" s="165"/>
    </row>
    <row r="266" spans="2:24" ht="15.5" hidden="1"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4">
        <v>1595805.5120649999</v>
      </c>
      <c r="Q266" s="49">
        <v>45787</v>
      </c>
      <c r="R266" s="50" t="s">
        <v>449</v>
      </c>
      <c r="S266" s="51" t="s">
        <v>61</v>
      </c>
      <c r="T266" s="147"/>
      <c r="U266" s="141"/>
      <c r="V266" s="153"/>
      <c r="W266" s="520">
        <v>46157</v>
      </c>
      <c r="X266" s="165"/>
    </row>
    <row r="267" spans="2:24" ht="15.5" hidden="1"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4">
        <v>1662016.3703449999</v>
      </c>
      <c r="Q267" s="49">
        <v>45788</v>
      </c>
      <c r="R267" s="50" t="s">
        <v>97</v>
      </c>
      <c r="S267" s="51" t="s">
        <v>61</v>
      </c>
      <c r="T267" s="147"/>
      <c r="U267" s="141"/>
      <c r="V267" s="153"/>
      <c r="W267" s="520">
        <v>45795</v>
      </c>
      <c r="X267" s="165"/>
    </row>
    <row r="268" spans="2:24" ht="15.5" hidden="1"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4">
        <v>608271.66794800002</v>
      </c>
      <c r="Q268" s="49">
        <v>45789</v>
      </c>
      <c r="R268" s="50" t="s">
        <v>115</v>
      </c>
      <c r="S268" s="51" t="s">
        <v>61</v>
      </c>
      <c r="T268" s="147"/>
      <c r="U268" s="141"/>
      <c r="V268" s="153"/>
      <c r="W268" s="520">
        <v>45793</v>
      </c>
      <c r="X268" s="165"/>
    </row>
    <row r="269" spans="2:24" ht="18" hidden="1"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4">
        <v>608271.66794800002</v>
      </c>
      <c r="Q269" s="49">
        <v>45790</v>
      </c>
      <c r="R269" s="50" t="s">
        <v>94</v>
      </c>
      <c r="S269" s="51" t="s">
        <v>61</v>
      </c>
      <c r="T269" s="147"/>
      <c r="U269" s="141"/>
      <c r="V269" s="153"/>
      <c r="W269" s="520">
        <v>45806</v>
      </c>
      <c r="X269" s="165"/>
    </row>
    <row r="270" spans="2:24" ht="15.5" hidden="1" x14ac:dyDescent="0.35">
      <c r="B270" s="44"/>
      <c r="C270" s="48" t="s">
        <v>484</v>
      </c>
      <c r="D270" s="44" t="s">
        <v>77</v>
      </c>
      <c r="E270" s="44" t="s">
        <v>74</v>
      </c>
      <c r="F270" s="44" t="s">
        <v>279</v>
      </c>
      <c r="G270" s="44"/>
      <c r="H270" s="19">
        <f>K270*8</f>
        <v>251.2</v>
      </c>
      <c r="I270" s="19">
        <f>L270*4.4</f>
        <v>12.716000000000001</v>
      </c>
      <c r="J270" s="19">
        <f>SUBTOTAL(9,H270:I270)</f>
        <v>0</v>
      </c>
      <c r="K270" s="19">
        <v>31.4</v>
      </c>
      <c r="L270" s="19">
        <v>2.89</v>
      </c>
      <c r="M270" s="19">
        <v>164.7</v>
      </c>
      <c r="N270" s="19">
        <v>1802</v>
      </c>
      <c r="O270" s="19">
        <v>0.86627600000000005</v>
      </c>
      <c r="P270" s="504">
        <v>752440.09410799993</v>
      </c>
      <c r="Q270" s="49">
        <v>45789</v>
      </c>
      <c r="R270" s="50" t="s">
        <v>449</v>
      </c>
      <c r="S270" s="51" t="s">
        <v>61</v>
      </c>
      <c r="T270" s="59"/>
      <c r="U270" s="59"/>
      <c r="V270" s="59"/>
      <c r="W270" s="520">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4">
        <v>2836089.3524490003</v>
      </c>
      <c r="Q271" s="49">
        <v>45789</v>
      </c>
      <c r="R271" s="50" t="s">
        <v>60</v>
      </c>
      <c r="S271" s="51" t="s">
        <v>61</v>
      </c>
      <c r="T271" s="147"/>
      <c r="U271" s="141"/>
      <c r="V271" s="153"/>
      <c r="W271" s="520">
        <v>45797</v>
      </c>
      <c r="X271" s="165"/>
    </row>
    <row r="272" spans="2:24" ht="15.5" hidden="1"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4">
        <v>650458.11210799997</v>
      </c>
      <c r="Q272" s="49">
        <v>45789</v>
      </c>
      <c r="R272" s="50" t="s">
        <v>449</v>
      </c>
      <c r="S272" s="51" t="s">
        <v>61</v>
      </c>
      <c r="T272" s="147"/>
      <c r="U272" s="141"/>
      <c r="V272" s="153"/>
      <c r="W272" s="520">
        <v>45798</v>
      </c>
      <c r="X272" s="165"/>
    </row>
    <row r="273" spans="2:24" ht="15.5" hidden="1"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4">
        <v>650458.11210799997</v>
      </c>
      <c r="Q273" s="49">
        <v>45789</v>
      </c>
      <c r="R273" s="50" t="s">
        <v>261</v>
      </c>
      <c r="S273" s="51" t="s">
        <v>61</v>
      </c>
      <c r="T273" s="147"/>
      <c r="U273" s="141"/>
      <c r="V273" s="153"/>
      <c r="W273" s="520">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4">
        <v>1765261</v>
      </c>
      <c r="Q274" s="49">
        <v>45789</v>
      </c>
      <c r="R274" s="505" t="s">
        <v>379</v>
      </c>
      <c r="S274" s="51" t="s">
        <v>61</v>
      </c>
      <c r="T274" s="59"/>
      <c r="U274" s="59"/>
      <c r="V274" s="59"/>
      <c r="W274" s="520">
        <v>45799</v>
      </c>
      <c r="X274" s="165"/>
    </row>
    <row r="275" spans="2:24" ht="15.5" hidden="1"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4">
        <v>650458.11210799997</v>
      </c>
      <c r="Q275" s="49">
        <v>45789</v>
      </c>
      <c r="R275" s="50" t="s">
        <v>360</v>
      </c>
      <c r="S275" s="51" t="s">
        <v>61</v>
      </c>
      <c r="T275" s="59"/>
      <c r="U275" s="59"/>
      <c r="V275" s="59"/>
      <c r="W275" s="520">
        <v>45800</v>
      </c>
      <c r="X275" s="165"/>
    </row>
    <row r="276" spans="2:24" ht="15.5" hidden="1"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4">
        <v>650458.11210799997</v>
      </c>
      <c r="Q276" s="49">
        <v>45789</v>
      </c>
      <c r="R276" s="50" t="s">
        <v>94</v>
      </c>
      <c r="S276" s="51" t="s">
        <v>61</v>
      </c>
      <c r="T276" s="59"/>
      <c r="U276" s="59"/>
      <c r="V276" s="59"/>
      <c r="W276" s="520">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4">
        <v>608271.66794800002</v>
      </c>
      <c r="Q277" s="49">
        <v>45789</v>
      </c>
      <c r="R277" s="50" t="s">
        <v>449</v>
      </c>
      <c r="S277" s="51" t="s">
        <v>61</v>
      </c>
      <c r="T277" s="59"/>
      <c r="U277" s="59"/>
      <c r="V277" s="59"/>
      <c r="W277" s="520">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4">
        <v>705045.34674800001</v>
      </c>
      <c r="Q278" s="49">
        <v>45789</v>
      </c>
      <c r="R278" s="505" t="s">
        <v>379</v>
      </c>
      <c r="S278" s="51" t="s">
        <v>61</v>
      </c>
      <c r="T278" s="147">
        <v>45799</v>
      </c>
      <c r="U278" s="5"/>
      <c r="V278" s="59"/>
      <c r="W278" s="520">
        <v>45801</v>
      </c>
      <c r="X278" s="165"/>
    </row>
    <row r="279" spans="2:24" ht="15.5" hidden="1"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4">
        <v>650458.11210799997</v>
      </c>
      <c r="Q279" s="49">
        <v>45789</v>
      </c>
      <c r="R279" s="50" t="s">
        <v>361</v>
      </c>
      <c r="S279" s="51" t="s">
        <v>61</v>
      </c>
      <c r="T279" s="59"/>
      <c r="U279" s="59"/>
      <c r="V279" s="59"/>
      <c r="W279" s="520">
        <v>45802</v>
      </c>
      <c r="X279" s="165"/>
    </row>
    <row r="280" spans="2:24" ht="15.5" hidden="1"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4">
        <v>608271.66794800002</v>
      </c>
      <c r="Q280" s="49">
        <v>45789</v>
      </c>
      <c r="R280" s="50" t="s">
        <v>97</v>
      </c>
      <c r="S280" s="51" t="s">
        <v>61</v>
      </c>
      <c r="T280" s="199">
        <v>45802</v>
      </c>
      <c r="U280" s="59"/>
      <c r="V280" s="59"/>
      <c r="W280" s="520">
        <v>45802</v>
      </c>
      <c r="X280" s="165"/>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4">
        <v>608271.66794800002</v>
      </c>
      <c r="Q281" s="49">
        <v>45789</v>
      </c>
      <c r="R281" s="50" t="s">
        <v>284</v>
      </c>
      <c r="S281" s="51" t="s">
        <v>61</v>
      </c>
      <c r="T281" s="147"/>
      <c r="U281" s="141"/>
      <c r="V281" s="153"/>
      <c r="W281" s="520">
        <v>45804</v>
      </c>
      <c r="X281" s="165"/>
    </row>
    <row r="282" spans="2:24" ht="15.5" hidden="1"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4">
        <v>705045.34674800001</v>
      </c>
      <c r="Q282" s="49">
        <v>45789</v>
      </c>
      <c r="R282" s="50" t="s">
        <v>449</v>
      </c>
      <c r="S282" s="51" t="s">
        <v>61</v>
      </c>
      <c r="T282" s="147"/>
      <c r="U282" s="141"/>
      <c r="V282" s="153"/>
      <c r="W282" s="520">
        <v>45804</v>
      </c>
      <c r="X282" s="165"/>
    </row>
    <row r="283" spans="2:24" ht="15.5" hidden="1"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4">
        <v>608271.66794800002</v>
      </c>
      <c r="Q283" s="49">
        <v>45789</v>
      </c>
      <c r="R283" s="50" t="s">
        <v>449</v>
      </c>
      <c r="S283" s="51" t="s">
        <v>61</v>
      </c>
      <c r="T283" s="147"/>
      <c r="U283" s="141"/>
      <c r="V283" s="153"/>
      <c r="W283" s="520">
        <v>45806</v>
      </c>
      <c r="X283" s="165"/>
    </row>
    <row r="284" spans="2:24" ht="15.5" hidden="1" x14ac:dyDescent="0.35">
      <c r="B284" s="44"/>
      <c r="C284" s="48" t="s">
        <v>501</v>
      </c>
      <c r="D284" s="44" t="s">
        <v>77</v>
      </c>
      <c r="E284" s="44" t="s">
        <v>74</v>
      </c>
      <c r="F284" s="44" t="s">
        <v>279</v>
      </c>
      <c r="G284" s="44"/>
      <c r="H284" s="19">
        <f>K284*8</f>
        <v>251.2</v>
      </c>
      <c r="I284" s="19">
        <f>L284*4.4</f>
        <v>12.716000000000001</v>
      </c>
      <c r="J284" s="19">
        <f>SUBTOTAL(9,H284:I284)</f>
        <v>0</v>
      </c>
      <c r="K284" s="19">
        <v>31.4</v>
      </c>
      <c r="L284" s="19">
        <v>2.89</v>
      </c>
      <c r="M284" s="19">
        <v>164.7</v>
      </c>
      <c r="N284" s="19">
        <v>1802</v>
      </c>
      <c r="O284" s="19">
        <v>0.86627600000000005</v>
      </c>
      <c r="P284" s="504">
        <v>752440.09410799993</v>
      </c>
      <c r="Q284" s="49">
        <v>45790</v>
      </c>
      <c r="R284" s="50" t="s">
        <v>97</v>
      </c>
      <c r="S284" s="51" t="s">
        <v>61</v>
      </c>
      <c r="T284" s="147"/>
      <c r="U284" s="141"/>
      <c r="V284" s="153"/>
      <c r="W284" s="520">
        <v>45807</v>
      </c>
      <c r="X284" s="165"/>
    </row>
    <row r="285" spans="2:24" ht="31" hidden="1" x14ac:dyDescent="0.35">
      <c r="B285" s="44"/>
      <c r="C285" s="48" t="s">
        <v>502</v>
      </c>
      <c r="D285" s="44" t="s">
        <v>77</v>
      </c>
      <c r="E285" s="44" t="s">
        <v>74</v>
      </c>
      <c r="F285" s="44" t="s">
        <v>279</v>
      </c>
      <c r="G285" s="44"/>
      <c r="H285" s="19">
        <f>K285*8</f>
        <v>251.2</v>
      </c>
      <c r="I285" s="19">
        <f>L285*4.4</f>
        <v>12.716000000000001</v>
      </c>
      <c r="J285" s="19">
        <f>SUBTOTAL(9,H285:I285)</f>
        <v>0</v>
      </c>
      <c r="K285" s="19">
        <v>31.4</v>
      </c>
      <c r="L285" s="19">
        <v>2.89</v>
      </c>
      <c r="M285" s="19">
        <v>164.7</v>
      </c>
      <c r="N285" s="19">
        <v>1802</v>
      </c>
      <c r="O285" s="19">
        <v>0.86627600000000005</v>
      </c>
      <c r="P285" s="504">
        <v>752440.09410799993</v>
      </c>
      <c r="Q285" s="49">
        <v>45791</v>
      </c>
      <c r="R285" s="505" t="s">
        <v>535</v>
      </c>
      <c r="S285" s="51" t="s">
        <v>61</v>
      </c>
      <c r="T285" s="147"/>
      <c r="U285" s="141"/>
      <c r="V285" s="153"/>
      <c r="W285" s="520">
        <v>45807</v>
      </c>
      <c r="X285" s="165"/>
    </row>
    <row r="286" spans="2:24" ht="15.5" hidden="1"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4">
        <v>608271.66794800002</v>
      </c>
      <c r="Q286" s="49">
        <v>45791</v>
      </c>
      <c r="R286" s="50" t="s">
        <v>449</v>
      </c>
      <c r="S286" s="51" t="s">
        <v>61</v>
      </c>
      <c r="T286" s="147"/>
      <c r="U286" s="141"/>
      <c r="V286" s="153"/>
      <c r="W286" s="520">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4">
        <v>1765261</v>
      </c>
      <c r="Q287" s="49">
        <v>45791</v>
      </c>
      <c r="R287" s="505" t="s">
        <v>379</v>
      </c>
      <c r="S287" s="51" t="s">
        <v>61</v>
      </c>
      <c r="T287" s="147"/>
      <c r="U287" s="141"/>
      <c r="V287" s="153"/>
      <c r="W287" s="520">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4">
        <v>1761921.9257309998</v>
      </c>
      <c r="Q288" s="49">
        <v>45791</v>
      </c>
      <c r="R288" s="50" t="s">
        <v>60</v>
      </c>
      <c r="S288" s="51" t="s">
        <v>61</v>
      </c>
      <c r="T288" s="147"/>
      <c r="U288" s="141"/>
      <c r="V288" s="153"/>
      <c r="W288" s="520">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4">
        <v>1344129.8150650002</v>
      </c>
      <c r="Q289" s="49">
        <v>45822</v>
      </c>
      <c r="R289" s="505" t="s">
        <v>379</v>
      </c>
      <c r="S289" s="51" t="s">
        <v>61</v>
      </c>
      <c r="T289" s="147"/>
      <c r="U289" s="141"/>
      <c r="V289" s="153"/>
      <c r="W289" s="520">
        <v>45810</v>
      </c>
      <c r="X289" s="165"/>
    </row>
    <row r="290" spans="2:24" ht="15.5" hidden="1"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4">
        <v>608271.66794800002</v>
      </c>
      <c r="Q290" s="49">
        <v>45822</v>
      </c>
      <c r="R290" s="50" t="s">
        <v>449</v>
      </c>
      <c r="S290" s="51" t="s">
        <v>61</v>
      </c>
      <c r="T290" s="147"/>
      <c r="U290" s="141"/>
      <c r="V290" s="153"/>
      <c r="W290" s="520">
        <v>45811</v>
      </c>
      <c r="X290" s="165"/>
    </row>
    <row r="291" spans="2:24" ht="16" hidden="1"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4">
        <v>608271.66794800002</v>
      </c>
      <c r="Q291" s="49">
        <v>45822</v>
      </c>
      <c r="R291" s="50" t="s">
        <v>94</v>
      </c>
      <c r="S291" s="51" t="s">
        <v>61</v>
      </c>
      <c r="T291" s="147"/>
      <c r="U291" s="141"/>
      <c r="V291" s="153"/>
      <c r="W291" s="520">
        <v>45812</v>
      </c>
      <c r="X291" s="173"/>
    </row>
    <row r="292" spans="2:24" ht="15.5" hidden="1"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4">
        <v>1595805.5120649999</v>
      </c>
      <c r="Q292" s="49">
        <v>45822</v>
      </c>
      <c r="R292" s="50" t="s">
        <v>360</v>
      </c>
      <c r="S292" s="51" t="s">
        <v>61</v>
      </c>
      <c r="T292" s="147"/>
      <c r="U292" s="141"/>
      <c r="V292" s="153"/>
      <c r="W292" s="520">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4">
        <v>752440.09410799993</v>
      </c>
      <c r="Q293" s="49">
        <v>45822</v>
      </c>
      <c r="R293" s="505" t="s">
        <v>379</v>
      </c>
      <c r="S293" s="51" t="s">
        <v>61</v>
      </c>
      <c r="T293" s="147"/>
      <c r="U293" s="141"/>
      <c r="V293" s="153"/>
      <c r="W293" s="520">
        <v>45815</v>
      </c>
      <c r="X293" s="173"/>
    </row>
    <row r="294" spans="2:24" ht="16" hidden="1" thickBot="1" x14ac:dyDescent="0.4">
      <c r="B294" s="44"/>
      <c r="C294" s="48" t="s">
        <v>513</v>
      </c>
      <c r="D294" s="44" t="s">
        <v>203</v>
      </c>
      <c r="E294" s="44" t="s">
        <v>74</v>
      </c>
      <c r="F294" s="44" t="s">
        <v>279</v>
      </c>
      <c r="G294" s="44"/>
      <c r="H294" s="19">
        <f>K294*8</f>
        <v>466.88</v>
      </c>
      <c r="I294" s="19">
        <f>L294*4.4</f>
        <v>21.472000000000001</v>
      </c>
      <c r="J294" s="19">
        <f>SUBTOTAL(9,H294:I294)</f>
        <v>0</v>
      </c>
      <c r="K294" s="19">
        <v>58.36</v>
      </c>
      <c r="L294" s="19">
        <v>4.88</v>
      </c>
      <c r="M294" s="19">
        <v>292.33</v>
      </c>
      <c r="N294" s="19">
        <v>2716</v>
      </c>
      <c r="O294" s="19">
        <v>0.86627600000000005</v>
      </c>
      <c r="P294" s="504">
        <v>1317205.2180649999</v>
      </c>
      <c r="Q294" s="49">
        <v>45822</v>
      </c>
      <c r="R294" s="50" t="s">
        <v>449</v>
      </c>
      <c r="S294" s="51" t="s">
        <v>61</v>
      </c>
      <c r="T294" s="147"/>
      <c r="U294" s="141"/>
      <c r="V294" s="153"/>
      <c r="W294" s="520">
        <v>45817</v>
      </c>
      <c r="X294" s="173"/>
    </row>
    <row r="295" spans="2:24" ht="15.5" x14ac:dyDescent="0.35">
      <c r="B295" s="44"/>
      <c r="C295" s="48" t="s">
        <v>514</v>
      </c>
      <c r="D295" s="44" t="s">
        <v>391</v>
      </c>
      <c r="E295" s="44" t="s">
        <v>74</v>
      </c>
      <c r="F295" s="44" t="s">
        <v>278</v>
      </c>
      <c r="G295" s="44"/>
      <c r="H295" s="510">
        <f>K295*8</f>
        <v>1008.24</v>
      </c>
      <c r="I295" s="510">
        <f>L295*4.4</f>
        <v>49.764000000000003</v>
      </c>
      <c r="J295" s="510">
        <f>SUBTOTAL(9,H295:I295)</f>
        <v>1058.0039999999999</v>
      </c>
      <c r="K295" s="510">
        <v>126.03</v>
      </c>
      <c r="L295" s="510">
        <v>11.31</v>
      </c>
      <c r="M295" s="510">
        <v>716</v>
      </c>
      <c r="N295" s="510">
        <v>11510</v>
      </c>
      <c r="O295" s="19">
        <v>3.1590180000000001</v>
      </c>
      <c r="P295" s="504">
        <v>3508292.325094</v>
      </c>
      <c r="Q295" s="49">
        <v>45822</v>
      </c>
      <c r="R295" s="50" t="s">
        <v>60</v>
      </c>
      <c r="S295" s="51" t="s">
        <v>61</v>
      </c>
      <c r="T295" s="147"/>
      <c r="U295" s="141"/>
      <c r="V295" s="153"/>
      <c r="W295" s="520">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4">
        <v>650458.11210799997</v>
      </c>
      <c r="Q296" s="49">
        <v>45822</v>
      </c>
      <c r="R296" s="50" t="s">
        <v>115</v>
      </c>
      <c r="S296" s="51" t="s">
        <v>61</v>
      </c>
      <c r="T296" s="147"/>
      <c r="U296" s="141"/>
      <c r="V296" s="153"/>
      <c r="W296" s="520">
        <v>45821</v>
      </c>
    </row>
    <row r="297" spans="2:24" ht="15.5" hidden="1" x14ac:dyDescent="0.35">
      <c r="B297" s="44"/>
      <c r="C297" s="48" t="s">
        <v>516</v>
      </c>
      <c r="D297" s="44" t="s">
        <v>475</v>
      </c>
      <c r="E297" s="44" t="s">
        <v>101</v>
      </c>
      <c r="F297" s="44" t="s">
        <v>279</v>
      </c>
      <c r="G297" s="44"/>
      <c r="H297" s="19">
        <f>K297*8</f>
        <v>605.28</v>
      </c>
      <c r="I297" s="19">
        <f>L297*4.4</f>
        <v>27.984000000000005</v>
      </c>
      <c r="J297" s="19">
        <f>SUBTOTAL(9,H297:I297)</f>
        <v>0</v>
      </c>
      <c r="K297" s="19">
        <v>75.66</v>
      </c>
      <c r="L297" s="19">
        <v>6.36</v>
      </c>
      <c r="M297" s="19">
        <v>493.97</v>
      </c>
      <c r="N297" s="19">
        <v>5327.42</v>
      </c>
      <c r="O297" s="19">
        <v>2.348757</v>
      </c>
      <c r="P297" s="504">
        <v>1817219.908731</v>
      </c>
      <c r="Q297" s="49">
        <v>45822</v>
      </c>
      <c r="R297" s="50" t="s">
        <v>94</v>
      </c>
      <c r="S297" s="51" t="s">
        <v>61</v>
      </c>
      <c r="T297" s="147"/>
      <c r="U297" s="141"/>
      <c r="V297" s="153"/>
      <c r="W297" s="520">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4">
        <v>2723053.0864490005</v>
      </c>
      <c r="Q298" s="49">
        <v>45822</v>
      </c>
      <c r="R298" s="50" t="s">
        <v>60</v>
      </c>
      <c r="S298" s="51" t="s">
        <v>61</v>
      </c>
      <c r="T298" s="147"/>
      <c r="U298" s="141"/>
      <c r="V298" s="153"/>
      <c r="W298" s="520">
        <v>45837</v>
      </c>
    </row>
    <row r="299" spans="2:24" ht="15.5" hidden="1"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4">
        <v>650458.11210799997</v>
      </c>
      <c r="Q299" s="49">
        <v>45822</v>
      </c>
      <c r="R299" s="50" t="s">
        <v>94</v>
      </c>
      <c r="S299" s="51" t="s">
        <v>61</v>
      </c>
      <c r="T299" s="147"/>
      <c r="U299" s="141"/>
      <c r="V299" s="153"/>
      <c r="W299" s="520">
        <v>45836</v>
      </c>
    </row>
    <row r="300" spans="2:24" ht="15.5" hidden="1"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4">
        <v>650458.11210799997</v>
      </c>
      <c r="Q300" s="49">
        <v>45822</v>
      </c>
      <c r="R300" s="50" t="s">
        <v>453</v>
      </c>
      <c r="S300" s="51" t="s">
        <v>61</v>
      </c>
      <c r="T300" s="141"/>
      <c r="U300" s="141"/>
      <c r="V300" s="141"/>
      <c r="W300" s="520">
        <v>45837</v>
      </c>
    </row>
    <row r="301" spans="2:24" ht="15.5" hidden="1"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4">
        <v>650458.11210799997</v>
      </c>
      <c r="Q301" s="49">
        <v>45852</v>
      </c>
      <c r="R301" s="50" t="s">
        <v>94</v>
      </c>
      <c r="S301" s="51" t="s">
        <v>61</v>
      </c>
      <c r="T301" s="141"/>
      <c r="U301" s="141"/>
      <c r="V301" s="141"/>
      <c r="W301" s="520">
        <v>45855</v>
      </c>
    </row>
    <row r="302" spans="2:24" ht="15.5" hidden="1"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4">
        <v>650458.11210799997</v>
      </c>
      <c r="Q302" s="49">
        <v>45883</v>
      </c>
      <c r="R302" s="50" t="s">
        <v>531</v>
      </c>
      <c r="S302" s="51" t="s">
        <v>61</v>
      </c>
      <c r="T302" s="141"/>
      <c r="U302" s="141"/>
      <c r="V302" s="141"/>
      <c r="W302" s="520">
        <v>45898</v>
      </c>
    </row>
    <row r="303" spans="2:24" ht="15.5" hidden="1"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4">
        <v>650458.11210799997</v>
      </c>
      <c r="Q303" s="49">
        <v>45914</v>
      </c>
      <c r="R303" s="50" t="s">
        <v>97</v>
      </c>
      <c r="S303" s="51" t="s">
        <v>61</v>
      </c>
      <c r="T303" s="141"/>
      <c r="U303" s="141"/>
      <c r="V303" s="141"/>
      <c r="W303" s="520">
        <v>45904</v>
      </c>
    </row>
    <row r="304" spans="2:24" ht="15.5" hidden="1" x14ac:dyDescent="0.35">
      <c r="B304" s="516"/>
      <c r="C304" s="517" t="s">
        <v>541</v>
      </c>
      <c r="D304" s="516" t="s">
        <v>65</v>
      </c>
      <c r="E304" s="516" t="s">
        <v>74</v>
      </c>
      <c r="F304" s="516" t="s">
        <v>279</v>
      </c>
      <c r="G304" s="516"/>
      <c r="H304" s="221">
        <v>221</v>
      </c>
      <c r="I304" s="221">
        <v>12</v>
      </c>
      <c r="J304" s="221">
        <v>233</v>
      </c>
      <c r="K304" s="221">
        <v>27.61</v>
      </c>
      <c r="L304" s="221">
        <v>2.61</v>
      </c>
      <c r="M304" s="221">
        <v>146.96</v>
      </c>
      <c r="N304" s="221">
        <v>1450</v>
      </c>
      <c r="O304" s="221">
        <v>0.86627600000000005</v>
      </c>
      <c r="P304" s="504">
        <v>650458.11210799997</v>
      </c>
      <c r="Q304" s="219">
        <v>45914</v>
      </c>
      <c r="R304" s="518" t="s">
        <v>97</v>
      </c>
      <c r="S304" s="519" t="s">
        <v>61</v>
      </c>
      <c r="T304" s="59"/>
      <c r="U304" s="59"/>
      <c r="V304" s="59"/>
      <c r="W304" s="522">
        <v>45912</v>
      </c>
    </row>
    <row r="305" spans="2:23" ht="15.5" hidden="1" x14ac:dyDescent="0.35">
      <c r="B305" s="44"/>
      <c r="C305" s="48" t="s">
        <v>542</v>
      </c>
      <c r="D305" s="44" t="s">
        <v>77</v>
      </c>
      <c r="E305" s="44" t="s">
        <v>74</v>
      </c>
      <c r="F305" s="44" t="s">
        <v>279</v>
      </c>
      <c r="G305" s="44"/>
      <c r="H305" s="19">
        <f>K305*8</f>
        <v>251.2</v>
      </c>
      <c r="I305" s="19">
        <f>L305*4.4</f>
        <v>12.716000000000001</v>
      </c>
      <c r="J305" s="19">
        <f>SUBTOTAL(9,H305:I305)</f>
        <v>0</v>
      </c>
      <c r="K305" s="19">
        <v>31.4</v>
      </c>
      <c r="L305" s="19">
        <v>2.89</v>
      </c>
      <c r="M305" s="19">
        <v>164.7</v>
      </c>
      <c r="N305" s="19">
        <v>1802</v>
      </c>
      <c r="O305" s="19">
        <v>0.86627600000000005</v>
      </c>
      <c r="P305" s="504">
        <v>752440.09410799993</v>
      </c>
      <c r="Q305" s="49">
        <v>45914</v>
      </c>
      <c r="R305" s="50" t="s">
        <v>97</v>
      </c>
      <c r="S305" s="519" t="s">
        <v>61</v>
      </c>
      <c r="T305" s="141"/>
      <c r="U305" s="141"/>
      <c r="V305" s="141"/>
      <c r="W305" s="520">
        <v>45923</v>
      </c>
    </row>
    <row r="306" spans="2:23" ht="15.5" hidden="1"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4">
        <v>650458.11210799997</v>
      </c>
      <c r="Q306" s="49">
        <v>45914</v>
      </c>
      <c r="R306" s="50" t="s">
        <v>531</v>
      </c>
      <c r="S306" s="51" t="s">
        <v>61</v>
      </c>
      <c r="T306" s="141"/>
      <c r="U306" s="141"/>
      <c r="V306" s="141"/>
      <c r="W306" s="520">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4">
        <v>5283315.0419999994</v>
      </c>
      <c r="Q307" s="49">
        <v>45914</v>
      </c>
      <c r="R307" s="50" t="s">
        <v>60</v>
      </c>
      <c r="S307" s="51" t="s">
        <v>61</v>
      </c>
      <c r="T307" s="141"/>
      <c r="U307" s="141"/>
      <c r="V307" s="141"/>
      <c r="W307" s="520">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4">
        <v>1126247.400108</v>
      </c>
      <c r="Q308" s="49">
        <v>45914</v>
      </c>
      <c r="R308" s="50" t="s">
        <v>548</v>
      </c>
      <c r="S308" s="51" t="s">
        <v>61</v>
      </c>
      <c r="T308" s="141"/>
      <c r="U308" s="141"/>
      <c r="V308" s="141"/>
      <c r="W308" s="520">
        <v>45919</v>
      </c>
    </row>
    <row r="309" spans="2:23" ht="15.5" hidden="1"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4">
        <v>650458.11210799997</v>
      </c>
      <c r="Q309" s="49">
        <v>45914</v>
      </c>
      <c r="R309" s="50" t="s">
        <v>531</v>
      </c>
      <c r="S309" s="51" t="s">
        <v>61</v>
      </c>
      <c r="T309" s="141"/>
      <c r="U309" s="141"/>
      <c r="V309" s="141"/>
      <c r="W309" s="520">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4">
        <v>752440.09410799993</v>
      </c>
      <c r="Q310" s="49">
        <v>45914</v>
      </c>
      <c r="R310" s="50" t="s">
        <v>60</v>
      </c>
      <c r="S310" s="51" t="s">
        <v>61</v>
      </c>
      <c r="T310" s="141"/>
      <c r="U310" s="141"/>
      <c r="V310" s="141"/>
      <c r="W310" s="520">
        <v>45927</v>
      </c>
    </row>
    <row r="311" spans="2:23" ht="15.5" hidden="1" x14ac:dyDescent="0.35">
      <c r="B311" s="44"/>
      <c r="C311" s="48" t="s">
        <v>553</v>
      </c>
      <c r="D311" s="44" t="s">
        <v>77</v>
      </c>
      <c r="E311" s="44" t="s">
        <v>74</v>
      </c>
      <c r="F311" s="44" t="s">
        <v>279</v>
      </c>
      <c r="G311" s="44"/>
      <c r="H311" s="19">
        <f>K311*8</f>
        <v>251.2</v>
      </c>
      <c r="I311" s="19">
        <f>L311*4.4</f>
        <v>12.716000000000001</v>
      </c>
      <c r="J311" s="19">
        <f>SUBTOTAL(9,H311:I311)</f>
        <v>0</v>
      </c>
      <c r="K311" s="19">
        <v>31.4</v>
      </c>
      <c r="L311" s="19">
        <v>2.89</v>
      </c>
      <c r="M311" s="19">
        <v>164.7</v>
      </c>
      <c r="N311" s="19">
        <v>1802</v>
      </c>
      <c r="O311" s="19">
        <v>0.86627600000000005</v>
      </c>
      <c r="P311" s="504">
        <v>752440.09410799993</v>
      </c>
      <c r="Q311" s="49">
        <v>45914</v>
      </c>
      <c r="R311" s="50" t="s">
        <v>97</v>
      </c>
      <c r="S311" s="51" t="s">
        <v>61</v>
      </c>
      <c r="T311" s="141"/>
      <c r="U311" s="141"/>
      <c r="V311" s="141"/>
      <c r="W311" s="520">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4">
        <v>705045.34674800001</v>
      </c>
      <c r="Q312" s="49">
        <v>45914</v>
      </c>
      <c r="R312" s="50" t="s">
        <v>60</v>
      </c>
      <c r="S312" s="51" t="s">
        <v>61</v>
      </c>
      <c r="T312" s="141"/>
      <c r="U312" s="141"/>
      <c r="V312" s="141"/>
      <c r="W312" s="520">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0">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0">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0"/>
      <c r="U315" s="520"/>
      <c r="V315" s="520"/>
      <c r="W315" s="520">
        <v>45945</v>
      </c>
    </row>
    <row r="316" spans="2:23" ht="15.5" hidden="1" x14ac:dyDescent="0.35">
      <c r="B316" s="43"/>
      <c r="C316" s="48" t="s">
        <v>736</v>
      </c>
      <c r="D316" s="44" t="s">
        <v>63</v>
      </c>
      <c r="E316" s="43" t="s">
        <v>74</v>
      </c>
      <c r="F316" s="44" t="s">
        <v>279</v>
      </c>
      <c r="G316" s="43"/>
      <c r="H316" s="45"/>
      <c r="I316" s="45"/>
      <c r="J316" s="45"/>
      <c r="K316" s="45"/>
      <c r="L316" s="45"/>
      <c r="M316" s="45"/>
      <c r="N316" s="45"/>
      <c r="O316" s="45"/>
      <c r="P316" s="525"/>
      <c r="Q316" s="49">
        <v>45944</v>
      </c>
      <c r="R316" s="50" t="s">
        <v>97</v>
      </c>
      <c r="S316" s="51" t="s">
        <v>61</v>
      </c>
      <c r="T316" s="141"/>
      <c r="U316" s="141"/>
      <c r="V316" s="141"/>
      <c r="W316" s="520">
        <v>45946</v>
      </c>
    </row>
    <row r="317" spans="2:23" ht="29" x14ac:dyDescent="0.35">
      <c r="B317" s="526"/>
      <c r="C317" s="48" t="s">
        <v>633</v>
      </c>
      <c r="D317" s="44" t="s">
        <v>181</v>
      </c>
      <c r="E317" s="43" t="s">
        <v>91</v>
      </c>
      <c r="F317" s="44" t="s">
        <v>278</v>
      </c>
      <c r="G317" s="43"/>
      <c r="H317" s="45"/>
      <c r="I317" s="45"/>
      <c r="J317" s="45"/>
      <c r="K317" s="45"/>
      <c r="L317" s="45"/>
      <c r="M317" s="45"/>
      <c r="N317" s="45"/>
      <c r="O317" s="45"/>
      <c r="P317" s="525"/>
      <c r="Q317" s="49">
        <v>45944</v>
      </c>
      <c r="R317" s="52" t="s">
        <v>379</v>
      </c>
      <c r="S317" s="51" t="s">
        <v>61</v>
      </c>
      <c r="T317" s="141"/>
      <c r="U317" s="141"/>
      <c r="V317" s="141"/>
      <c r="W317" s="520">
        <v>45946</v>
      </c>
    </row>
    <row r="318" spans="2:23" ht="15.5" x14ac:dyDescent="0.35">
      <c r="B318" s="526"/>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0"/>
      <c r="U318" s="520"/>
      <c r="V318" s="520"/>
      <c r="W318" s="520">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0"/>
      <c r="U319" s="520"/>
      <c r="V319" s="520"/>
      <c r="W319" s="520">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0"/>
      <c r="U320" s="520"/>
      <c r="V320" s="520"/>
      <c r="W320" s="520">
        <v>45947</v>
      </c>
    </row>
    <row r="321" spans="2:23" ht="15.5" hidden="1"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0"/>
      <c r="U321" s="520"/>
      <c r="V321" s="520"/>
      <c r="W321" s="520">
        <v>45952</v>
      </c>
    </row>
    <row r="322" spans="2:23" ht="15.5" hidden="1"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29"/>
      <c r="U322" s="520"/>
      <c r="V322" s="520"/>
      <c r="W322" s="520">
        <v>45955</v>
      </c>
    </row>
    <row r="323" spans="2:23" ht="29" x14ac:dyDescent="0.35">
      <c r="B323" s="43"/>
      <c r="C323" s="48" t="s">
        <v>630</v>
      </c>
      <c r="D323" s="44" t="s">
        <v>65</v>
      </c>
      <c r="E323" s="44" t="s">
        <v>58</v>
      </c>
      <c r="F323" s="44" t="s">
        <v>278</v>
      </c>
      <c r="G323" s="43"/>
      <c r="H323" s="45"/>
      <c r="I323" s="45"/>
      <c r="J323" s="45"/>
      <c r="K323" s="45"/>
      <c r="L323" s="45"/>
      <c r="M323" s="45"/>
      <c r="N323" s="45"/>
      <c r="O323" s="45"/>
      <c r="P323" s="525"/>
      <c r="Q323" s="49">
        <v>45944</v>
      </c>
      <c r="R323" s="52" t="s">
        <v>379</v>
      </c>
      <c r="S323" s="51" t="s">
        <v>61</v>
      </c>
      <c r="T323" s="147"/>
      <c r="U323" s="141"/>
      <c r="V323" s="141"/>
      <c r="W323" s="520">
        <v>45955</v>
      </c>
    </row>
    <row r="324" spans="2:23" ht="15.5" hidden="1" x14ac:dyDescent="0.35">
      <c r="B324" s="43"/>
      <c r="C324" s="48" t="s">
        <v>742</v>
      </c>
      <c r="D324" s="44" t="s">
        <v>743</v>
      </c>
      <c r="E324" s="44" t="s">
        <v>101</v>
      </c>
      <c r="F324" s="44" t="s">
        <v>279</v>
      </c>
      <c r="G324" s="43"/>
      <c r="H324" s="45"/>
      <c r="I324" s="45"/>
      <c r="J324" s="45"/>
      <c r="K324" s="45"/>
      <c r="L324" s="45"/>
      <c r="M324" s="45"/>
      <c r="N324" s="45"/>
      <c r="O324" s="45"/>
      <c r="P324" s="525"/>
      <c r="Q324" s="49">
        <v>45944</v>
      </c>
      <c r="R324" s="50" t="s">
        <v>97</v>
      </c>
      <c r="S324" s="51" t="s">
        <v>61</v>
      </c>
      <c r="T324" s="59"/>
      <c r="U324" s="59"/>
      <c r="V324" s="59"/>
      <c r="W324" s="520">
        <v>45960</v>
      </c>
    </row>
    <row r="325" spans="2:23" ht="29" x14ac:dyDescent="0.35">
      <c r="B325" s="43"/>
      <c r="C325" s="48" t="s">
        <v>626</v>
      </c>
      <c r="D325" s="44" t="s">
        <v>65</v>
      </c>
      <c r="E325" s="43" t="s">
        <v>91</v>
      </c>
      <c r="F325" s="44" t="s">
        <v>278</v>
      </c>
      <c r="G325" s="43"/>
      <c r="H325" s="45"/>
      <c r="I325" s="45"/>
      <c r="J325" s="45"/>
      <c r="K325" s="45"/>
      <c r="L325" s="45"/>
      <c r="M325" s="45"/>
      <c r="N325" s="45"/>
      <c r="O325" s="45"/>
      <c r="P325" s="525"/>
      <c r="Q325" s="49">
        <v>45975</v>
      </c>
      <c r="R325" s="52" t="s">
        <v>379</v>
      </c>
      <c r="S325" s="51" t="s">
        <v>61</v>
      </c>
      <c r="T325" s="59"/>
      <c r="U325" s="59"/>
      <c r="V325" s="59"/>
      <c r="W325" s="520">
        <v>45962</v>
      </c>
    </row>
    <row r="326" spans="2:23" ht="29" x14ac:dyDescent="0.35">
      <c r="B326" s="530"/>
      <c r="C326" s="517" t="s">
        <v>629</v>
      </c>
      <c r="D326" s="516" t="s">
        <v>65</v>
      </c>
      <c r="E326" s="530" t="s">
        <v>91</v>
      </c>
      <c r="F326" s="516" t="s">
        <v>278</v>
      </c>
      <c r="G326" s="530"/>
      <c r="H326" s="531"/>
      <c r="I326" s="531"/>
      <c r="J326" s="531"/>
      <c r="K326" s="531"/>
      <c r="L326" s="531"/>
      <c r="M326" s="531"/>
      <c r="N326" s="531"/>
      <c r="O326" s="531"/>
      <c r="P326" s="532"/>
      <c r="Q326" s="219">
        <v>45975</v>
      </c>
      <c r="R326" s="533" t="s">
        <v>379</v>
      </c>
      <c r="S326" s="519" t="s">
        <v>61</v>
      </c>
      <c r="T326" s="59"/>
      <c r="U326" s="59"/>
      <c r="V326" s="59"/>
      <c r="W326" s="522">
        <v>45964</v>
      </c>
    </row>
    <row r="327" spans="2:23" ht="29" x14ac:dyDescent="0.35">
      <c r="B327" s="43"/>
      <c r="C327" s="48" t="s">
        <v>625</v>
      </c>
      <c r="D327" s="44" t="s">
        <v>65</v>
      </c>
      <c r="E327" s="44" t="s">
        <v>58</v>
      </c>
      <c r="F327" s="44" t="s">
        <v>278</v>
      </c>
      <c r="G327" s="50"/>
      <c r="H327" s="45"/>
      <c r="I327" s="45"/>
      <c r="J327" s="45"/>
      <c r="K327" s="45"/>
      <c r="L327" s="45"/>
      <c r="M327" s="45"/>
      <c r="N327" s="45"/>
      <c r="O327" s="45"/>
      <c r="P327" s="525"/>
      <c r="Q327" s="49">
        <v>45975</v>
      </c>
      <c r="R327" s="52" t="s">
        <v>379</v>
      </c>
      <c r="S327" s="51" t="s">
        <v>61</v>
      </c>
      <c r="T327" s="141"/>
      <c r="U327" s="141"/>
      <c r="V327" s="141"/>
      <c r="W327" s="520">
        <v>45967</v>
      </c>
    </row>
    <row r="328" spans="2:23" ht="15.5" hidden="1" x14ac:dyDescent="0.35">
      <c r="B328" s="43"/>
      <c r="C328" s="48" t="s">
        <v>722</v>
      </c>
      <c r="D328" s="44" t="s">
        <v>65</v>
      </c>
      <c r="E328" s="44" t="s">
        <v>74</v>
      </c>
      <c r="F328" s="44" t="s">
        <v>279</v>
      </c>
      <c r="G328" s="50"/>
      <c r="H328" s="45"/>
      <c r="I328" s="45"/>
      <c r="J328" s="45"/>
      <c r="K328" s="45"/>
      <c r="L328" s="45"/>
      <c r="M328" s="45"/>
      <c r="N328" s="45"/>
      <c r="O328" s="45"/>
      <c r="P328" s="525"/>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5"/>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5"/>
      <c r="Q330" s="49">
        <v>45975</v>
      </c>
      <c r="R330" s="52" t="s">
        <v>379</v>
      </c>
      <c r="S330" s="51" t="s">
        <v>61</v>
      </c>
      <c r="T330" s="141"/>
      <c r="U330" s="141"/>
      <c r="V330" s="141"/>
      <c r="W330" s="141">
        <v>45972</v>
      </c>
    </row>
    <row r="331" spans="2:23" ht="15.5" hidden="1" x14ac:dyDescent="0.35">
      <c r="B331" s="43"/>
      <c r="C331" s="48" t="s">
        <v>750</v>
      </c>
      <c r="D331" s="44" t="s">
        <v>65</v>
      </c>
      <c r="E331" s="44" t="s">
        <v>74</v>
      </c>
      <c r="F331" s="44" t="s">
        <v>279</v>
      </c>
      <c r="G331" s="52"/>
      <c r="H331" s="45"/>
      <c r="I331" s="45"/>
      <c r="J331" s="45"/>
      <c r="K331" s="45"/>
      <c r="L331" s="45"/>
      <c r="M331" s="45"/>
      <c r="N331" s="45"/>
      <c r="O331" s="45"/>
      <c r="P331" s="525"/>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5"/>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5"/>
      <c r="Q333" s="49">
        <v>45975</v>
      </c>
      <c r="R333" s="52" t="s">
        <v>379</v>
      </c>
      <c r="S333" s="51" t="s">
        <v>61</v>
      </c>
      <c r="T333" s="141"/>
      <c r="U333" s="141"/>
      <c r="V333" s="141"/>
      <c r="W333" s="141">
        <v>45980</v>
      </c>
    </row>
    <row r="334" spans="2:23" ht="25" hidden="1" customHeight="1" x14ac:dyDescent="0.35">
      <c r="B334" s="43"/>
      <c r="C334" s="48" t="s">
        <v>724</v>
      </c>
      <c r="D334" s="44" t="s">
        <v>475</v>
      </c>
      <c r="E334" s="44" t="s">
        <v>58</v>
      </c>
      <c r="F334" s="44" t="s">
        <v>279</v>
      </c>
      <c r="G334" s="50"/>
      <c r="H334" s="45"/>
      <c r="I334" s="45"/>
      <c r="J334" s="45"/>
      <c r="K334" s="45"/>
      <c r="L334" s="45"/>
      <c r="M334" s="45"/>
      <c r="N334" s="45"/>
      <c r="O334" s="45"/>
      <c r="P334" s="525"/>
      <c r="Q334" s="49">
        <v>45975</v>
      </c>
      <c r="R334" s="50" t="s">
        <v>284</v>
      </c>
      <c r="S334" s="51" t="s">
        <v>61</v>
      </c>
      <c r="T334" s="59"/>
      <c r="U334" s="59"/>
      <c r="V334" s="59"/>
      <c r="W334" s="141">
        <v>45981</v>
      </c>
    </row>
    <row r="335" spans="2:23" ht="25" hidden="1" customHeight="1" x14ac:dyDescent="0.35">
      <c r="B335" s="43"/>
      <c r="C335" s="48" t="s">
        <v>828</v>
      </c>
      <c r="D335" s="44" t="s">
        <v>79</v>
      </c>
      <c r="E335" s="44"/>
      <c r="F335" s="49"/>
      <c r="G335" s="50"/>
      <c r="H335" s="45"/>
      <c r="I335" s="45"/>
      <c r="J335" s="45"/>
      <c r="K335" s="45"/>
      <c r="L335" s="45"/>
      <c r="M335" s="45"/>
      <c r="N335" s="45"/>
      <c r="O335" s="45"/>
      <c r="P335" s="525"/>
      <c r="Q335" s="49">
        <v>45975</v>
      </c>
      <c r="R335" s="52"/>
      <c r="S335" s="47"/>
      <c r="T335" s="59"/>
      <c r="U335" s="59"/>
      <c r="V335" s="59"/>
      <c r="W335" s="141"/>
    </row>
    <row r="336" spans="2:23" ht="25" hidden="1" customHeight="1" x14ac:dyDescent="0.35">
      <c r="B336" s="43"/>
      <c r="C336" s="48" t="s">
        <v>733</v>
      </c>
      <c r="D336" s="44" t="s">
        <v>65</v>
      </c>
      <c r="E336" s="44" t="s">
        <v>58</v>
      </c>
      <c r="F336" s="44" t="s">
        <v>279</v>
      </c>
      <c r="G336" s="50"/>
      <c r="H336" s="45"/>
      <c r="I336" s="45"/>
      <c r="J336" s="45"/>
      <c r="K336" s="45"/>
      <c r="L336" s="45"/>
      <c r="M336" s="45"/>
      <c r="N336" s="45"/>
      <c r="O336" s="45"/>
      <c r="P336" s="525"/>
      <c r="Q336" s="49">
        <v>45975</v>
      </c>
      <c r="R336" s="52" t="s">
        <v>94</v>
      </c>
      <c r="S336" s="51" t="s">
        <v>61</v>
      </c>
      <c r="T336" s="59"/>
      <c r="U336" s="59"/>
      <c r="V336" s="59"/>
      <c r="W336" s="141">
        <v>45987</v>
      </c>
    </row>
    <row r="337" spans="2:23" ht="25" customHeight="1" x14ac:dyDescent="0.35">
      <c r="B337" s="43"/>
      <c r="C337" s="48" t="s">
        <v>671</v>
      </c>
      <c r="D337" s="44" t="s">
        <v>206</v>
      </c>
      <c r="E337" s="44" t="s">
        <v>74</v>
      </c>
      <c r="F337" s="49" t="s">
        <v>278</v>
      </c>
      <c r="G337" s="52"/>
      <c r="H337" s="45"/>
      <c r="I337" s="45"/>
      <c r="J337" s="45"/>
      <c r="K337" s="45"/>
      <c r="L337" s="45"/>
      <c r="M337" s="45"/>
      <c r="N337" s="45"/>
      <c r="O337" s="45"/>
      <c r="P337" s="525"/>
      <c r="Q337" s="49">
        <v>45975</v>
      </c>
      <c r="R337" s="50" t="s">
        <v>60</v>
      </c>
      <c r="S337" s="47" t="s">
        <v>61</v>
      </c>
      <c r="T337" s="59"/>
      <c r="U337" s="59"/>
      <c r="V337" s="59"/>
      <c r="W337" s="141">
        <v>45990</v>
      </c>
    </row>
    <row r="338" spans="2:23" ht="25" hidden="1" customHeight="1" x14ac:dyDescent="0.35">
      <c r="B338" s="43"/>
      <c r="C338" s="48" t="s">
        <v>695</v>
      </c>
      <c r="D338" s="44" t="s">
        <v>700</v>
      </c>
      <c r="E338" s="43"/>
      <c r="F338" s="49"/>
      <c r="G338" s="50"/>
      <c r="H338" s="45"/>
      <c r="I338" s="45"/>
      <c r="J338" s="45"/>
      <c r="K338" s="45"/>
      <c r="L338" s="45"/>
      <c r="M338" s="45"/>
      <c r="N338" s="45"/>
      <c r="O338" s="45"/>
      <c r="P338" s="525"/>
      <c r="Q338" s="49">
        <v>45975</v>
      </c>
      <c r="R338" s="52"/>
      <c r="S338" s="47"/>
      <c r="T338" s="59"/>
      <c r="U338" s="59"/>
      <c r="V338" s="59"/>
      <c r="W338" s="141"/>
    </row>
    <row r="339" spans="2:23" ht="25" customHeight="1" x14ac:dyDescent="0.35">
      <c r="B339" s="43"/>
      <c r="C339" s="48" t="s">
        <v>648</v>
      </c>
      <c r="D339" s="44" t="s">
        <v>391</v>
      </c>
      <c r="E339" s="44" t="s">
        <v>58</v>
      </c>
      <c r="F339" s="43" t="s">
        <v>278</v>
      </c>
      <c r="G339" s="43"/>
      <c r="H339" s="45"/>
      <c r="I339" s="45"/>
      <c r="J339" s="45"/>
      <c r="K339" s="45"/>
      <c r="L339" s="45"/>
      <c r="M339" s="45"/>
      <c r="N339" s="45"/>
      <c r="O339" s="45"/>
      <c r="P339" s="525"/>
      <c r="Q339" s="49">
        <v>45975</v>
      </c>
      <c r="R339" s="52" t="s">
        <v>379</v>
      </c>
      <c r="S339" s="51" t="s">
        <v>61</v>
      </c>
      <c r="T339" s="59"/>
      <c r="U339" s="59"/>
      <c r="V339" s="59"/>
      <c r="W339" s="141">
        <v>45987</v>
      </c>
    </row>
    <row r="340" spans="2:23" ht="25" hidden="1" customHeight="1" x14ac:dyDescent="0.35">
      <c r="B340" s="43"/>
      <c r="C340" s="48" t="s">
        <v>649</v>
      </c>
      <c r="D340" s="44" t="s">
        <v>197</v>
      </c>
      <c r="E340" s="43"/>
      <c r="F340" s="43"/>
      <c r="G340" s="43"/>
      <c r="H340" s="45"/>
      <c r="I340" s="45"/>
      <c r="J340" s="45"/>
      <c r="K340" s="45"/>
      <c r="L340" s="45"/>
      <c r="M340" s="45"/>
      <c r="N340" s="45"/>
      <c r="O340" s="45"/>
      <c r="P340" s="525"/>
      <c r="Q340" s="49">
        <v>45975</v>
      </c>
      <c r="R340" s="52"/>
      <c r="S340" s="47"/>
      <c r="T340" s="59"/>
      <c r="U340" s="59"/>
      <c r="V340" s="59"/>
      <c r="W340" s="141"/>
    </row>
    <row r="341" spans="2:23" ht="25" hidden="1" customHeight="1" x14ac:dyDescent="0.35">
      <c r="B341" s="43"/>
      <c r="C341" s="48" t="s">
        <v>746</v>
      </c>
      <c r="D341" s="44" t="s">
        <v>79</v>
      </c>
      <c r="E341" s="43"/>
      <c r="F341" s="43"/>
      <c r="G341" s="43"/>
      <c r="H341" s="45"/>
      <c r="I341" s="45"/>
      <c r="J341" s="45"/>
      <c r="K341" s="45"/>
      <c r="L341" s="45"/>
      <c r="M341" s="45"/>
      <c r="N341" s="45"/>
      <c r="O341" s="45"/>
      <c r="P341" s="525"/>
      <c r="Q341" s="49">
        <v>45975</v>
      </c>
      <c r="R341" s="52"/>
      <c r="S341" s="47"/>
      <c r="T341" s="59"/>
      <c r="U341" s="59"/>
      <c r="V341" s="59"/>
      <c r="W341" s="141"/>
    </row>
    <row r="342" spans="2:23" ht="25" hidden="1" customHeight="1" x14ac:dyDescent="0.35">
      <c r="B342" s="43"/>
      <c r="C342" s="48" t="s">
        <v>829</v>
      </c>
      <c r="D342" s="44" t="s">
        <v>77</v>
      </c>
      <c r="E342" s="43"/>
      <c r="F342" s="43"/>
      <c r="G342" s="43"/>
      <c r="H342" s="45"/>
      <c r="I342" s="45"/>
      <c r="J342" s="45"/>
      <c r="K342" s="45"/>
      <c r="L342" s="45"/>
      <c r="M342" s="45"/>
      <c r="N342" s="45"/>
      <c r="O342" s="45"/>
      <c r="P342" s="525"/>
      <c r="Q342" s="49">
        <v>45975</v>
      </c>
      <c r="R342" s="52"/>
      <c r="S342" s="47"/>
      <c r="T342" s="59"/>
      <c r="U342" s="59"/>
      <c r="V342" s="59"/>
      <c r="W342" s="141"/>
    </row>
    <row r="343" spans="2:23" ht="25" hidden="1" customHeight="1" x14ac:dyDescent="0.35">
      <c r="B343" s="43"/>
      <c r="C343" s="48" t="s">
        <v>749</v>
      </c>
      <c r="D343" s="44" t="s">
        <v>79</v>
      </c>
      <c r="E343" s="43"/>
      <c r="F343" s="43"/>
      <c r="G343" s="43"/>
      <c r="H343" s="45"/>
      <c r="I343" s="45"/>
      <c r="J343" s="45"/>
      <c r="K343" s="45"/>
      <c r="L343" s="45"/>
      <c r="M343" s="45"/>
      <c r="N343" s="45"/>
      <c r="O343" s="45"/>
      <c r="P343" s="525"/>
      <c r="Q343" s="49">
        <v>45975</v>
      </c>
      <c r="R343" s="52"/>
      <c r="S343" s="47"/>
      <c r="T343" s="59"/>
      <c r="U343" s="59"/>
      <c r="V343" s="59"/>
      <c r="W343" s="141"/>
    </row>
    <row r="344" spans="2:23" ht="25" hidden="1" customHeight="1" x14ac:dyDescent="0.35">
      <c r="B344" s="43"/>
      <c r="C344" s="48" t="s">
        <v>748</v>
      </c>
      <c r="D344" s="44" t="s">
        <v>79</v>
      </c>
      <c r="E344" s="44" t="s">
        <v>74</v>
      </c>
      <c r="F344" s="44" t="s">
        <v>279</v>
      </c>
      <c r="G344" s="43"/>
      <c r="H344" s="45"/>
      <c r="I344" s="45"/>
      <c r="J344" s="45"/>
      <c r="K344" s="45"/>
      <c r="L344" s="45"/>
      <c r="M344" s="45"/>
      <c r="N344" s="45"/>
      <c r="O344" s="45"/>
      <c r="P344" s="525"/>
      <c r="Q344" s="49">
        <v>45975</v>
      </c>
      <c r="R344" s="50" t="s">
        <v>97</v>
      </c>
      <c r="S344" s="51" t="s">
        <v>61</v>
      </c>
      <c r="T344" s="59"/>
      <c r="U344" s="59"/>
      <c r="V344" s="59"/>
      <c r="W344" s="141">
        <v>45988</v>
      </c>
    </row>
    <row r="345" spans="2:23" ht="25" hidden="1" customHeight="1" x14ac:dyDescent="0.35">
      <c r="B345" s="43"/>
      <c r="C345" s="48" t="s">
        <v>703</v>
      </c>
      <c r="D345" s="44" t="s">
        <v>170</v>
      </c>
      <c r="E345" s="43"/>
      <c r="F345" s="43"/>
      <c r="G345" s="43"/>
      <c r="H345" s="45"/>
      <c r="I345" s="45"/>
      <c r="J345" s="45"/>
      <c r="K345" s="45"/>
      <c r="L345" s="45"/>
      <c r="M345" s="45"/>
      <c r="N345" s="45"/>
      <c r="O345" s="45"/>
      <c r="P345" s="525"/>
      <c r="Q345" s="49">
        <v>45975</v>
      </c>
      <c r="R345" s="52"/>
      <c r="S345" s="47"/>
      <c r="T345" s="59"/>
      <c r="U345" s="59"/>
      <c r="V345" s="59"/>
      <c r="W345" s="141"/>
    </row>
    <row r="346" spans="2:23" ht="25" hidden="1" customHeight="1" x14ac:dyDescent="0.35">
      <c r="B346" s="43"/>
      <c r="C346" s="48" t="s">
        <v>704</v>
      </c>
      <c r="D346" s="44" t="s">
        <v>706</v>
      </c>
      <c r="E346" s="43"/>
      <c r="F346" s="43"/>
      <c r="G346" s="43"/>
      <c r="H346" s="45"/>
      <c r="I346" s="45"/>
      <c r="J346" s="45"/>
      <c r="K346" s="45"/>
      <c r="L346" s="45"/>
      <c r="M346" s="45"/>
      <c r="N346" s="45"/>
      <c r="O346" s="45"/>
      <c r="P346" s="525"/>
      <c r="Q346" s="49">
        <v>45975</v>
      </c>
      <c r="R346" s="52"/>
      <c r="S346" s="47"/>
      <c r="T346" s="59"/>
      <c r="U346" s="59"/>
      <c r="V346" s="59"/>
      <c r="W346" s="141"/>
    </row>
    <row r="347" spans="2:23" ht="25" hidden="1" customHeight="1" x14ac:dyDescent="0.35">
      <c r="B347" s="530"/>
      <c r="C347" s="517" t="s">
        <v>707</v>
      </c>
      <c r="D347" s="516" t="s">
        <v>77</v>
      </c>
      <c r="E347" s="530"/>
      <c r="F347" s="530"/>
      <c r="G347" s="530"/>
      <c r="H347" s="531"/>
      <c r="I347" s="531"/>
      <c r="J347" s="531"/>
      <c r="K347" s="531"/>
      <c r="L347" s="531"/>
      <c r="M347" s="531"/>
      <c r="N347" s="531"/>
      <c r="O347" s="531"/>
      <c r="P347" s="532"/>
      <c r="Q347" s="219">
        <v>45975</v>
      </c>
      <c r="R347" s="533"/>
      <c r="S347" s="558"/>
      <c r="T347" s="59"/>
      <c r="U347" s="59"/>
      <c r="V347" s="59"/>
      <c r="W347" s="559"/>
    </row>
    <row r="348" spans="2:23" ht="28.5" hidden="1" customHeight="1" x14ac:dyDescent="0.35">
      <c r="B348" s="43"/>
      <c r="C348" s="48" t="s">
        <v>745</v>
      </c>
      <c r="D348" s="44" t="s">
        <v>65</v>
      </c>
      <c r="E348" s="44" t="s">
        <v>74</v>
      </c>
      <c r="F348" s="44" t="s">
        <v>279</v>
      </c>
      <c r="G348" s="43"/>
      <c r="H348" s="45"/>
      <c r="I348" s="45"/>
      <c r="J348" s="45"/>
      <c r="K348" s="45"/>
      <c r="L348" s="45"/>
      <c r="M348" s="45"/>
      <c r="N348" s="45"/>
      <c r="O348" s="45"/>
      <c r="P348" s="525"/>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sheetData>
  <autoFilter ref="B25:W348" xr:uid="{D046FCDF-79A8-488B-A1EB-33662C848DF5}">
    <filterColumn colId="4">
      <filters blank="1">
        <filter val="RAJ"/>
      </filters>
    </filterColumn>
    <filterColumn colId="6" showButton="0"/>
    <filterColumn colId="7" showButton="0"/>
    <filterColumn colId="9" showButton="0"/>
    <filterColumn colId="17">
      <filters>
        <filter val="311"/>
        <filter val="Complete"/>
      </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7" priority="49"/>
  </conditionalFormatting>
  <conditionalFormatting sqref="C28:C29">
    <cfRule type="duplicateValues" dxfId="3676" priority="375"/>
  </conditionalFormatting>
  <conditionalFormatting sqref="C30">
    <cfRule type="duplicateValues" dxfId="3675" priority="376"/>
  </conditionalFormatting>
  <conditionalFormatting sqref="C31">
    <cfRule type="duplicateValues" dxfId="3674" priority="368"/>
    <cfRule type="duplicateValues" dxfId="3673" priority="367"/>
  </conditionalFormatting>
  <conditionalFormatting sqref="C32">
    <cfRule type="duplicateValues" dxfId="3672" priority="370"/>
    <cfRule type="duplicateValues" dxfId="3671" priority="371"/>
  </conditionalFormatting>
  <conditionalFormatting sqref="C35">
    <cfRule type="duplicateValues" dxfId="3670" priority="369"/>
  </conditionalFormatting>
  <conditionalFormatting sqref="C36:C39">
    <cfRule type="duplicateValues" dxfId="3669" priority="365"/>
    <cfRule type="duplicateValues" dxfId="3668" priority="364"/>
    <cfRule type="duplicateValues" dxfId="3667" priority="366"/>
  </conditionalFormatting>
  <conditionalFormatting sqref="C40">
    <cfRule type="duplicateValues" dxfId="3666" priority="363"/>
    <cfRule type="duplicateValues" dxfId="3665" priority="362"/>
    <cfRule type="duplicateValues" dxfId="3664" priority="361"/>
  </conditionalFormatting>
  <conditionalFormatting sqref="C41:C42">
    <cfRule type="duplicateValues" dxfId="3663" priority="360"/>
    <cfRule type="duplicateValues" dxfId="3662" priority="359"/>
    <cfRule type="duplicateValues" dxfId="3661" priority="358"/>
  </conditionalFormatting>
  <conditionalFormatting sqref="C43 C45">
    <cfRule type="duplicateValues" dxfId="3660" priority="356"/>
  </conditionalFormatting>
  <conditionalFormatting sqref="C43">
    <cfRule type="duplicateValues" dxfId="3659" priority="357"/>
    <cfRule type="duplicateValues" dxfId="3658" priority="355"/>
  </conditionalFormatting>
  <conditionalFormatting sqref="C44">
    <cfRule type="duplicateValues" dxfId="3657" priority="354"/>
    <cfRule type="duplicateValues" dxfId="3656" priority="353"/>
    <cfRule type="duplicateValues" dxfId="3655" priority="352"/>
  </conditionalFormatting>
  <conditionalFormatting sqref="C46">
    <cfRule type="duplicateValues" dxfId="3654" priority="350"/>
    <cfRule type="duplicateValues" dxfId="3653" priority="349"/>
    <cfRule type="duplicateValues" dxfId="3652" priority="351"/>
  </conditionalFormatting>
  <conditionalFormatting sqref="C47">
    <cfRule type="duplicateValues" dxfId="3651" priority="348"/>
    <cfRule type="duplicateValues" dxfId="3650" priority="347"/>
    <cfRule type="duplicateValues" dxfId="3649" priority="346"/>
  </conditionalFormatting>
  <conditionalFormatting sqref="C48">
    <cfRule type="duplicateValues" dxfId="3648" priority="345"/>
    <cfRule type="duplicateValues" dxfId="3647" priority="344"/>
    <cfRule type="duplicateValues" dxfId="3646" priority="343"/>
  </conditionalFormatting>
  <conditionalFormatting sqref="C49">
    <cfRule type="duplicateValues" dxfId="3645" priority="341"/>
    <cfRule type="duplicateValues" dxfId="3644" priority="342"/>
    <cfRule type="duplicateValues" dxfId="3643" priority="340"/>
  </conditionalFormatting>
  <conditionalFormatting sqref="C50">
    <cfRule type="duplicateValues" dxfId="3642" priority="337"/>
    <cfRule type="duplicateValues" dxfId="3641" priority="338"/>
    <cfRule type="duplicateValues" dxfId="3640" priority="339"/>
  </conditionalFormatting>
  <conditionalFormatting sqref="C51">
    <cfRule type="duplicateValues" dxfId="3639" priority="334"/>
    <cfRule type="duplicateValues" dxfId="3638" priority="335"/>
    <cfRule type="duplicateValues" dxfId="3637" priority="336"/>
  </conditionalFormatting>
  <conditionalFormatting sqref="C52">
    <cfRule type="duplicateValues" dxfId="3636" priority="333"/>
    <cfRule type="duplicateValues" dxfId="3635" priority="331"/>
    <cfRule type="duplicateValues" dxfId="3634" priority="332"/>
  </conditionalFormatting>
  <conditionalFormatting sqref="C53:C54">
    <cfRule type="duplicateValues" dxfId="3633" priority="328"/>
    <cfRule type="duplicateValues" dxfId="3632" priority="329"/>
    <cfRule type="duplicateValues" dxfId="3631" priority="330"/>
  </conditionalFormatting>
  <conditionalFormatting sqref="C57">
    <cfRule type="duplicateValues" dxfId="3630" priority="325"/>
    <cfRule type="duplicateValues" dxfId="3629" priority="326"/>
    <cfRule type="duplicateValues" dxfId="3628" priority="327"/>
  </conditionalFormatting>
  <conditionalFormatting sqref="C58">
    <cfRule type="duplicateValues" dxfId="3627" priority="322"/>
    <cfRule type="duplicateValues" dxfId="3626" priority="324"/>
    <cfRule type="duplicateValues" dxfId="3625" priority="323"/>
  </conditionalFormatting>
  <conditionalFormatting sqref="C59">
    <cfRule type="duplicateValues" dxfId="3624" priority="321"/>
    <cfRule type="duplicateValues" dxfId="3623" priority="320"/>
    <cfRule type="duplicateValues" dxfId="3622" priority="319"/>
  </conditionalFormatting>
  <conditionalFormatting sqref="C60">
    <cfRule type="duplicateValues" dxfId="3621" priority="318"/>
    <cfRule type="duplicateValues" dxfId="3620" priority="317"/>
    <cfRule type="duplicateValues" dxfId="3619" priority="316"/>
  </conditionalFormatting>
  <conditionalFormatting sqref="C62">
    <cfRule type="duplicateValues" dxfId="3618" priority="313"/>
    <cfRule type="duplicateValues" dxfId="3617" priority="314"/>
    <cfRule type="duplicateValues" dxfId="3616" priority="315"/>
  </conditionalFormatting>
  <conditionalFormatting sqref="C63">
    <cfRule type="duplicateValues" dxfId="3615" priority="310"/>
    <cfRule type="duplicateValues" dxfId="3614" priority="311"/>
    <cfRule type="duplicateValues" dxfId="3613" priority="312"/>
  </conditionalFormatting>
  <conditionalFormatting sqref="C64">
    <cfRule type="duplicateValues" dxfId="3612" priority="308"/>
    <cfRule type="duplicateValues" dxfId="3611" priority="307"/>
    <cfRule type="duplicateValues" dxfId="3610" priority="309"/>
  </conditionalFormatting>
  <conditionalFormatting sqref="C65:C66">
    <cfRule type="duplicateValues" dxfId="3609" priority="304"/>
    <cfRule type="duplicateValues" dxfId="3608" priority="305"/>
    <cfRule type="duplicateValues" dxfId="3607" priority="306"/>
  </conditionalFormatting>
  <conditionalFormatting sqref="C67">
    <cfRule type="duplicateValues" dxfId="3606" priority="303"/>
    <cfRule type="duplicateValues" dxfId="3605" priority="301"/>
    <cfRule type="duplicateValues" dxfId="3604" priority="302"/>
  </conditionalFormatting>
  <conditionalFormatting sqref="C68">
    <cfRule type="duplicateValues" dxfId="3603" priority="299"/>
    <cfRule type="duplicateValues" dxfId="3602" priority="298"/>
    <cfRule type="duplicateValues" dxfId="3601" priority="297"/>
    <cfRule type="duplicateValues" dxfId="3600" priority="300"/>
  </conditionalFormatting>
  <conditionalFormatting sqref="C69">
    <cfRule type="duplicateValues" dxfId="3599" priority="295"/>
    <cfRule type="duplicateValues" dxfId="3598" priority="296"/>
    <cfRule type="duplicateValues" dxfId="3597" priority="294"/>
    <cfRule type="duplicateValues" dxfId="3596" priority="293"/>
  </conditionalFormatting>
  <conditionalFormatting sqref="C70">
    <cfRule type="duplicateValues" dxfId="3595" priority="291"/>
    <cfRule type="duplicateValues" dxfId="3594" priority="290"/>
    <cfRule type="duplicateValues" dxfId="3593" priority="289"/>
    <cfRule type="duplicateValues" dxfId="3592" priority="292"/>
  </conditionalFormatting>
  <conditionalFormatting sqref="C71:C73">
    <cfRule type="duplicateValues" dxfId="3591" priority="288"/>
    <cfRule type="duplicateValues" dxfId="3590" priority="287"/>
    <cfRule type="duplicateValues" dxfId="3589" priority="286"/>
    <cfRule type="duplicateValues" dxfId="3588" priority="285"/>
  </conditionalFormatting>
  <conditionalFormatting sqref="C74:C77">
    <cfRule type="duplicateValues" dxfId="3587" priority="284"/>
    <cfRule type="duplicateValues" dxfId="3586" priority="283"/>
    <cfRule type="duplicateValues" dxfId="3585" priority="282"/>
    <cfRule type="duplicateValues" dxfId="3584" priority="281"/>
  </conditionalFormatting>
  <conditionalFormatting sqref="C78">
    <cfRule type="duplicateValues" dxfId="3583" priority="277"/>
    <cfRule type="duplicateValues" dxfId="3582" priority="280"/>
    <cfRule type="duplicateValues" dxfId="3581" priority="279"/>
    <cfRule type="duplicateValues" dxfId="3580" priority="278"/>
  </conditionalFormatting>
  <conditionalFormatting sqref="C79">
    <cfRule type="duplicateValues" dxfId="3579" priority="275"/>
    <cfRule type="duplicateValues" dxfId="3578" priority="274"/>
    <cfRule type="duplicateValues" dxfId="3577" priority="273"/>
    <cfRule type="duplicateValues" dxfId="3576" priority="276"/>
  </conditionalFormatting>
  <conditionalFormatting sqref="C80:C82">
    <cfRule type="duplicateValues" dxfId="3575" priority="272"/>
    <cfRule type="duplicateValues" dxfId="3574" priority="271"/>
    <cfRule type="duplicateValues" dxfId="3573" priority="270"/>
    <cfRule type="duplicateValues" dxfId="3572" priority="269"/>
  </conditionalFormatting>
  <conditionalFormatting sqref="C83">
    <cfRule type="duplicateValues" dxfId="3571" priority="267"/>
    <cfRule type="duplicateValues" dxfId="3570" priority="266"/>
    <cfRule type="duplicateValues" dxfId="3569" priority="265"/>
    <cfRule type="duplicateValues" dxfId="3568" priority="268"/>
  </conditionalFormatting>
  <conditionalFormatting sqref="C87">
    <cfRule type="duplicateValues" dxfId="3567" priority="261"/>
    <cfRule type="duplicateValues" dxfId="3566" priority="262"/>
    <cfRule type="duplicateValues" dxfId="3565" priority="264"/>
    <cfRule type="duplicateValues" dxfId="3564" priority="263"/>
  </conditionalFormatting>
  <conditionalFormatting sqref="C92">
    <cfRule type="duplicateValues" dxfId="3563" priority="260"/>
    <cfRule type="duplicateValues" dxfId="3562" priority="259"/>
    <cfRule type="duplicateValues" dxfId="3561" priority="257"/>
    <cfRule type="duplicateValues" dxfId="3560" priority="258"/>
  </conditionalFormatting>
  <conditionalFormatting sqref="C96:C98">
    <cfRule type="duplicateValues" dxfId="3559" priority="254"/>
    <cfRule type="duplicateValues" dxfId="3558" priority="255"/>
    <cfRule type="duplicateValues" dxfId="3557" priority="256"/>
    <cfRule type="duplicateValues" dxfId="3556" priority="253"/>
  </conditionalFormatting>
  <conditionalFormatting sqref="C99">
    <cfRule type="duplicateValues" dxfId="3555" priority="249"/>
    <cfRule type="duplicateValues" dxfId="3554" priority="250"/>
    <cfRule type="duplicateValues" dxfId="3553" priority="252"/>
    <cfRule type="duplicateValues" dxfId="3552" priority="251"/>
  </conditionalFormatting>
  <conditionalFormatting sqref="C101:C102">
    <cfRule type="duplicateValues" dxfId="3551" priority="247"/>
    <cfRule type="duplicateValues" dxfId="3550" priority="248"/>
    <cfRule type="duplicateValues" dxfId="3549" priority="246"/>
    <cfRule type="duplicateValues" dxfId="3548" priority="245"/>
  </conditionalFormatting>
  <conditionalFormatting sqref="C103:C104">
    <cfRule type="duplicateValues" dxfId="3547" priority="244"/>
    <cfRule type="duplicateValues" dxfId="3546" priority="243"/>
    <cfRule type="duplicateValues" dxfId="3545" priority="242"/>
    <cfRule type="duplicateValues" dxfId="3544" priority="241"/>
  </conditionalFormatting>
  <conditionalFormatting sqref="C105">
    <cfRule type="duplicateValues" dxfId="3543" priority="240"/>
    <cfRule type="duplicateValues" dxfId="3542" priority="239"/>
    <cfRule type="duplicateValues" dxfId="3541" priority="238"/>
    <cfRule type="duplicateValues" dxfId="3540" priority="237"/>
  </conditionalFormatting>
  <conditionalFormatting sqref="C106">
    <cfRule type="duplicateValues" dxfId="3539" priority="236"/>
    <cfRule type="duplicateValues" dxfId="3538" priority="235"/>
    <cfRule type="duplicateValues" dxfId="3537" priority="234"/>
    <cfRule type="duplicateValues" dxfId="3536" priority="233"/>
  </conditionalFormatting>
  <conditionalFormatting sqref="C110">
    <cfRule type="duplicateValues" dxfId="3535" priority="232"/>
    <cfRule type="duplicateValues" dxfId="3534" priority="231"/>
    <cfRule type="duplicateValues" dxfId="3533" priority="230"/>
    <cfRule type="duplicateValues" dxfId="3532" priority="229"/>
  </conditionalFormatting>
  <conditionalFormatting sqref="C114:C117 C120 C122:C123 C125">
    <cfRule type="duplicateValues" dxfId="3531" priority="228"/>
    <cfRule type="duplicateValues" dxfId="3530" priority="227"/>
    <cfRule type="duplicateValues" dxfId="3529" priority="226"/>
  </conditionalFormatting>
  <conditionalFormatting sqref="C114:C117 C120 C122:C125">
    <cfRule type="expression" dxfId="3528" priority="1654" stopIfTrue="1">
      <formula>AND(COUNTIF($C$239:$C$65365,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27" priority="1653" stopIfTrue="1">
      <formula>AND(COUNTIF($C$2:$C$65365, C114)+COUNTIF(#REF!, C114)&gt;1,NOT(ISBLANK(C114)))</formula>
    </cfRule>
  </conditionalFormatting>
  <conditionalFormatting sqref="C116">
    <cfRule type="expression" dxfId="3526" priority="1659" stopIfTrue="1">
      <formula>AND(COUNTIF($E$2:$E$65369, C116)+COUNTIF(#REF!, C116)&gt;1,NOT(ISBLANK(C116)))</formula>
    </cfRule>
    <cfRule type="expression" dxfId="3525" priority="1660" stopIfTrue="1">
      <formula>AND(COUNTIF($E$285:$E$65369,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24" priority="1661" stopIfTrue="1">
      <formula>AND(COUNTIF($E$2:$E$65359, C116)+COUNTIF(#REF!, C116)&gt;1,NOT(ISBLANK(C116)))</formula>
    </cfRule>
    <cfRule type="expression" dxfId="3523" priority="1662" stopIfTrue="1">
      <formula>AND(COUNTIF($E$275:$E$65359,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2" priority="225"/>
    <cfRule type="duplicateValues" dxfId="3521" priority="224"/>
    <cfRule type="duplicateValues" dxfId="3520" priority="223"/>
    <cfRule type="duplicateValues" dxfId="3519" priority="222"/>
  </conditionalFormatting>
  <conditionalFormatting sqref="C119">
    <cfRule type="duplicateValues" dxfId="3518" priority="221"/>
    <cfRule type="duplicateValues" dxfId="3517" priority="220"/>
    <cfRule type="duplicateValues" dxfId="3516" priority="219"/>
    <cfRule type="duplicateValues" dxfId="3515" priority="218"/>
  </conditionalFormatting>
  <conditionalFormatting sqref="C120 C122:C124">
    <cfRule type="expression" dxfId="3514" priority="1664" stopIfTrue="1">
      <formula>AND(COUNTIF($C$2:$C$65384, C120)+COUNTIF(#REF!, C120)&gt;1,NOT(ISBLANK(C120)))</formula>
    </cfRule>
    <cfRule type="expression" dxfId="3513" priority="1663" stopIfTrue="1">
      <formula>AND(COUNTIF($C$258:$C$65384,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12" priority="216"/>
    <cfRule type="duplicateValues" dxfId="3511" priority="215"/>
    <cfRule type="duplicateValues" dxfId="3510" priority="214"/>
    <cfRule type="duplicateValues" dxfId="3509" priority="213"/>
  </conditionalFormatting>
  <conditionalFormatting sqref="C124">
    <cfRule type="duplicateValues" dxfId="3508" priority="212"/>
    <cfRule type="duplicateValues" dxfId="3507" priority="211"/>
    <cfRule type="duplicateValues" dxfId="3506" priority="210"/>
    <cfRule type="duplicateValues" dxfId="3505" priority="209"/>
  </conditionalFormatting>
  <conditionalFormatting sqref="C125">
    <cfRule type="expression" dxfId="3504" priority="1667" stopIfTrue="1">
      <formula>AND(COUNTIF($C$262:$C$65388,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03" priority="1668" stopIfTrue="1">
      <formula>AND(COUNTIF($C$1:$C$65388, C125)+COUNTIF(#REF!, C125)&gt;1,NOT(ISBLANK(C125)))</formula>
    </cfRule>
  </conditionalFormatting>
  <conditionalFormatting sqref="C126:C127">
    <cfRule type="duplicateValues" dxfId="3502" priority="205"/>
    <cfRule type="duplicateValues" dxfId="3501" priority="208"/>
    <cfRule type="duplicateValues" dxfId="3500" priority="207"/>
    <cfRule type="duplicateValues" dxfId="3499" priority="206"/>
  </conditionalFormatting>
  <conditionalFormatting sqref="C128">
    <cfRule type="duplicateValues" dxfId="3498" priority="201"/>
    <cfRule type="duplicateValues" dxfId="3497" priority="202"/>
    <cfRule type="duplicateValues" dxfId="3496" priority="203"/>
    <cfRule type="duplicateValues" dxfId="3495" priority="204"/>
  </conditionalFormatting>
  <conditionalFormatting sqref="C129:C130">
    <cfRule type="duplicateValues" dxfId="3494" priority="200"/>
    <cfRule type="duplicateValues" dxfId="3493" priority="197"/>
    <cfRule type="duplicateValues" dxfId="3492" priority="198"/>
    <cfRule type="duplicateValues" dxfId="3491" priority="199"/>
  </conditionalFormatting>
  <conditionalFormatting sqref="C131">
    <cfRule type="duplicateValues" dxfId="3490" priority="196"/>
    <cfRule type="duplicateValues" dxfId="3489" priority="195"/>
    <cfRule type="duplicateValues" dxfId="3488" priority="194"/>
    <cfRule type="duplicateValues" dxfId="3487" priority="193"/>
  </conditionalFormatting>
  <conditionalFormatting sqref="C133">
    <cfRule type="duplicateValues" dxfId="3486" priority="188"/>
    <cfRule type="duplicateValues" dxfId="3485" priority="187"/>
    <cfRule type="duplicateValues" dxfId="3484" priority="186"/>
    <cfRule type="duplicateValues" dxfId="3483" priority="185"/>
  </conditionalFormatting>
  <conditionalFormatting sqref="C134">
    <cfRule type="duplicateValues" dxfId="3482" priority="181"/>
    <cfRule type="duplicateValues" dxfId="3481" priority="184"/>
    <cfRule type="duplicateValues" dxfId="3480" priority="183"/>
    <cfRule type="duplicateValues" dxfId="3479" priority="182"/>
  </conditionalFormatting>
  <conditionalFormatting sqref="C135">
    <cfRule type="duplicateValues" dxfId="3478" priority="176"/>
    <cfRule type="duplicateValues" dxfId="3477" priority="179"/>
    <cfRule type="duplicateValues" dxfId="3476" priority="178"/>
    <cfRule type="duplicateValues" dxfId="3475" priority="177"/>
    <cfRule type="duplicateValues" dxfId="3474" priority="175"/>
  </conditionalFormatting>
  <conditionalFormatting sqref="C136">
    <cfRule type="duplicateValues" dxfId="3473" priority="174"/>
    <cfRule type="duplicateValues" dxfId="3472" priority="173"/>
    <cfRule type="duplicateValues" dxfId="3471" priority="172"/>
    <cfRule type="duplicateValues" dxfId="3470" priority="171"/>
    <cfRule type="duplicateValues" dxfId="3469" priority="170"/>
  </conditionalFormatting>
  <conditionalFormatting sqref="C137">
    <cfRule type="duplicateValues" dxfId="3468" priority="168"/>
    <cfRule type="duplicateValues" dxfId="3467" priority="167"/>
    <cfRule type="duplicateValues" dxfId="3466" priority="166"/>
    <cfRule type="duplicateValues" dxfId="3465" priority="165"/>
    <cfRule type="duplicateValues" dxfId="3464" priority="169"/>
  </conditionalFormatting>
  <conditionalFormatting sqref="C138">
    <cfRule type="duplicateValues" dxfId="3463" priority="164"/>
    <cfRule type="duplicateValues" dxfId="3462" priority="163"/>
    <cfRule type="duplicateValues" dxfId="3461" priority="162"/>
    <cfRule type="duplicateValues" dxfId="3460" priority="161"/>
    <cfRule type="duplicateValues" dxfId="3459" priority="160"/>
  </conditionalFormatting>
  <conditionalFormatting sqref="C139">
    <cfRule type="duplicateValues" dxfId="3458" priority="158"/>
    <cfRule type="duplicateValues" dxfId="3457" priority="157"/>
    <cfRule type="duplicateValues" dxfId="3456" priority="156"/>
    <cfRule type="duplicateValues" dxfId="3455" priority="155"/>
    <cfRule type="duplicateValues" dxfId="3454" priority="159"/>
  </conditionalFormatting>
  <conditionalFormatting sqref="C140">
    <cfRule type="duplicateValues" dxfId="3453" priority="153"/>
    <cfRule type="duplicateValues" dxfId="3452" priority="152"/>
    <cfRule type="duplicateValues" dxfId="3451" priority="154"/>
    <cfRule type="duplicateValues" dxfId="3450" priority="150"/>
    <cfRule type="duplicateValues" dxfId="3449" priority="151"/>
  </conditionalFormatting>
  <conditionalFormatting sqref="C141">
    <cfRule type="duplicateValues" dxfId="3448" priority="141"/>
    <cfRule type="duplicateValues" dxfId="3447" priority="140"/>
    <cfRule type="duplicateValues" dxfId="3446" priority="144"/>
    <cfRule type="duplicateValues" dxfId="3445" priority="143"/>
    <cfRule type="duplicateValues" dxfId="3444" priority="142"/>
  </conditionalFormatting>
  <conditionalFormatting sqref="C142">
    <cfRule type="duplicateValues" dxfId="3443" priority="136"/>
    <cfRule type="duplicateValues" dxfId="3442" priority="135"/>
    <cfRule type="duplicateValues" dxfId="3441" priority="137"/>
    <cfRule type="duplicateValues" dxfId="3440" priority="138"/>
    <cfRule type="duplicateValues" dxfId="3439" priority="139"/>
  </conditionalFormatting>
  <conditionalFormatting sqref="C143">
    <cfRule type="duplicateValues" dxfId="3438" priority="130"/>
    <cfRule type="duplicateValues" dxfId="3437" priority="131"/>
    <cfRule type="duplicateValues" dxfId="3436" priority="132"/>
    <cfRule type="duplicateValues" dxfId="3435" priority="133"/>
    <cfRule type="duplicateValues" dxfId="3434" priority="134"/>
  </conditionalFormatting>
  <conditionalFormatting sqref="C144">
    <cfRule type="duplicateValues" dxfId="3433" priority="128"/>
    <cfRule type="duplicateValues" dxfId="3432" priority="129"/>
    <cfRule type="duplicateValues" dxfId="3431" priority="127"/>
    <cfRule type="duplicateValues" dxfId="3430" priority="126"/>
    <cfRule type="duplicateValues" dxfId="3429" priority="125"/>
  </conditionalFormatting>
  <conditionalFormatting sqref="C145">
    <cfRule type="duplicateValues" dxfId="3428" priority="124"/>
    <cfRule type="duplicateValues" dxfId="3427" priority="123"/>
    <cfRule type="duplicateValues" dxfId="3426" priority="122"/>
    <cfRule type="duplicateValues" dxfId="3425" priority="121"/>
    <cfRule type="duplicateValues" dxfId="3424" priority="120"/>
  </conditionalFormatting>
  <conditionalFormatting sqref="C146">
    <cfRule type="duplicateValues" dxfId="3423" priority="115"/>
    <cfRule type="duplicateValues" dxfId="3422" priority="116"/>
    <cfRule type="duplicateValues" dxfId="3421" priority="117"/>
    <cfRule type="duplicateValues" dxfId="3420" priority="118"/>
    <cfRule type="duplicateValues" dxfId="3419" priority="119"/>
  </conditionalFormatting>
  <conditionalFormatting sqref="C147">
    <cfRule type="duplicateValues" dxfId="3418" priority="113"/>
    <cfRule type="duplicateValues" dxfId="3417" priority="111"/>
    <cfRule type="duplicateValues" dxfId="3416" priority="114"/>
    <cfRule type="duplicateValues" dxfId="3415" priority="110"/>
    <cfRule type="duplicateValues" dxfId="3414" priority="112"/>
  </conditionalFormatting>
  <conditionalFormatting sqref="C148">
    <cfRule type="duplicateValues" dxfId="3413" priority="105"/>
    <cfRule type="duplicateValues" dxfId="3412" priority="107"/>
    <cfRule type="duplicateValues" dxfId="3411" priority="108"/>
    <cfRule type="duplicateValues" dxfId="3410" priority="109"/>
    <cfRule type="duplicateValues" dxfId="3409" priority="106"/>
  </conditionalFormatting>
  <conditionalFormatting sqref="C149:C151">
    <cfRule type="duplicateValues" dxfId="3408" priority="104"/>
    <cfRule type="duplicateValues" dxfId="3407" priority="103"/>
    <cfRule type="duplicateValues" dxfId="3406" priority="101"/>
    <cfRule type="duplicateValues" dxfId="3405" priority="102"/>
    <cfRule type="duplicateValues" dxfId="3404" priority="100"/>
  </conditionalFormatting>
  <conditionalFormatting sqref="C152 C1:C21 C122:C123 C125 C172 C175:C202 C23:C120 C204:C1048576">
    <cfRule type="duplicateValues" dxfId="3403" priority="1669"/>
  </conditionalFormatting>
  <conditionalFormatting sqref="C152 C1:C21 C172 C175:C202 C23:C134 C204:C1048576">
    <cfRule type="duplicateValues" dxfId="3402" priority="1679"/>
  </conditionalFormatting>
  <conditionalFormatting sqref="C152 C55:C56 C33:C35 C24:C26 C28:C29 C61 C84:C86 C88:C91 C93:C95 C100 C107:C109 C111:C113 C172 C175:C202 C204:C1048576">
    <cfRule type="duplicateValues" dxfId="3401" priority="1687"/>
  </conditionalFormatting>
  <conditionalFormatting sqref="C152 C55:C56 C33:C35 C24:C26 C28:C30 C61 C84:C86 C88:C91 C93:C95 C100 C107:C109 C111:C113 C172 C175:C202 C204:C1048576">
    <cfRule type="duplicateValues" dxfId="3400" priority="1704"/>
  </conditionalFormatting>
  <conditionalFormatting sqref="C152 C55:C56 C33:C35 C61 C84:C86 C88:C91 C93:C95 C100 C107:C109 C111:C113 C172 C175:C202 C204:C1048576">
    <cfRule type="duplicateValues" dxfId="3399" priority="1721"/>
  </conditionalFormatting>
  <conditionalFormatting sqref="C153">
    <cfRule type="duplicateValues" dxfId="3398" priority="97"/>
    <cfRule type="duplicateValues" dxfId="3397" priority="99"/>
    <cfRule type="duplicateValues" dxfId="3396" priority="98"/>
    <cfRule type="duplicateValues" dxfId="3395" priority="96"/>
    <cfRule type="duplicateValues" dxfId="3394" priority="95"/>
  </conditionalFormatting>
  <conditionalFormatting sqref="C154">
    <cfRule type="duplicateValues" dxfId="3393" priority="94"/>
    <cfRule type="duplicateValues" dxfId="3392" priority="93"/>
    <cfRule type="duplicateValues" dxfId="3391" priority="92"/>
    <cfRule type="duplicateValues" dxfId="3390" priority="91"/>
    <cfRule type="duplicateValues" dxfId="3389" priority="90"/>
  </conditionalFormatting>
  <conditionalFormatting sqref="C155">
    <cfRule type="duplicateValues" dxfId="3388" priority="88"/>
    <cfRule type="duplicateValues" dxfId="3387" priority="86"/>
    <cfRule type="duplicateValues" dxfId="3386" priority="85"/>
    <cfRule type="duplicateValues" dxfId="3385" priority="87"/>
    <cfRule type="duplicateValues" dxfId="3384" priority="89"/>
  </conditionalFormatting>
  <conditionalFormatting sqref="C156">
    <cfRule type="duplicateValues" dxfId="3383" priority="84"/>
    <cfRule type="duplicateValues" dxfId="3382" priority="83"/>
    <cfRule type="duplicateValues" dxfId="3381" priority="82"/>
    <cfRule type="duplicateValues" dxfId="3380" priority="81"/>
    <cfRule type="duplicateValues" dxfId="3379" priority="80"/>
  </conditionalFormatting>
  <conditionalFormatting sqref="C157:C158">
    <cfRule type="duplicateValues" dxfId="3378" priority="78"/>
    <cfRule type="duplicateValues" dxfId="3377" priority="77"/>
    <cfRule type="duplicateValues" dxfId="3376" priority="76"/>
    <cfRule type="duplicateValues" dxfId="3375" priority="75"/>
    <cfRule type="duplicateValues" dxfId="3374" priority="79"/>
  </conditionalFormatting>
  <conditionalFormatting sqref="C159">
    <cfRule type="duplicateValues" dxfId="3373" priority="74"/>
    <cfRule type="duplicateValues" dxfId="3372" priority="73"/>
    <cfRule type="duplicateValues" dxfId="3371" priority="72"/>
    <cfRule type="duplicateValues" dxfId="3370" priority="71"/>
    <cfRule type="duplicateValues" dxfId="3369" priority="70"/>
  </conditionalFormatting>
  <conditionalFormatting sqref="C160">
    <cfRule type="duplicateValues" dxfId="3368" priority="69"/>
    <cfRule type="duplicateValues" dxfId="3367" priority="68"/>
    <cfRule type="duplicateValues" dxfId="3366" priority="67"/>
    <cfRule type="duplicateValues" dxfId="3365" priority="66"/>
    <cfRule type="duplicateValues" dxfId="3364" priority="65"/>
  </conditionalFormatting>
  <conditionalFormatting sqref="C161">
    <cfRule type="duplicateValues" dxfId="3363" priority="63"/>
    <cfRule type="duplicateValues" dxfId="3362" priority="64"/>
    <cfRule type="duplicateValues" dxfId="3361" priority="62"/>
    <cfRule type="duplicateValues" dxfId="3360" priority="60"/>
    <cfRule type="duplicateValues" dxfId="3359" priority="61"/>
  </conditionalFormatting>
  <conditionalFormatting sqref="C162">
    <cfRule type="duplicateValues" dxfId="3358" priority="55"/>
    <cfRule type="duplicateValues" dxfId="3357" priority="58"/>
    <cfRule type="duplicateValues" dxfId="3356" priority="57"/>
    <cfRule type="duplicateValues" dxfId="3355" priority="56"/>
    <cfRule type="duplicateValues" dxfId="3354" priority="59"/>
  </conditionalFormatting>
  <conditionalFormatting sqref="C163">
    <cfRule type="duplicateValues" dxfId="3353" priority="50"/>
    <cfRule type="duplicateValues" dxfId="3352" priority="51"/>
    <cfRule type="duplicateValues" dxfId="3351" priority="52"/>
    <cfRule type="duplicateValues" dxfId="3350" priority="53"/>
    <cfRule type="duplicateValues" dxfId="3349" priority="54"/>
  </conditionalFormatting>
  <conditionalFormatting sqref="C164:C165">
    <cfRule type="duplicateValues" dxfId="3348" priority="45"/>
    <cfRule type="duplicateValues" dxfId="3347" priority="48"/>
    <cfRule type="duplicateValues" dxfId="3346" priority="46"/>
    <cfRule type="duplicateValues" dxfId="3345" priority="47"/>
    <cfRule type="duplicateValues" dxfId="3344" priority="44"/>
  </conditionalFormatting>
  <conditionalFormatting sqref="C166">
    <cfRule type="duplicateValues" dxfId="3343" priority="43"/>
    <cfRule type="duplicateValues" dxfId="3342" priority="42"/>
    <cfRule type="duplicateValues" dxfId="3341" priority="41"/>
    <cfRule type="duplicateValues" dxfId="3340" priority="40"/>
    <cfRule type="duplicateValues" dxfId="3339" priority="39"/>
  </conditionalFormatting>
  <conditionalFormatting sqref="C167">
    <cfRule type="duplicateValues" dxfId="3338" priority="38"/>
    <cfRule type="duplicateValues" dxfId="3337" priority="36"/>
    <cfRule type="duplicateValues" dxfId="3336" priority="35"/>
    <cfRule type="duplicateValues" dxfId="3335" priority="34"/>
    <cfRule type="duplicateValues" dxfId="3334" priority="37"/>
  </conditionalFormatting>
  <conditionalFormatting sqref="C168">
    <cfRule type="duplicateValues" dxfId="3333" priority="29"/>
    <cfRule type="duplicateValues" dxfId="3332" priority="33"/>
    <cfRule type="duplicateValues" dxfId="3331" priority="32"/>
    <cfRule type="duplicateValues" dxfId="3330" priority="31"/>
    <cfRule type="duplicateValues" dxfId="3329" priority="30"/>
  </conditionalFormatting>
  <conditionalFormatting sqref="C169:C170">
    <cfRule type="duplicateValues" dxfId="3328" priority="28"/>
    <cfRule type="duplicateValues" dxfId="3327" priority="27"/>
    <cfRule type="duplicateValues" dxfId="3326" priority="26"/>
    <cfRule type="duplicateValues" dxfId="3325" priority="25"/>
    <cfRule type="duplicateValues" dxfId="3324" priority="24"/>
  </conditionalFormatting>
  <conditionalFormatting sqref="C171">
    <cfRule type="duplicateValues" dxfId="3323" priority="23"/>
    <cfRule type="duplicateValues" dxfId="3322" priority="22"/>
    <cfRule type="duplicateValues" dxfId="3321" priority="20"/>
    <cfRule type="duplicateValues" dxfId="3320" priority="19"/>
    <cfRule type="duplicateValues" dxfId="3319" priority="21"/>
  </conditionalFormatting>
  <conditionalFormatting sqref="C173:C174">
    <cfRule type="duplicateValues" dxfId="3318" priority="18"/>
    <cfRule type="duplicateValues" dxfId="3317" priority="17"/>
    <cfRule type="duplicateValues" dxfId="3316" priority="16"/>
    <cfRule type="duplicateValues" dxfId="3315" priority="15"/>
    <cfRule type="duplicateValues" dxfId="3314" priority="14"/>
  </conditionalFormatting>
  <conditionalFormatting sqref="C203">
    <cfRule type="duplicateValues" dxfId="3313" priority="12"/>
    <cfRule type="duplicateValues" dxfId="3312" priority="11"/>
    <cfRule type="duplicateValues" dxfId="3311" priority="10"/>
    <cfRule type="duplicateValues" dxfId="3310" priority="8"/>
    <cfRule type="duplicateValues" dxfId="3309" priority="9"/>
  </conditionalFormatting>
  <conditionalFormatting sqref="C132:D132">
    <cfRule type="duplicateValues" dxfId="3308" priority="192"/>
    <cfRule type="duplicateValues" dxfId="3307" priority="189"/>
    <cfRule type="duplicateValues" dxfId="3306" priority="190"/>
    <cfRule type="duplicateValues" dxfId="3305" priority="191"/>
  </conditionalFormatting>
  <conditionalFormatting sqref="S1:S20 W21 S23:S1048576">
    <cfRule type="containsText" dxfId="3304" priority="13" operator="containsText" text="Complete">
      <formula>NOT(ISERROR(SEARCH("Complete",S1)))</formula>
    </cfRule>
  </conditionalFormatting>
  <conditionalFormatting sqref="T21">
    <cfRule type="duplicateValues" dxfId="3303" priority="145"/>
    <cfRule type="duplicateValues" dxfId="3302" priority="146"/>
    <cfRule type="duplicateValues" dxfId="3301" priority="147"/>
    <cfRule type="duplicateValues" dxfId="3300" priority="148"/>
    <cfRule type="duplicateValues" dxfId="3299" priority="149"/>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289" zoomScale="60" zoomScaleNormal="66" workbookViewId="0">
      <selection activeCell="C303" sqref="C303"/>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16" t="s">
        <v>609</v>
      </c>
      <c r="N2" s="716"/>
      <c r="O2" s="716"/>
      <c r="P2" s="716"/>
      <c r="Q2" s="716"/>
      <c r="R2" s="716"/>
      <c r="S2" s="237"/>
      <c r="T2" s="237"/>
      <c r="U2" s="717"/>
      <c r="V2" s="719"/>
      <c r="W2" s="717"/>
      <c r="X2" s="717"/>
      <c r="Y2" s="717"/>
      <c r="Z2" s="717"/>
      <c r="AA2" s="717"/>
      <c r="AB2" s="717"/>
      <c r="AC2" s="717"/>
      <c r="AD2" s="717"/>
      <c r="AE2" s="717"/>
      <c r="AF2" s="717"/>
      <c r="AG2" s="717"/>
      <c r="AH2" s="717"/>
      <c r="AI2" s="717"/>
      <c r="AJ2" s="72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18"/>
      <c r="V3" s="720"/>
      <c r="W3" s="718"/>
      <c r="X3" s="718"/>
      <c r="Y3" s="718"/>
      <c r="Z3" s="718"/>
      <c r="AA3" s="718"/>
      <c r="AB3" s="718"/>
      <c r="AC3" s="718"/>
      <c r="AD3" s="718"/>
      <c r="AE3" s="718"/>
      <c r="AF3" s="718"/>
      <c r="AG3" s="718"/>
      <c r="AH3" s="718"/>
      <c r="AI3" s="718"/>
      <c r="AJ3" s="72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1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23">
        <v>45993</v>
      </c>
      <c r="E5" s="723"/>
      <c r="F5" s="723"/>
      <c r="G5" s="723"/>
      <c r="H5" s="723"/>
      <c r="I5" s="723"/>
      <c r="J5" s="416"/>
      <c r="K5" s="416"/>
      <c r="L5" s="416"/>
      <c r="M5" s="416"/>
      <c r="N5" s="416"/>
      <c r="O5" s="416"/>
      <c r="P5" s="416"/>
      <c r="Q5" s="417"/>
      <c r="R5" s="416"/>
      <c r="S5" s="416"/>
      <c r="T5" s="416"/>
      <c r="U5" s="724"/>
      <c r="V5" s="72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703" t="s">
        <v>614</v>
      </c>
      <c r="G7" s="703"/>
      <c r="H7" s="703"/>
      <c r="I7" s="703"/>
      <c r="J7" s="70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704" t="s">
        <v>617</v>
      </c>
      <c r="AH9" s="706" t="s">
        <v>618</v>
      </c>
      <c r="AI9" s="706" t="s">
        <v>619</v>
      </c>
      <c r="AJ9" s="70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705"/>
      <c r="AH10" s="707"/>
      <c r="AI10" s="707"/>
      <c r="AJ10" s="70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10" t="s">
        <v>814</v>
      </c>
      <c r="W14" s="421">
        <v>360</v>
      </c>
      <c r="X14" s="712"/>
      <c r="Y14" s="422">
        <v>420</v>
      </c>
      <c r="Z14" s="714"/>
      <c r="AA14" s="422">
        <v>410</v>
      </c>
      <c r="AB14" s="712"/>
      <c r="AC14" s="422">
        <v>382</v>
      </c>
      <c r="AD14" s="71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11"/>
      <c r="W15" s="409"/>
      <c r="X15" s="713"/>
      <c r="Y15" s="409"/>
      <c r="Z15" s="715"/>
      <c r="AA15" s="409"/>
      <c r="AB15" s="713"/>
      <c r="AC15" s="409"/>
      <c r="AD15" s="71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29" t="s">
        <v>628</v>
      </c>
      <c r="V19" s="730"/>
      <c r="W19" s="730"/>
      <c r="X19" s="730"/>
      <c r="Y19" s="730"/>
      <c r="Z19" s="730"/>
      <c r="AA19" s="730"/>
      <c r="AB19" s="730"/>
      <c r="AC19" s="730"/>
      <c r="AD19" s="730"/>
      <c r="AE19" s="73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14"/>
      <c r="D25" s="422">
        <v>370</v>
      </c>
      <c r="E25" s="714"/>
      <c r="F25" s="422">
        <v>380</v>
      </c>
      <c r="G25" s="732"/>
      <c r="H25" s="422">
        <v>400</v>
      </c>
      <c r="I25" s="734"/>
      <c r="J25" s="422">
        <v>418</v>
      </c>
      <c r="K25" s="734"/>
      <c r="L25" s="422">
        <v>418.57900000000001</v>
      </c>
      <c r="M25" s="714"/>
      <c r="N25" s="422">
        <v>425</v>
      </c>
      <c r="O25" s="725" t="s">
        <v>12</v>
      </c>
      <c r="P25" s="422">
        <v>312</v>
      </c>
      <c r="Q25" s="725" t="s">
        <v>12</v>
      </c>
      <c r="R25" s="422">
        <v>381</v>
      </c>
      <c r="S25" s="725" t="s">
        <v>12</v>
      </c>
      <c r="T25" s="422">
        <v>455</v>
      </c>
      <c r="U25" s="725" t="s">
        <v>12</v>
      </c>
      <c r="V25" s="422">
        <v>376</v>
      </c>
      <c r="W25" s="725" t="s">
        <v>12</v>
      </c>
      <c r="X25" s="422">
        <v>401</v>
      </c>
      <c r="Y25" s="727" t="s">
        <v>12</v>
      </c>
      <c r="Z25" s="422">
        <v>428</v>
      </c>
      <c r="AA25" s="725" t="s">
        <v>12</v>
      </c>
      <c r="AB25" s="422">
        <v>357</v>
      </c>
      <c r="AC25" s="725" t="s">
        <v>12</v>
      </c>
      <c r="AD25" s="422">
        <v>335.15800000000002</v>
      </c>
      <c r="AE25" s="725" t="s">
        <v>12</v>
      </c>
      <c r="AF25" s="409"/>
      <c r="AG25" s="263">
        <v>15</v>
      </c>
      <c r="AH25" s="250">
        <v>5</v>
      </c>
      <c r="AI25" s="250">
        <v>11</v>
      </c>
      <c r="AJ25" s="251"/>
      <c r="AK25" s="4"/>
    </row>
    <row r="26" spans="1:37" x14ac:dyDescent="0.35">
      <c r="A26" s="408"/>
      <c r="B26" s="272"/>
      <c r="C26" s="715"/>
      <c r="D26" s="409"/>
      <c r="E26" s="715"/>
      <c r="F26" s="409"/>
      <c r="G26" s="733"/>
      <c r="H26" s="409"/>
      <c r="I26" s="735"/>
      <c r="J26" s="409"/>
      <c r="K26" s="735"/>
      <c r="L26" s="409"/>
      <c r="M26" s="715"/>
      <c r="N26" s="409"/>
      <c r="O26" s="726"/>
      <c r="P26" s="409"/>
      <c r="Q26" s="726"/>
      <c r="R26" s="434"/>
      <c r="S26" s="726"/>
      <c r="T26" s="409"/>
      <c r="U26" s="726"/>
      <c r="V26" s="409"/>
      <c r="W26" s="726"/>
      <c r="X26" s="409"/>
      <c r="Y26" s="728"/>
      <c r="Z26" s="409"/>
      <c r="AA26" s="726"/>
      <c r="AB26" s="409"/>
      <c r="AC26" s="726"/>
      <c r="AD26" s="409"/>
      <c r="AE26" s="72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8" t="s">
        <v>628</v>
      </c>
      <c r="C31" s="739"/>
      <c r="D31" s="739"/>
      <c r="E31" s="739"/>
      <c r="F31" s="739"/>
      <c r="G31" s="739"/>
      <c r="H31" s="739"/>
      <c r="I31" s="739"/>
      <c r="J31" s="739"/>
      <c r="K31" s="739"/>
      <c r="L31" s="739"/>
      <c r="M31" s="739"/>
      <c r="N31" s="739"/>
      <c r="O31" s="739"/>
      <c r="P31" s="739"/>
      <c r="Q31" s="739"/>
      <c r="R31" s="739"/>
      <c r="S31" s="739"/>
      <c r="T31" s="739"/>
      <c r="U31" s="739"/>
      <c r="V31" s="739"/>
      <c r="W31" s="739"/>
      <c r="X31" s="739"/>
      <c r="Y31" s="739"/>
      <c r="Z31" s="739"/>
      <c r="AA31" s="739"/>
      <c r="AB31" s="739"/>
      <c r="AC31" s="739"/>
      <c r="AD31" s="739"/>
      <c r="AE31" s="74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34"/>
      <c r="D36" s="422">
        <v>373</v>
      </c>
      <c r="E36" s="734"/>
      <c r="F36" s="422">
        <v>334.67</v>
      </c>
      <c r="G36" s="734"/>
      <c r="H36" s="422">
        <v>321.14999999999998</v>
      </c>
      <c r="I36" s="734"/>
      <c r="J36" s="422">
        <v>391</v>
      </c>
      <c r="K36" s="734"/>
      <c r="L36" s="422">
        <v>388</v>
      </c>
      <c r="M36" s="734"/>
      <c r="N36" s="422">
        <v>392</v>
      </c>
      <c r="O36" s="734"/>
      <c r="P36" s="447">
        <v>293</v>
      </c>
      <c r="Q36" s="734"/>
      <c r="R36" s="422">
        <v>274</v>
      </c>
      <c r="S36" s="734"/>
      <c r="T36" s="422">
        <v>218</v>
      </c>
      <c r="U36" s="736" t="s">
        <v>12</v>
      </c>
      <c r="V36" s="422">
        <v>422</v>
      </c>
      <c r="W36" s="734"/>
      <c r="X36" s="422">
        <v>339</v>
      </c>
      <c r="Y36" s="734"/>
      <c r="Z36" s="422">
        <v>423.63299999999998</v>
      </c>
      <c r="AA36" s="736" t="s">
        <v>12</v>
      </c>
      <c r="AB36" s="422">
        <v>335.19200000000001</v>
      </c>
      <c r="AC36" s="736" t="s">
        <v>12</v>
      </c>
      <c r="AD36" s="422">
        <v>326.577</v>
      </c>
      <c r="AE36" s="736" t="s">
        <v>12</v>
      </c>
      <c r="AF36" s="409"/>
      <c r="AG36" s="263">
        <v>15</v>
      </c>
      <c r="AH36" s="250">
        <v>3</v>
      </c>
      <c r="AI36" s="250">
        <v>14</v>
      </c>
      <c r="AJ36" s="251"/>
      <c r="AK36" s="4"/>
    </row>
    <row r="37" spans="1:37" x14ac:dyDescent="0.35">
      <c r="A37" s="277"/>
      <c r="B37" s="272"/>
      <c r="C37" s="735"/>
      <c r="D37" s="409"/>
      <c r="E37" s="735"/>
      <c r="F37" s="409"/>
      <c r="G37" s="735"/>
      <c r="H37" s="409"/>
      <c r="I37" s="735"/>
      <c r="J37" s="409"/>
      <c r="K37" s="735"/>
      <c r="L37" s="409"/>
      <c r="M37" s="735"/>
      <c r="N37" s="409"/>
      <c r="O37" s="735"/>
      <c r="P37" s="434"/>
      <c r="Q37" s="735"/>
      <c r="R37" s="409"/>
      <c r="S37" s="735"/>
      <c r="T37" s="409"/>
      <c r="U37" s="737"/>
      <c r="V37" s="409"/>
      <c r="W37" s="735"/>
      <c r="X37" s="409"/>
      <c r="Y37" s="735"/>
      <c r="Z37" s="409"/>
      <c r="AA37" s="737"/>
      <c r="AB37" s="409"/>
      <c r="AC37" s="737"/>
      <c r="AD37" s="409"/>
      <c r="AE37" s="737"/>
      <c r="AF37" s="409"/>
      <c r="AG37" s="264"/>
      <c r="AH37" s="435"/>
      <c r="AI37" s="435"/>
      <c r="AJ37" s="274"/>
      <c r="AK37" s="4"/>
    </row>
    <row r="38" spans="1:37" ht="6" customHeight="1" x14ac:dyDescent="0.35">
      <c r="A38" s="277"/>
      <c r="B38" s="272"/>
      <c r="C38" s="523"/>
      <c r="D38" s="408"/>
      <c r="E38" s="252">
        <v>0</v>
      </c>
      <c r="F38" s="408"/>
      <c r="G38" s="252">
        <v>0</v>
      </c>
      <c r="H38" s="408"/>
      <c r="I38" s="523"/>
      <c r="J38" s="408"/>
      <c r="K38" s="252">
        <v>0</v>
      </c>
      <c r="L38" s="408"/>
      <c r="M38" s="252" t="s">
        <v>636</v>
      </c>
      <c r="N38" s="408"/>
      <c r="O38" s="523"/>
      <c r="P38" s="434"/>
      <c r="Q38" s="523"/>
      <c r="R38" s="408"/>
      <c r="S38" s="523"/>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75"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8" t="s">
        <v>628</v>
      </c>
      <c r="C42" s="739"/>
      <c r="D42" s="739"/>
      <c r="E42" s="739"/>
      <c r="F42" s="739"/>
      <c r="G42" s="739"/>
      <c r="H42" s="739"/>
      <c r="I42" s="739"/>
      <c r="J42" s="739"/>
      <c r="K42" s="739"/>
      <c r="L42" s="739"/>
      <c r="M42" s="739"/>
      <c r="N42" s="739"/>
      <c r="O42" s="739"/>
      <c r="P42" s="739"/>
      <c r="Q42" s="739"/>
      <c r="R42" s="739"/>
      <c r="S42" s="739"/>
      <c r="T42" s="739"/>
      <c r="U42" s="739"/>
      <c r="V42" s="739"/>
      <c r="W42" s="739"/>
      <c r="X42" s="739"/>
      <c r="Y42" s="739"/>
      <c r="Z42" s="739"/>
      <c r="AA42" s="739"/>
      <c r="AB42" s="739"/>
      <c r="AC42" s="739"/>
      <c r="AD42" s="739"/>
      <c r="AE42" s="74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36" t="s">
        <v>12</v>
      </c>
      <c r="D47" s="422">
        <v>379.11</v>
      </c>
      <c r="E47" s="736" t="s">
        <v>12</v>
      </c>
      <c r="F47" s="422">
        <v>375.44200000000001</v>
      </c>
      <c r="G47" s="734"/>
      <c r="H47" s="422">
        <v>212.41800000000001</v>
      </c>
      <c r="I47" s="734"/>
      <c r="J47" s="422">
        <v>326.00099999999998</v>
      </c>
      <c r="K47" s="736" t="s">
        <v>12</v>
      </c>
      <c r="L47" s="422">
        <v>332</v>
      </c>
      <c r="M47" s="736" t="s">
        <v>12</v>
      </c>
      <c r="N47" s="422">
        <v>285</v>
      </c>
      <c r="O47" s="736" t="s">
        <v>12</v>
      </c>
      <c r="P47" s="422">
        <v>345</v>
      </c>
      <c r="Q47" s="736" t="s">
        <v>12</v>
      </c>
      <c r="R47" s="422">
        <v>380.28199999999998</v>
      </c>
      <c r="S47" s="736" t="s">
        <v>12</v>
      </c>
      <c r="T47" s="422">
        <v>384.99799999999999</v>
      </c>
      <c r="U47" s="736" t="s">
        <v>12</v>
      </c>
      <c r="V47" s="422">
        <v>360</v>
      </c>
      <c r="W47" s="736" t="s">
        <v>12</v>
      </c>
      <c r="X47" s="422">
        <v>378</v>
      </c>
      <c r="Y47" s="736" t="s">
        <v>12</v>
      </c>
      <c r="Z47" s="422">
        <v>387</v>
      </c>
      <c r="AA47" s="736" t="s">
        <v>12</v>
      </c>
      <c r="AB47" s="422">
        <v>439.322</v>
      </c>
      <c r="AC47" s="736" t="s">
        <v>12</v>
      </c>
      <c r="AD47" s="434"/>
      <c r="AE47" s="434"/>
      <c r="AF47" s="409"/>
      <c r="AG47" s="263">
        <v>14</v>
      </c>
      <c r="AH47" s="250">
        <v>11</v>
      </c>
      <c r="AI47" s="250">
        <v>13</v>
      </c>
      <c r="AJ47" s="251"/>
      <c r="AK47" s="4"/>
    </row>
    <row r="48" spans="1:37" x14ac:dyDescent="0.35">
      <c r="A48" s="277"/>
      <c r="B48" s="272"/>
      <c r="C48" s="737"/>
      <c r="D48" s="409"/>
      <c r="E48" s="737"/>
      <c r="F48" s="409"/>
      <c r="G48" s="735"/>
      <c r="H48" s="409"/>
      <c r="I48" s="735"/>
      <c r="J48" s="409"/>
      <c r="K48" s="737"/>
      <c r="L48" s="409"/>
      <c r="M48" s="737"/>
      <c r="N48" s="409"/>
      <c r="O48" s="737"/>
      <c r="P48" s="434"/>
      <c r="Q48" s="737"/>
      <c r="R48" s="409"/>
      <c r="S48" s="737"/>
      <c r="T48" s="409"/>
      <c r="U48" s="737"/>
      <c r="V48" s="409"/>
      <c r="W48" s="737"/>
      <c r="X48" s="409"/>
      <c r="Y48" s="737"/>
      <c r="Z48" s="409"/>
      <c r="AA48" s="737"/>
      <c r="AB48" s="409"/>
      <c r="AC48" s="73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29" t="s">
        <v>628</v>
      </c>
      <c r="C53" s="730"/>
      <c r="D53" s="730"/>
      <c r="E53" s="730"/>
      <c r="F53" s="730"/>
      <c r="G53" s="730"/>
      <c r="H53" s="730"/>
      <c r="I53" s="730"/>
      <c r="J53" s="730"/>
      <c r="K53" s="730"/>
      <c r="L53" s="730"/>
      <c r="M53" s="730"/>
      <c r="N53" s="730"/>
      <c r="O53" s="730"/>
      <c r="P53" s="730"/>
      <c r="Q53" s="730"/>
      <c r="R53" s="730"/>
      <c r="S53" s="730"/>
      <c r="T53" s="730"/>
      <c r="U53" s="730"/>
      <c r="V53" s="730"/>
      <c r="W53" s="730"/>
      <c r="X53" s="730"/>
      <c r="Y53" s="730"/>
      <c r="Z53" s="730"/>
      <c r="AA53" s="730"/>
      <c r="AB53" s="730"/>
      <c r="AC53" s="73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36" t="s">
        <v>12</v>
      </c>
      <c r="D57" s="422">
        <v>358.96199999999999</v>
      </c>
      <c r="E57" s="736" t="s">
        <v>12</v>
      </c>
      <c r="F57" s="422">
        <v>399.964</v>
      </c>
      <c r="G57" s="736" t="s">
        <v>12</v>
      </c>
      <c r="H57" s="422">
        <v>375.84500000000003</v>
      </c>
      <c r="I57" s="734"/>
      <c r="J57" s="422">
        <v>417.79599999999999</v>
      </c>
      <c r="K57" s="736" t="s">
        <v>12</v>
      </c>
      <c r="L57" s="422">
        <v>403.67700000000002</v>
      </c>
      <c r="M57" s="736" t="s">
        <v>12</v>
      </c>
      <c r="N57" s="422">
        <v>414.51900000000001</v>
      </c>
      <c r="O57" s="736" t="s">
        <v>12</v>
      </c>
      <c r="P57" s="422">
        <v>415.77100000000002</v>
      </c>
      <c r="Q57" s="736" t="s">
        <v>12</v>
      </c>
      <c r="R57" s="422">
        <v>339.11</v>
      </c>
      <c r="S57" s="736" t="s">
        <v>12</v>
      </c>
      <c r="T57" s="422">
        <v>398.31</v>
      </c>
      <c r="U57" s="736" t="s">
        <v>12</v>
      </c>
      <c r="V57" s="422">
        <v>390.62599999999998</v>
      </c>
      <c r="W57" s="736" t="s">
        <v>12</v>
      </c>
      <c r="X57" s="422">
        <v>441.23399999999998</v>
      </c>
      <c r="Y57" s="736" t="s">
        <v>12</v>
      </c>
      <c r="Z57" s="422">
        <v>415.00291377528868</v>
      </c>
      <c r="AA57" s="736" t="s">
        <v>12</v>
      </c>
      <c r="AB57" s="422">
        <v>416.99985762722139</v>
      </c>
      <c r="AC57" s="736" t="s">
        <v>12</v>
      </c>
      <c r="AD57" s="434"/>
      <c r="AE57" s="434"/>
      <c r="AF57" s="409"/>
      <c r="AG57" s="263">
        <v>14</v>
      </c>
      <c r="AH57" s="250">
        <v>11</v>
      </c>
      <c r="AI57" s="250">
        <v>14</v>
      </c>
      <c r="AJ57" s="251"/>
      <c r="AK57" s="4"/>
    </row>
    <row r="58" spans="1:37" x14ac:dyDescent="0.35">
      <c r="A58" s="277"/>
      <c r="B58" s="272"/>
      <c r="C58" s="737"/>
      <c r="D58" s="409"/>
      <c r="E58" s="737"/>
      <c r="F58" s="409"/>
      <c r="G58" s="737"/>
      <c r="H58" s="409"/>
      <c r="I58" s="735"/>
      <c r="J58" s="409"/>
      <c r="K58" s="737"/>
      <c r="L58" s="409"/>
      <c r="M58" s="737"/>
      <c r="N58" s="409"/>
      <c r="O58" s="737"/>
      <c r="P58" s="434"/>
      <c r="Q58" s="737"/>
      <c r="R58" s="409"/>
      <c r="S58" s="737"/>
      <c r="T58" s="409"/>
      <c r="U58" s="737"/>
      <c r="V58" s="409"/>
      <c r="W58" s="737"/>
      <c r="X58" s="409"/>
      <c r="Y58" s="737"/>
      <c r="Z58" s="409"/>
      <c r="AA58" s="737"/>
      <c r="AB58" s="409"/>
      <c r="AC58" s="73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29" t="s">
        <v>628</v>
      </c>
      <c r="C63" s="730"/>
      <c r="D63" s="730"/>
      <c r="E63" s="730"/>
      <c r="F63" s="730"/>
      <c r="G63" s="730"/>
      <c r="H63" s="730"/>
      <c r="I63" s="730"/>
      <c r="J63" s="730"/>
      <c r="K63" s="730"/>
      <c r="L63" s="730"/>
      <c r="M63" s="730"/>
      <c r="N63" s="730"/>
      <c r="O63" s="730"/>
      <c r="P63" s="730"/>
      <c r="Q63" s="730"/>
      <c r="R63" s="730"/>
      <c r="S63" s="730"/>
      <c r="T63" s="730"/>
      <c r="U63" s="730"/>
      <c r="V63" s="730"/>
      <c r="W63" s="730"/>
      <c r="X63" s="730"/>
      <c r="Y63" s="730"/>
      <c r="Z63" s="730"/>
      <c r="AA63" s="730"/>
      <c r="AB63" s="730"/>
      <c r="AC63" s="73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36" t="s">
        <v>12</v>
      </c>
      <c r="D68" s="422">
        <v>333.00004233177015</v>
      </c>
      <c r="E68" s="736" t="s">
        <v>12</v>
      </c>
      <c r="F68" s="422">
        <v>383.63685846119375</v>
      </c>
      <c r="G68" s="736" t="s">
        <v>12</v>
      </c>
      <c r="H68" s="422">
        <v>225.78200000000001</v>
      </c>
      <c r="I68" s="736" t="s">
        <v>844</v>
      </c>
      <c r="J68" s="422">
        <v>390</v>
      </c>
      <c r="K68" s="736" t="s">
        <v>12</v>
      </c>
      <c r="L68" s="422">
        <v>343</v>
      </c>
      <c r="M68" s="736" t="s">
        <v>12</v>
      </c>
      <c r="N68" s="422">
        <v>327</v>
      </c>
      <c r="O68" s="736" t="s">
        <v>12</v>
      </c>
      <c r="P68" s="422">
        <v>364</v>
      </c>
      <c r="Q68" s="736" t="s">
        <v>12</v>
      </c>
      <c r="R68" s="422">
        <v>308</v>
      </c>
      <c r="S68" s="736" t="s">
        <v>12</v>
      </c>
      <c r="T68" s="422">
        <v>465</v>
      </c>
      <c r="U68" s="736" t="s">
        <v>12</v>
      </c>
      <c r="V68" s="422">
        <v>367.66199999999998</v>
      </c>
      <c r="W68" s="736" t="s">
        <v>12</v>
      </c>
      <c r="X68" s="422">
        <v>399.99799999999999</v>
      </c>
      <c r="Y68" s="736" t="s">
        <v>12</v>
      </c>
      <c r="Z68" s="422">
        <v>426</v>
      </c>
      <c r="AA68" s="736" t="s">
        <v>12</v>
      </c>
      <c r="AB68" s="422">
        <v>362</v>
      </c>
      <c r="AC68" s="736" t="s">
        <v>12</v>
      </c>
      <c r="AD68" s="434"/>
      <c r="AE68" s="434"/>
      <c r="AF68" s="409"/>
      <c r="AG68" s="263">
        <v>13</v>
      </c>
      <c r="AH68" s="250">
        <v>13</v>
      </c>
      <c r="AI68" s="250">
        <v>13</v>
      </c>
      <c r="AJ68" s="251"/>
      <c r="AK68" s="4"/>
    </row>
    <row r="69" spans="1:37" x14ac:dyDescent="0.35">
      <c r="A69" s="277"/>
      <c r="B69" s="272"/>
      <c r="C69" s="737"/>
      <c r="D69" s="409"/>
      <c r="E69" s="737"/>
      <c r="F69" s="409"/>
      <c r="G69" s="737"/>
      <c r="H69" s="409"/>
      <c r="I69" s="737"/>
      <c r="J69" s="409"/>
      <c r="K69" s="737"/>
      <c r="L69" s="409"/>
      <c r="M69" s="737"/>
      <c r="N69" s="409"/>
      <c r="O69" s="737"/>
      <c r="P69" s="434"/>
      <c r="Q69" s="737"/>
      <c r="R69" s="409"/>
      <c r="S69" s="737"/>
      <c r="T69" s="409"/>
      <c r="U69" s="737"/>
      <c r="V69" s="409"/>
      <c r="W69" s="737"/>
      <c r="X69" s="409"/>
      <c r="Y69" s="737"/>
      <c r="Z69" s="409"/>
      <c r="AA69" s="737"/>
      <c r="AB69" s="409"/>
      <c r="AC69" s="73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29" t="s">
        <v>628</v>
      </c>
      <c r="C74" s="730"/>
      <c r="D74" s="730"/>
      <c r="E74" s="730"/>
      <c r="F74" s="730"/>
      <c r="G74" s="730"/>
      <c r="H74" s="730"/>
      <c r="I74" s="730"/>
      <c r="J74" s="730"/>
      <c r="K74" s="730"/>
      <c r="L74" s="730"/>
      <c r="M74" s="730"/>
      <c r="N74" s="730"/>
      <c r="O74" s="730"/>
      <c r="P74" s="730"/>
      <c r="Q74" s="730"/>
      <c r="R74" s="730"/>
      <c r="S74" s="730"/>
      <c r="T74" s="730"/>
      <c r="U74" s="730"/>
      <c r="V74" s="730"/>
      <c r="W74" s="730"/>
      <c r="X74" s="730"/>
      <c r="Y74" s="730"/>
      <c r="Z74" s="730"/>
      <c r="AA74" s="730"/>
      <c r="AB74" s="730"/>
      <c r="AC74" s="73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42"/>
      <c r="AD75" s="742"/>
      <c r="AE75" s="742"/>
      <c r="AF75" s="742"/>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34"/>
      <c r="D79" s="422">
        <v>441</v>
      </c>
      <c r="E79" s="725" t="s">
        <v>12</v>
      </c>
      <c r="F79" s="422">
        <v>309</v>
      </c>
      <c r="G79" s="725" t="s">
        <v>12</v>
      </c>
      <c r="H79" s="422">
        <v>331</v>
      </c>
      <c r="I79" s="725" t="s">
        <v>12</v>
      </c>
      <c r="J79" s="422">
        <v>431</v>
      </c>
      <c r="K79" s="725" t="s">
        <v>12</v>
      </c>
      <c r="L79" s="422">
        <v>396</v>
      </c>
      <c r="M79" s="725" t="s">
        <v>12</v>
      </c>
      <c r="N79" s="422">
        <v>444</v>
      </c>
      <c r="O79" s="736" t="s">
        <v>12</v>
      </c>
      <c r="P79" s="422">
        <v>381.62200000000001</v>
      </c>
      <c r="Q79" s="734"/>
      <c r="R79" s="422">
        <v>200.19399999999999</v>
      </c>
      <c r="S79" s="734"/>
      <c r="T79" s="422">
        <v>323.899</v>
      </c>
      <c r="U79" s="725" t="s">
        <v>12</v>
      </c>
      <c r="V79" s="422">
        <v>403</v>
      </c>
      <c r="W79" s="736" t="s">
        <v>12</v>
      </c>
      <c r="X79" s="422">
        <v>419.71300000000002</v>
      </c>
      <c r="Y79" s="736" t="s">
        <v>235</v>
      </c>
      <c r="Z79" s="422">
        <v>239.88200000000001</v>
      </c>
      <c r="AA79" s="736" t="s">
        <v>12</v>
      </c>
      <c r="AB79" s="422">
        <v>421.01100000000002</v>
      </c>
      <c r="AC79" s="734"/>
      <c r="AD79" s="434"/>
      <c r="AE79" s="434"/>
      <c r="AF79" s="409"/>
      <c r="AG79" s="263">
        <v>13</v>
      </c>
      <c r="AH79" s="250">
        <v>8</v>
      </c>
      <c r="AI79" s="250">
        <v>12</v>
      </c>
      <c r="AJ79" s="251"/>
      <c r="AK79" s="4"/>
    </row>
    <row r="80" spans="1:37" x14ac:dyDescent="0.35">
      <c r="A80" s="277"/>
      <c r="B80" s="272"/>
      <c r="C80" s="735"/>
      <c r="D80" s="409"/>
      <c r="E80" s="726"/>
      <c r="F80" s="409"/>
      <c r="G80" s="726"/>
      <c r="H80" s="409"/>
      <c r="I80" s="726"/>
      <c r="J80" s="409"/>
      <c r="K80" s="726"/>
      <c r="L80" s="409"/>
      <c r="M80" s="726"/>
      <c r="N80" s="409"/>
      <c r="O80" s="737"/>
      <c r="P80" s="434"/>
      <c r="Q80" s="735"/>
      <c r="R80" s="409"/>
      <c r="S80" s="735"/>
      <c r="T80" s="409"/>
      <c r="U80" s="726"/>
      <c r="V80" s="409"/>
      <c r="W80" s="737"/>
      <c r="X80" s="409"/>
      <c r="Y80" s="737"/>
      <c r="Z80" s="409"/>
      <c r="AA80" s="737"/>
      <c r="AB80" s="409"/>
      <c r="AC80" s="735"/>
      <c r="AD80" s="434"/>
      <c r="AE80" s="434"/>
      <c r="AF80" s="409"/>
      <c r="AG80" s="264"/>
      <c r="AH80" s="435"/>
      <c r="AI80" s="435"/>
      <c r="AJ80" s="274"/>
      <c r="AK80" s="4"/>
    </row>
    <row r="81" spans="1:37" ht="6" customHeight="1" x14ac:dyDescent="0.35">
      <c r="A81" s="277"/>
      <c r="B81" s="272"/>
      <c r="C81" s="523"/>
      <c r="D81" s="408"/>
      <c r="E81" s="252" t="s">
        <v>12</v>
      </c>
      <c r="F81" s="408"/>
      <c r="G81" s="252" t="s">
        <v>12</v>
      </c>
      <c r="H81" s="408"/>
      <c r="I81" s="252" t="s">
        <v>12</v>
      </c>
      <c r="J81" s="408"/>
      <c r="K81" s="252" t="s">
        <v>12</v>
      </c>
      <c r="L81" s="408"/>
      <c r="M81" s="252" t="s">
        <v>12</v>
      </c>
      <c r="N81" s="408"/>
      <c r="O81" s="252" t="s">
        <v>12</v>
      </c>
      <c r="P81" s="434"/>
      <c r="Q81" s="523"/>
      <c r="R81" s="408"/>
      <c r="S81" s="523"/>
      <c r="T81" s="408"/>
      <c r="U81" s="252" t="s">
        <v>12</v>
      </c>
      <c r="V81" s="408"/>
      <c r="W81" s="252" t="s">
        <v>12</v>
      </c>
      <c r="X81" s="408"/>
      <c r="Y81" s="252">
        <v>0</v>
      </c>
      <c r="Z81" s="408"/>
      <c r="AA81" s="252">
        <v>0</v>
      </c>
      <c r="AB81" s="426"/>
      <c r="AC81" s="523"/>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29" t="s">
        <v>628</v>
      </c>
      <c r="C85" s="730"/>
      <c r="D85" s="730"/>
      <c r="E85" s="730"/>
      <c r="F85" s="730"/>
      <c r="G85" s="730"/>
      <c r="H85" s="730"/>
      <c r="I85" s="730"/>
      <c r="J85" s="730"/>
      <c r="K85" s="730"/>
      <c r="L85" s="730"/>
      <c r="M85" s="730"/>
      <c r="N85" s="730"/>
      <c r="O85" s="730"/>
      <c r="P85" s="730"/>
      <c r="Q85" s="730"/>
      <c r="R85" s="730"/>
      <c r="S85" s="730"/>
      <c r="T85" s="730"/>
      <c r="U85" s="730"/>
      <c r="V85" s="730"/>
      <c r="W85" s="730"/>
      <c r="X85" s="730"/>
      <c r="Y85" s="730"/>
      <c r="Z85" s="730"/>
      <c r="AA85" s="730"/>
      <c r="AB85" s="730"/>
      <c r="AC85" s="73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34"/>
      <c r="D90" s="422">
        <v>416.99700000000001</v>
      </c>
      <c r="E90" s="736" t="s">
        <v>12</v>
      </c>
      <c r="F90" s="422">
        <v>363</v>
      </c>
      <c r="G90" s="736" t="s">
        <v>12</v>
      </c>
      <c r="H90" s="422">
        <v>339</v>
      </c>
      <c r="I90" s="736" t="s">
        <v>12</v>
      </c>
      <c r="J90" s="422">
        <v>473.767</v>
      </c>
      <c r="K90" s="734"/>
      <c r="L90" s="422">
        <v>360.17</v>
      </c>
      <c r="M90" s="734"/>
      <c r="N90" s="422">
        <v>272</v>
      </c>
      <c r="O90" s="736" t="s">
        <v>15</v>
      </c>
      <c r="P90" s="422">
        <v>301.25</v>
      </c>
      <c r="Q90" s="736"/>
      <c r="R90" s="422">
        <v>349</v>
      </c>
      <c r="S90" s="736"/>
      <c r="T90" s="422">
        <v>299</v>
      </c>
      <c r="U90" s="736"/>
      <c r="V90" s="422">
        <v>318</v>
      </c>
      <c r="W90" s="736" t="s">
        <v>223</v>
      </c>
      <c r="X90" s="422">
        <v>244</v>
      </c>
      <c r="Y90" s="736" t="s">
        <v>223</v>
      </c>
      <c r="Z90" s="422">
        <v>343</v>
      </c>
      <c r="AA90" s="736"/>
      <c r="AB90" s="422">
        <v>399</v>
      </c>
      <c r="AC90" s="736" t="s">
        <v>12</v>
      </c>
      <c r="AD90" s="434"/>
      <c r="AE90" s="434"/>
      <c r="AF90" s="409"/>
      <c r="AG90" s="263">
        <v>7</v>
      </c>
      <c r="AH90" s="250">
        <v>4</v>
      </c>
      <c r="AI90" s="250">
        <v>6</v>
      </c>
      <c r="AJ90" s="251"/>
      <c r="AK90" s="4"/>
    </row>
    <row r="91" spans="1:37" x14ac:dyDescent="0.35">
      <c r="A91" s="277"/>
      <c r="B91" s="272"/>
      <c r="C91" s="735"/>
      <c r="D91" s="409"/>
      <c r="E91" s="737"/>
      <c r="F91" s="409"/>
      <c r="G91" s="737"/>
      <c r="H91" s="409"/>
      <c r="I91" s="737"/>
      <c r="J91" s="409"/>
      <c r="K91" s="735"/>
      <c r="L91" s="409"/>
      <c r="M91" s="735"/>
      <c r="N91" s="409"/>
      <c r="O91" s="737"/>
      <c r="P91" s="434"/>
      <c r="Q91" s="737"/>
      <c r="R91" s="409"/>
      <c r="S91" s="737"/>
      <c r="T91" s="409"/>
      <c r="U91" s="737"/>
      <c r="V91" s="409"/>
      <c r="W91" s="737"/>
      <c r="X91" s="409"/>
      <c r="Y91" s="737"/>
      <c r="Z91" s="409"/>
      <c r="AA91" s="737"/>
      <c r="AB91" s="409"/>
      <c r="AC91" s="737"/>
      <c r="AD91" s="434"/>
      <c r="AE91" s="434"/>
      <c r="AF91" s="409"/>
      <c r="AG91" s="264"/>
      <c r="AH91" s="435"/>
      <c r="AI91" s="435"/>
      <c r="AJ91" s="274"/>
      <c r="AK91" s="4"/>
    </row>
    <row r="92" spans="1:37" ht="6" customHeight="1" x14ac:dyDescent="0.35">
      <c r="A92" s="277"/>
      <c r="B92" s="272"/>
      <c r="C92" s="523">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41"/>
      <c r="T94" s="741"/>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29" t="s">
        <v>628</v>
      </c>
      <c r="C96" s="730"/>
      <c r="D96" s="730"/>
      <c r="E96" s="730"/>
      <c r="F96" s="730"/>
      <c r="G96" s="730"/>
      <c r="H96" s="730"/>
      <c r="I96" s="730"/>
      <c r="J96" s="730"/>
      <c r="K96" s="730"/>
      <c r="L96" s="730"/>
      <c r="M96" s="730"/>
      <c r="N96" s="730"/>
      <c r="O96" s="730"/>
      <c r="P96" s="730"/>
      <c r="Q96" s="730"/>
      <c r="R96" s="730"/>
      <c r="S96" s="730"/>
      <c r="T96" s="730"/>
      <c r="U96" s="730"/>
      <c r="V96" s="730"/>
      <c r="W96" s="730"/>
      <c r="X96" s="730"/>
      <c r="Y96" s="730"/>
      <c r="Z96" s="730"/>
      <c r="AA96" s="730"/>
      <c r="AB96" s="730"/>
      <c r="AC96" s="73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45" t="s">
        <v>656</v>
      </c>
      <c r="V97" s="746"/>
      <c r="W97" s="747"/>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34"/>
      <c r="D102" s="422">
        <v>420</v>
      </c>
      <c r="E102" s="736" t="s">
        <v>12</v>
      </c>
      <c r="F102" s="422">
        <v>339</v>
      </c>
      <c r="G102" s="736" t="s">
        <v>12</v>
      </c>
      <c r="H102" s="422">
        <v>461</v>
      </c>
      <c r="I102" s="736" t="s">
        <v>12</v>
      </c>
      <c r="J102" s="422">
        <v>324.66000000000003</v>
      </c>
      <c r="K102" s="736" t="s">
        <v>12</v>
      </c>
      <c r="L102" s="422">
        <v>342</v>
      </c>
      <c r="M102" s="736" t="s">
        <v>12</v>
      </c>
      <c r="N102" s="422">
        <v>392</v>
      </c>
      <c r="O102" s="736" t="s">
        <v>12</v>
      </c>
      <c r="P102" s="422">
        <v>371</v>
      </c>
      <c r="Q102" s="736" t="s">
        <v>12</v>
      </c>
      <c r="R102" s="422">
        <v>335.58699999999999</v>
      </c>
      <c r="S102" s="736" t="s">
        <v>12</v>
      </c>
      <c r="T102" s="422">
        <v>421.97300000000001</v>
      </c>
      <c r="U102" s="736" t="s">
        <v>223</v>
      </c>
      <c r="V102" s="422">
        <v>330</v>
      </c>
      <c r="W102" s="736" t="s">
        <v>223</v>
      </c>
      <c r="X102" s="422">
        <v>474.91199999999998</v>
      </c>
      <c r="Y102" s="736" t="s">
        <v>15</v>
      </c>
      <c r="Z102" s="422">
        <v>321</v>
      </c>
      <c r="AA102" s="736" t="s">
        <v>12</v>
      </c>
      <c r="AB102" s="422">
        <v>400.55</v>
      </c>
      <c r="AC102" s="736" t="s">
        <v>12</v>
      </c>
      <c r="AD102" s="434"/>
      <c r="AE102" s="434"/>
      <c r="AF102" s="409"/>
      <c r="AG102" s="263">
        <v>11</v>
      </c>
      <c r="AH102" s="250">
        <v>6</v>
      </c>
      <c r="AI102" s="250">
        <v>11</v>
      </c>
      <c r="AJ102" s="327"/>
      <c r="AK102" s="4"/>
    </row>
    <row r="103" spans="1:37" x14ac:dyDescent="0.35">
      <c r="A103" s="277"/>
      <c r="B103" s="272"/>
      <c r="C103" s="735"/>
      <c r="D103" s="409"/>
      <c r="E103" s="737"/>
      <c r="F103" s="409"/>
      <c r="G103" s="737"/>
      <c r="H103" s="409"/>
      <c r="I103" s="737"/>
      <c r="J103" s="409"/>
      <c r="K103" s="737"/>
      <c r="L103" s="409"/>
      <c r="M103" s="737"/>
      <c r="N103" s="409"/>
      <c r="O103" s="737"/>
      <c r="P103" s="434"/>
      <c r="Q103" s="737"/>
      <c r="R103" s="409"/>
      <c r="S103" s="737"/>
      <c r="T103" s="409"/>
      <c r="U103" s="737"/>
      <c r="V103" s="409"/>
      <c r="W103" s="737"/>
      <c r="X103" s="409"/>
      <c r="Y103" s="737"/>
      <c r="Z103" s="409"/>
      <c r="AA103" s="737"/>
      <c r="AB103" s="409"/>
      <c r="AC103" s="737"/>
      <c r="AD103" s="434"/>
      <c r="AE103" s="434"/>
      <c r="AF103" s="409"/>
      <c r="AG103" s="264"/>
      <c r="AH103" s="435"/>
      <c r="AI103" s="435"/>
      <c r="AJ103" s="274"/>
      <c r="AK103" s="4"/>
    </row>
    <row r="104" spans="1:37" ht="6" customHeight="1" x14ac:dyDescent="0.35">
      <c r="A104" s="277"/>
      <c r="B104" s="272"/>
      <c r="C104" s="523"/>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29" t="s">
        <v>628</v>
      </c>
      <c r="C108" s="730"/>
      <c r="D108" s="730"/>
      <c r="E108" s="730"/>
      <c r="F108" s="730"/>
      <c r="G108" s="730"/>
      <c r="H108" s="730"/>
      <c r="I108" s="730"/>
      <c r="J108" s="730"/>
      <c r="K108" s="730"/>
      <c r="L108" s="730"/>
      <c r="M108" s="730"/>
      <c r="N108" s="730"/>
      <c r="O108" s="730"/>
      <c r="P108" s="730"/>
      <c r="Q108" s="730"/>
      <c r="R108" s="730"/>
      <c r="S108" s="730"/>
      <c r="T108" s="730"/>
      <c r="U108" s="730"/>
      <c r="V108" s="730"/>
      <c r="W108" s="730"/>
      <c r="X108" s="730"/>
      <c r="Y108" s="730"/>
      <c r="Z108" s="730"/>
      <c r="AA108" s="730"/>
      <c r="AB108" s="730"/>
      <c r="AC108" s="73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45" t="s">
        <v>656</v>
      </c>
      <c r="P109" s="746"/>
      <c r="Q109" s="747"/>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36" t="s">
        <v>12</v>
      </c>
      <c r="D114" s="422">
        <v>280</v>
      </c>
      <c r="E114" s="736" t="s">
        <v>12</v>
      </c>
      <c r="F114" s="422">
        <v>387.99599999999998</v>
      </c>
      <c r="G114" s="736" t="s">
        <v>12</v>
      </c>
      <c r="H114" s="422">
        <v>319</v>
      </c>
      <c r="I114" s="736" t="s">
        <v>12</v>
      </c>
      <c r="J114" s="422">
        <v>429.45299999999997</v>
      </c>
      <c r="K114" s="736" t="s">
        <v>12</v>
      </c>
      <c r="L114" s="422">
        <v>484.387</v>
      </c>
      <c r="M114" s="734"/>
      <c r="N114" s="422">
        <v>372.19400000000002</v>
      </c>
      <c r="O114" s="736" t="s">
        <v>223</v>
      </c>
      <c r="P114" s="422">
        <v>552.22299999999996</v>
      </c>
      <c r="Q114" s="736" t="s">
        <v>223</v>
      </c>
      <c r="R114" s="422">
        <v>396.82299999999998</v>
      </c>
      <c r="S114" s="736" t="s">
        <v>12</v>
      </c>
      <c r="T114" s="422">
        <v>357.99599999999998</v>
      </c>
      <c r="U114" s="736" t="s">
        <v>12</v>
      </c>
      <c r="V114" s="422">
        <v>401</v>
      </c>
      <c r="W114" s="726" t="s">
        <v>12</v>
      </c>
      <c r="X114" s="422">
        <v>395.00900000000001</v>
      </c>
      <c r="Y114" s="726" t="s">
        <v>12</v>
      </c>
      <c r="Z114" s="422">
        <v>445.37900000000002</v>
      </c>
      <c r="AA114" s="734"/>
      <c r="AB114" s="422">
        <v>396.995</v>
      </c>
      <c r="AC114" s="736" t="s">
        <v>12</v>
      </c>
      <c r="AD114" s="434"/>
      <c r="AE114" s="434"/>
      <c r="AF114" s="409"/>
      <c r="AG114" s="263">
        <v>12</v>
      </c>
      <c r="AH114" s="250">
        <v>2</v>
      </c>
      <c r="AI114" s="250">
        <v>10</v>
      </c>
      <c r="AJ114" s="327"/>
      <c r="AK114" s="4"/>
    </row>
    <row r="115" spans="1:37" ht="15" thickBot="1" x14ac:dyDescent="0.4">
      <c r="A115" s="277"/>
      <c r="B115" s="272"/>
      <c r="C115" s="737"/>
      <c r="D115" s="409"/>
      <c r="E115" s="737"/>
      <c r="F115" s="409"/>
      <c r="G115" s="737"/>
      <c r="H115" s="409"/>
      <c r="I115" s="737"/>
      <c r="J115" s="409"/>
      <c r="K115" s="737"/>
      <c r="L115" s="409"/>
      <c r="M115" s="735"/>
      <c r="N115" s="409"/>
      <c r="O115" s="737"/>
      <c r="P115" s="434"/>
      <c r="Q115" s="737"/>
      <c r="R115" s="409"/>
      <c r="S115" s="737"/>
      <c r="T115" s="409"/>
      <c r="U115" s="737"/>
      <c r="V115" s="409"/>
      <c r="W115" s="737"/>
      <c r="X115" s="409"/>
      <c r="Y115" s="737"/>
      <c r="Z115" s="409"/>
      <c r="AA115" s="744"/>
      <c r="AB115" s="409"/>
      <c r="AC115" s="743"/>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29" t="s">
        <v>628</v>
      </c>
      <c r="C120" s="730"/>
      <c r="D120" s="730"/>
      <c r="E120" s="730"/>
      <c r="F120" s="730"/>
      <c r="G120" s="730"/>
      <c r="H120" s="730"/>
      <c r="I120" s="730"/>
      <c r="J120" s="730"/>
      <c r="K120" s="730"/>
      <c r="L120" s="730"/>
      <c r="M120" s="730"/>
      <c r="N120" s="730"/>
      <c r="O120" s="730"/>
      <c r="P120" s="730"/>
      <c r="Q120" s="730"/>
      <c r="R120" s="730"/>
      <c r="S120" s="730"/>
      <c r="T120" s="730"/>
      <c r="U120" s="730"/>
      <c r="V120" s="730"/>
      <c r="W120" s="730"/>
      <c r="X120" s="730"/>
      <c r="Y120" s="730"/>
      <c r="Z120" s="730"/>
      <c r="AA120" s="730"/>
      <c r="AB120" s="730"/>
      <c r="AC120" s="73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45" t="s">
        <v>656</v>
      </c>
      <c r="R121" s="746"/>
      <c r="S121" s="746"/>
      <c r="T121" s="746"/>
      <c r="U121" s="746"/>
      <c r="V121" s="746"/>
      <c r="W121" s="746"/>
      <c r="X121" s="746"/>
      <c r="Y121" s="747"/>
      <c r="Z121" s="302"/>
      <c r="AA121" s="342"/>
      <c r="AB121" s="342"/>
      <c r="AC121" s="748"/>
      <c r="AD121" s="748"/>
      <c r="AE121" s="748"/>
      <c r="AF121" s="748"/>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34"/>
      <c r="D126" s="422">
        <v>433</v>
      </c>
      <c r="E126" s="736" t="s">
        <v>235</v>
      </c>
      <c r="F126" s="422">
        <v>390</v>
      </c>
      <c r="G126" s="736" t="s">
        <v>235</v>
      </c>
      <c r="H126" s="422">
        <v>406.995</v>
      </c>
      <c r="I126" s="736" t="s">
        <v>12</v>
      </c>
      <c r="J126" s="422">
        <v>411.48200000000003</v>
      </c>
      <c r="K126" s="736" t="s">
        <v>235</v>
      </c>
      <c r="L126" s="422">
        <v>566.68100000000004</v>
      </c>
      <c r="M126" s="736"/>
      <c r="N126" s="422">
        <v>326.63200000000001</v>
      </c>
      <c r="O126" s="734"/>
      <c r="P126" s="422">
        <v>371.99700000000001</v>
      </c>
      <c r="Q126" s="736" t="s">
        <v>223</v>
      </c>
      <c r="R126" s="422">
        <v>441</v>
      </c>
      <c r="S126" s="736" t="s">
        <v>223</v>
      </c>
      <c r="T126" s="422">
        <v>445</v>
      </c>
      <c r="U126" s="736" t="s">
        <v>223</v>
      </c>
      <c r="V126" s="422">
        <v>332.73099999999999</v>
      </c>
      <c r="W126" s="736" t="s">
        <v>223</v>
      </c>
      <c r="X126" s="422">
        <v>241.999</v>
      </c>
      <c r="Y126" s="736" t="s">
        <v>223</v>
      </c>
      <c r="Z126" s="422">
        <v>473.13099999999997</v>
      </c>
      <c r="AA126" s="734"/>
      <c r="AB126" s="422">
        <v>439.99900000000002</v>
      </c>
      <c r="AC126" s="736" t="s">
        <v>12</v>
      </c>
      <c r="AD126" s="434"/>
      <c r="AE126" s="434"/>
      <c r="AF126" s="409"/>
      <c r="AG126" s="263">
        <v>5</v>
      </c>
      <c r="AH126" s="250">
        <v>0</v>
      </c>
      <c r="AI126" s="250">
        <v>3</v>
      </c>
      <c r="AJ126" s="327"/>
      <c r="AK126" s="4"/>
    </row>
    <row r="127" spans="1:37" x14ac:dyDescent="0.35">
      <c r="A127" s="277"/>
      <c r="B127" s="272"/>
      <c r="C127" s="735"/>
      <c r="D127" s="409"/>
      <c r="E127" s="737"/>
      <c r="F127" s="409"/>
      <c r="G127" s="737"/>
      <c r="H127" s="409"/>
      <c r="I127" s="737"/>
      <c r="J127" s="409"/>
      <c r="K127" s="737"/>
      <c r="L127" s="409"/>
      <c r="M127" s="737"/>
      <c r="N127" s="409"/>
      <c r="O127" s="735"/>
      <c r="P127" s="434"/>
      <c r="Q127" s="737"/>
      <c r="R127" s="409"/>
      <c r="S127" s="737"/>
      <c r="T127" s="409"/>
      <c r="U127" s="737"/>
      <c r="V127" s="409"/>
      <c r="W127" s="737"/>
      <c r="X127" s="409"/>
      <c r="Y127" s="737"/>
      <c r="Z127" s="409"/>
      <c r="AA127" s="735"/>
      <c r="AB127" s="409"/>
      <c r="AC127" s="73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75"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29" t="s">
        <v>628</v>
      </c>
      <c r="C132" s="730"/>
      <c r="D132" s="730"/>
      <c r="E132" s="730"/>
      <c r="F132" s="730"/>
      <c r="G132" s="730"/>
      <c r="H132" s="730"/>
      <c r="I132" s="730"/>
      <c r="J132" s="730"/>
      <c r="K132" s="730"/>
      <c r="L132" s="730"/>
      <c r="M132" s="730"/>
      <c r="N132" s="730"/>
      <c r="O132" s="730"/>
      <c r="P132" s="730"/>
      <c r="Q132" s="730"/>
      <c r="R132" s="730"/>
      <c r="S132" s="730"/>
      <c r="T132" s="730"/>
      <c r="U132" s="730"/>
      <c r="V132" s="730"/>
      <c r="W132" s="730"/>
      <c r="X132" s="730"/>
      <c r="Y132" s="730"/>
      <c r="Z132" s="730"/>
      <c r="AA132" s="730"/>
      <c r="AB132" s="730"/>
      <c r="AC132" s="731"/>
      <c r="AD132" s="290"/>
      <c r="AE132" s="290"/>
      <c r="AF132" s="281"/>
      <c r="AG132" s="282"/>
      <c r="AH132" s="283"/>
      <c r="AI132" s="283"/>
      <c r="AJ132" s="284"/>
      <c r="AK132" s="10"/>
    </row>
    <row r="133" spans="1:37" s="265" customFormat="1" ht="15" thickBot="1" x14ac:dyDescent="0.4">
      <c r="A133" s="312"/>
      <c r="B133" s="312"/>
      <c r="C133" s="349"/>
      <c r="D133" s="349"/>
      <c r="E133" s="349"/>
      <c r="F133" s="302"/>
      <c r="G133" s="749" t="s">
        <v>656</v>
      </c>
      <c r="H133" s="750"/>
      <c r="I133" s="750"/>
      <c r="J133" s="750"/>
      <c r="K133" s="751"/>
      <c r="L133" s="302"/>
      <c r="M133" s="300"/>
      <c r="N133" s="302"/>
      <c r="O133" s="300"/>
      <c r="P133" s="300"/>
      <c r="Q133" s="315"/>
      <c r="R133" s="302"/>
      <c r="S133" s="300"/>
      <c r="T133" s="302"/>
      <c r="U133" s="300"/>
      <c r="V133" s="302"/>
      <c r="W133" s="752" t="s">
        <v>656</v>
      </c>
      <c r="X133" s="753"/>
      <c r="Y133" s="754"/>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793</v>
      </c>
      <c r="S137" s="262">
        <v>146</v>
      </c>
      <c r="U137" s="262">
        <v>147</v>
      </c>
      <c r="W137" s="308">
        <v>148</v>
      </c>
      <c r="Y137" s="326">
        <v>149</v>
      </c>
      <c r="AA137" s="262" t="s">
        <v>793</v>
      </c>
      <c r="AC137" s="262">
        <v>151</v>
      </c>
      <c r="AG137" s="309"/>
      <c r="AH137" s="454"/>
      <c r="AI137" s="455"/>
      <c r="AJ137" s="310"/>
      <c r="AK137" s="286"/>
    </row>
    <row r="138" spans="1:37" ht="15" thickBot="1" x14ac:dyDescent="0.4">
      <c r="A138" s="277"/>
      <c r="B138" s="367">
        <v>398.255</v>
      </c>
      <c r="C138" s="734"/>
      <c r="D138" s="422">
        <v>211.13499999999999</v>
      </c>
      <c r="E138" s="734"/>
      <c r="F138" s="422">
        <v>224</v>
      </c>
      <c r="G138" s="736" t="s">
        <v>223</v>
      </c>
      <c r="H138" s="422">
        <v>293.49299999999999</v>
      </c>
      <c r="I138" s="736" t="s">
        <v>223</v>
      </c>
      <c r="J138" s="422">
        <v>332.85599999999999</v>
      </c>
      <c r="K138" s="736" t="s">
        <v>223</v>
      </c>
      <c r="L138" s="422">
        <v>412.34500000000003</v>
      </c>
      <c r="M138" s="734"/>
      <c r="N138" s="422">
        <v>429.00299999999999</v>
      </c>
      <c r="O138" s="736" t="s">
        <v>12</v>
      </c>
      <c r="P138" s="422">
        <v>389</v>
      </c>
      <c r="Q138" s="734"/>
      <c r="R138" s="422">
        <v>418</v>
      </c>
      <c r="S138" s="736" t="s">
        <v>12</v>
      </c>
      <c r="T138" s="422">
        <v>365.834</v>
      </c>
      <c r="U138" s="734"/>
      <c r="V138" s="422">
        <v>236.06100000000001</v>
      </c>
      <c r="W138" s="736" t="s">
        <v>223</v>
      </c>
      <c r="X138" s="422">
        <v>424.99799999999999</v>
      </c>
      <c r="Y138" s="736" t="s">
        <v>223</v>
      </c>
      <c r="Z138" s="422">
        <v>413.45</v>
      </c>
      <c r="AA138" s="734"/>
      <c r="AB138" s="422">
        <v>458</v>
      </c>
      <c r="AC138" s="736" t="s">
        <v>12</v>
      </c>
      <c r="AD138" s="434"/>
      <c r="AE138" s="434"/>
      <c r="AF138" s="409"/>
      <c r="AG138" s="263">
        <v>9</v>
      </c>
      <c r="AH138" s="250">
        <v>1</v>
      </c>
      <c r="AI138" s="250">
        <v>4</v>
      </c>
      <c r="AJ138" s="327"/>
      <c r="AK138" s="4"/>
    </row>
    <row r="139" spans="1:37" x14ac:dyDescent="0.35">
      <c r="A139" s="277"/>
      <c r="B139" s="272"/>
      <c r="C139" s="735"/>
      <c r="D139" s="409"/>
      <c r="E139" s="735"/>
      <c r="F139" s="409"/>
      <c r="G139" s="737"/>
      <c r="H139" s="409"/>
      <c r="I139" s="737"/>
      <c r="J139" s="409"/>
      <c r="K139" s="737"/>
      <c r="L139" s="409"/>
      <c r="M139" s="735"/>
      <c r="N139" s="409"/>
      <c r="O139" s="737"/>
      <c r="P139" s="434"/>
      <c r="Q139" s="735"/>
      <c r="R139" s="409"/>
      <c r="S139" s="737"/>
      <c r="T139" s="409"/>
      <c r="U139" s="735"/>
      <c r="V139" s="409"/>
      <c r="W139" s="737"/>
      <c r="X139" s="409"/>
      <c r="Y139" s="737"/>
      <c r="Z139" s="409"/>
      <c r="AA139" s="735"/>
      <c r="AB139" s="409"/>
      <c r="AC139" s="73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29" t="s">
        <v>628</v>
      </c>
      <c r="C144" s="730"/>
      <c r="D144" s="730"/>
      <c r="E144" s="730"/>
      <c r="F144" s="730"/>
      <c r="G144" s="730"/>
      <c r="H144" s="730"/>
      <c r="I144" s="730"/>
      <c r="J144" s="730"/>
      <c r="K144" s="730"/>
      <c r="L144" s="730"/>
      <c r="M144" s="730"/>
      <c r="N144" s="730"/>
      <c r="O144" s="730"/>
      <c r="P144" s="730"/>
      <c r="Q144" s="730"/>
      <c r="R144" s="730"/>
      <c r="S144" s="730"/>
      <c r="T144" s="730"/>
      <c r="U144" s="730"/>
      <c r="V144" s="730"/>
      <c r="W144" s="730"/>
      <c r="X144" s="730"/>
      <c r="Y144" s="730"/>
      <c r="Z144" s="730"/>
      <c r="AA144" s="730"/>
      <c r="AB144" s="730"/>
      <c r="AC144" s="73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9" t="s">
        <v>656</v>
      </c>
      <c r="X145" s="750"/>
      <c r="Y145" s="750"/>
      <c r="Z145" s="750"/>
      <c r="AA145" s="751"/>
      <c r="AB145" s="755" t="s">
        <v>685</v>
      </c>
      <c r="AC145" s="756"/>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34"/>
      <c r="D150" s="422">
        <v>319</v>
      </c>
      <c r="E150" s="736" t="s">
        <v>12</v>
      </c>
      <c r="F150" s="422">
        <v>365</v>
      </c>
      <c r="G150" s="736" t="s">
        <v>12</v>
      </c>
      <c r="H150" s="422">
        <v>441</v>
      </c>
      <c r="I150" s="734"/>
      <c r="J150" s="422">
        <v>394</v>
      </c>
      <c r="K150" s="736" t="s">
        <v>12</v>
      </c>
      <c r="L150" s="422">
        <v>314</v>
      </c>
      <c r="M150" s="736" t="s">
        <v>12</v>
      </c>
      <c r="N150" s="422">
        <v>473.22</v>
      </c>
      <c r="O150" s="736" t="s">
        <v>12</v>
      </c>
      <c r="P150" s="422">
        <v>337</v>
      </c>
      <c r="Q150" s="734"/>
      <c r="R150" s="422">
        <v>337.57400000000001</v>
      </c>
      <c r="S150" s="736" t="s">
        <v>12</v>
      </c>
      <c r="T150" s="422">
        <v>402.80799999999999</v>
      </c>
      <c r="U150" s="736" t="s">
        <v>223</v>
      </c>
      <c r="V150" s="422">
        <v>344</v>
      </c>
      <c r="W150" s="736" t="s">
        <v>223</v>
      </c>
      <c r="X150" s="422">
        <v>383</v>
      </c>
      <c r="Y150" s="736" t="s">
        <v>223</v>
      </c>
      <c r="Z150" s="422">
        <v>376.82600000000002</v>
      </c>
      <c r="AA150" s="736" t="s">
        <v>223</v>
      </c>
      <c r="AB150" s="422">
        <v>481.108</v>
      </c>
      <c r="AC150" s="736" t="s">
        <v>223</v>
      </c>
      <c r="AD150" s="434"/>
      <c r="AE150" s="434"/>
      <c r="AF150" s="409"/>
      <c r="AG150" s="263">
        <v>9</v>
      </c>
      <c r="AH150" s="250">
        <v>1</v>
      </c>
      <c r="AI150" s="250">
        <v>8</v>
      </c>
      <c r="AJ150" s="327"/>
      <c r="AK150" s="4"/>
    </row>
    <row r="151" spans="1:37" ht="15" thickBot="1" x14ac:dyDescent="0.4">
      <c r="A151" s="277"/>
      <c r="B151" s="272"/>
      <c r="C151" s="744"/>
      <c r="D151" s="409"/>
      <c r="E151" s="743"/>
      <c r="F151" s="409"/>
      <c r="G151" s="743"/>
      <c r="H151" s="409"/>
      <c r="I151" s="744"/>
      <c r="J151" s="409"/>
      <c r="K151" s="743"/>
      <c r="L151" s="409"/>
      <c r="M151" s="743"/>
      <c r="N151" s="409"/>
      <c r="O151" s="743"/>
      <c r="P151" s="434"/>
      <c r="Q151" s="744"/>
      <c r="R151" s="409"/>
      <c r="S151" s="743"/>
      <c r="T151" s="409"/>
      <c r="U151" s="743"/>
      <c r="V151" s="409"/>
      <c r="W151" s="743"/>
      <c r="X151" s="409"/>
      <c r="Y151" s="743"/>
      <c r="Z151" s="409"/>
      <c r="AA151" s="743"/>
      <c r="AB151" s="409"/>
      <c r="AC151" s="743"/>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29" t="s">
        <v>628</v>
      </c>
      <c r="C156" s="730"/>
      <c r="D156" s="730"/>
      <c r="E156" s="730"/>
      <c r="F156" s="730"/>
      <c r="G156" s="730"/>
      <c r="H156" s="730"/>
      <c r="I156" s="730"/>
      <c r="J156" s="730"/>
      <c r="K156" s="730"/>
      <c r="L156" s="730"/>
      <c r="M156" s="730"/>
      <c r="N156" s="730"/>
      <c r="O156" s="730"/>
      <c r="P156" s="730"/>
      <c r="Q156" s="730"/>
      <c r="R156" s="730"/>
      <c r="S156" s="730"/>
      <c r="T156" s="730"/>
      <c r="U156" s="730"/>
      <c r="V156" s="730"/>
      <c r="W156" s="730"/>
      <c r="X156" s="730"/>
      <c r="Y156" s="730"/>
      <c r="Z156" s="730"/>
      <c r="AA156" s="731"/>
      <c r="AB156" s="757" t="s">
        <v>691</v>
      </c>
      <c r="AC156" s="758"/>
      <c r="AD156" s="290"/>
      <c r="AE156" s="290"/>
      <c r="AF156" s="281"/>
      <c r="AG156" s="353"/>
      <c r="AH156" s="354"/>
      <c r="AI156" s="354"/>
      <c r="AJ156" s="355"/>
      <c r="AK156" s="10"/>
    </row>
    <row r="157" spans="1:37" ht="15" thickBot="1" x14ac:dyDescent="0.4">
      <c r="A157" s="285"/>
      <c r="B157" s="759" t="s">
        <v>685</v>
      </c>
      <c r="C157" s="755"/>
      <c r="D157" s="755"/>
      <c r="E157" s="755"/>
      <c r="F157" s="755"/>
      <c r="G157" s="756"/>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36" t="s">
        <v>223</v>
      </c>
      <c r="D161" s="422">
        <v>341</v>
      </c>
      <c r="E161" s="736" t="s">
        <v>223</v>
      </c>
      <c r="F161" s="422">
        <v>329.47</v>
      </c>
      <c r="G161" s="736" t="s">
        <v>223</v>
      </c>
      <c r="H161" s="422">
        <v>523.19299999999998</v>
      </c>
      <c r="I161" s="736" t="s">
        <v>15</v>
      </c>
      <c r="J161" s="422">
        <v>328</v>
      </c>
      <c r="K161" s="734"/>
      <c r="L161" s="422">
        <v>389</v>
      </c>
      <c r="M161" s="734"/>
      <c r="N161" s="422">
        <v>396</v>
      </c>
      <c r="O161" s="734"/>
      <c r="P161" s="422">
        <v>350</v>
      </c>
      <c r="Q161" s="734"/>
      <c r="R161" s="422">
        <v>397.48</v>
      </c>
      <c r="S161" s="734"/>
      <c r="T161" s="422">
        <v>323.99799999999999</v>
      </c>
      <c r="U161" s="736" t="s">
        <v>12</v>
      </c>
      <c r="V161" s="422">
        <v>426</v>
      </c>
      <c r="W161" s="736" t="s">
        <v>12</v>
      </c>
      <c r="X161" s="422">
        <v>374</v>
      </c>
      <c r="Y161" s="736" t="s">
        <v>12</v>
      </c>
      <c r="Z161" s="422">
        <v>461</v>
      </c>
      <c r="AA161" s="736" t="s">
        <v>12</v>
      </c>
      <c r="AB161" s="422">
        <v>372</v>
      </c>
      <c r="AC161" s="736" t="s">
        <v>12</v>
      </c>
      <c r="AD161" s="434"/>
      <c r="AE161" s="434"/>
      <c r="AF161" s="409"/>
      <c r="AG161" s="263">
        <v>10</v>
      </c>
      <c r="AH161" s="250">
        <v>0</v>
      </c>
      <c r="AI161" s="250">
        <v>8</v>
      </c>
      <c r="AJ161" s="327"/>
      <c r="AK161" s="4"/>
    </row>
    <row r="162" spans="1:37" ht="15" thickBot="1" x14ac:dyDescent="0.4">
      <c r="A162" s="277"/>
      <c r="B162" s="272"/>
      <c r="C162" s="737"/>
      <c r="D162" s="409"/>
      <c r="E162" s="737"/>
      <c r="F162" s="409"/>
      <c r="G162" s="737"/>
      <c r="H162" s="409"/>
      <c r="I162" s="737"/>
      <c r="J162" s="409"/>
      <c r="K162" s="735"/>
      <c r="L162" s="409"/>
      <c r="M162" s="735"/>
      <c r="N162" s="409"/>
      <c r="O162" s="735"/>
      <c r="P162" s="434"/>
      <c r="Q162" s="735"/>
      <c r="R162" s="409"/>
      <c r="S162" s="744"/>
      <c r="T162" s="409"/>
      <c r="U162" s="737"/>
      <c r="V162" s="409"/>
      <c r="W162" s="737"/>
      <c r="X162" s="409"/>
      <c r="Y162" s="743"/>
      <c r="Z162" s="409"/>
      <c r="AA162" s="743"/>
      <c r="AB162" s="409"/>
      <c r="AC162" s="743"/>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57" t="s">
        <v>691</v>
      </c>
      <c r="C167" s="760"/>
      <c r="D167" s="760"/>
      <c r="E167" s="760"/>
      <c r="F167" s="760"/>
      <c r="G167" s="368"/>
      <c r="H167" s="729" t="s">
        <v>628</v>
      </c>
      <c r="I167" s="730"/>
      <c r="J167" s="730"/>
      <c r="K167" s="730"/>
      <c r="L167" s="730"/>
      <c r="M167" s="730"/>
      <c r="N167" s="730"/>
      <c r="O167" s="730"/>
      <c r="P167" s="730"/>
      <c r="Q167" s="730"/>
      <c r="R167" s="730"/>
      <c r="S167" s="730"/>
      <c r="T167" s="730"/>
      <c r="U167" s="730"/>
      <c r="V167" s="730"/>
      <c r="W167" s="730"/>
      <c r="X167" s="730"/>
      <c r="Y167" s="730"/>
      <c r="Z167" s="730"/>
      <c r="AA167" s="730"/>
      <c r="AB167" s="730"/>
      <c r="AC167" s="73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t="s">
        <v>793</v>
      </c>
      <c r="D171" s="408"/>
      <c r="E171" s="408"/>
      <c r="F171" s="408"/>
      <c r="G171" s="408" t="s">
        <v>793</v>
      </c>
      <c r="H171" s="408"/>
      <c r="I171" s="408" t="s">
        <v>793</v>
      </c>
      <c r="J171" s="408"/>
      <c r="K171" s="408" t="s">
        <v>793</v>
      </c>
      <c r="L171" s="408"/>
      <c r="M171" s="408"/>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34"/>
      <c r="D172" s="422">
        <v>220.202</v>
      </c>
      <c r="E172" s="734"/>
      <c r="F172" s="422">
        <v>386.00099999999998</v>
      </c>
      <c r="G172" s="736" t="s">
        <v>12</v>
      </c>
      <c r="H172" s="422">
        <v>425</v>
      </c>
      <c r="I172" s="736" t="s">
        <v>12</v>
      </c>
      <c r="J172" s="422">
        <v>380</v>
      </c>
      <c r="K172" s="736" t="s">
        <v>12</v>
      </c>
      <c r="L172" s="422">
        <v>354.38799999999998</v>
      </c>
      <c r="M172" s="736" t="s">
        <v>12</v>
      </c>
      <c r="N172" s="422">
        <v>357.99599999999998</v>
      </c>
      <c r="O172" s="736" t="s">
        <v>12</v>
      </c>
      <c r="P172" s="422">
        <v>300</v>
      </c>
      <c r="Q172" s="736" t="s">
        <v>12</v>
      </c>
      <c r="R172" s="422">
        <v>407</v>
      </c>
      <c r="S172" s="736" t="s">
        <v>12</v>
      </c>
      <c r="T172" s="422">
        <v>373</v>
      </c>
      <c r="U172" s="736" t="s">
        <v>12</v>
      </c>
      <c r="V172" s="422">
        <v>414</v>
      </c>
      <c r="W172" s="736" t="s">
        <v>12</v>
      </c>
      <c r="X172" s="422">
        <v>357</v>
      </c>
      <c r="Y172" s="736" t="s">
        <v>12</v>
      </c>
      <c r="Z172" s="422">
        <v>423</v>
      </c>
      <c r="AA172" s="736" t="s">
        <v>12</v>
      </c>
      <c r="AB172" s="422">
        <v>381</v>
      </c>
      <c r="AC172" s="736" t="s">
        <v>12</v>
      </c>
      <c r="AD172" s="434"/>
      <c r="AE172" s="434"/>
      <c r="AF172" s="409"/>
      <c r="AG172" s="263">
        <v>14</v>
      </c>
      <c r="AH172" s="250">
        <v>12</v>
      </c>
      <c r="AI172" s="250">
        <v>6</v>
      </c>
      <c r="AJ172" s="251"/>
      <c r="AK172" s="4"/>
    </row>
    <row r="173" spans="1:37" ht="15" thickBot="1" x14ac:dyDescent="0.4">
      <c r="A173" s="277"/>
      <c r="B173" s="272"/>
      <c r="C173" s="735"/>
      <c r="D173" s="409"/>
      <c r="E173" s="735"/>
      <c r="F173" s="409"/>
      <c r="G173" s="743"/>
      <c r="H173" s="409"/>
      <c r="I173" s="743"/>
      <c r="J173" s="409"/>
      <c r="K173" s="743"/>
      <c r="L173" s="409"/>
      <c r="M173" s="743"/>
      <c r="N173" s="409"/>
      <c r="O173" s="743"/>
      <c r="P173" s="434"/>
      <c r="Q173" s="743"/>
      <c r="R173" s="409"/>
      <c r="S173" s="743"/>
      <c r="T173" s="409"/>
      <c r="U173" s="743"/>
      <c r="V173" s="409"/>
      <c r="W173" s="743"/>
      <c r="X173" s="409"/>
      <c r="Y173" s="743"/>
      <c r="Z173" s="409"/>
      <c r="AA173" s="743"/>
      <c r="AB173" s="409"/>
      <c r="AC173" s="73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29" t="s">
        <v>628</v>
      </c>
      <c r="C178" s="730"/>
      <c r="D178" s="730"/>
      <c r="E178" s="730"/>
      <c r="F178" s="730"/>
      <c r="G178" s="730"/>
      <c r="H178" s="730"/>
      <c r="I178" s="730"/>
      <c r="J178" s="730"/>
      <c r="K178" s="730"/>
      <c r="L178" s="730"/>
      <c r="M178" s="730"/>
      <c r="N178" s="730"/>
      <c r="O178" s="730"/>
      <c r="P178" s="730"/>
      <c r="Q178" s="730"/>
      <c r="R178" s="730"/>
      <c r="S178" s="730"/>
      <c r="T178" s="730"/>
      <c r="U178" s="730"/>
      <c r="V178" s="730"/>
      <c r="W178" s="730"/>
      <c r="X178" s="730"/>
      <c r="Y178" s="730"/>
      <c r="Z178" s="730"/>
      <c r="AA178" s="730"/>
      <c r="AB178" s="730"/>
      <c r="AC178" s="73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c r="F182" s="408"/>
      <c r="G182" s="408" t="s">
        <v>793</v>
      </c>
      <c r="H182" s="408"/>
      <c r="I182" s="408" t="s">
        <v>793</v>
      </c>
      <c r="J182" s="408"/>
      <c r="K182" s="408">
        <v>198</v>
      </c>
      <c r="L182" s="408"/>
      <c r="M182" s="262">
        <v>199</v>
      </c>
      <c r="N182" s="408"/>
      <c r="O182" s="262">
        <v>200</v>
      </c>
      <c r="Q182" s="430">
        <v>201</v>
      </c>
      <c r="R182" s="408"/>
      <c r="S182" s="408">
        <v>202</v>
      </c>
      <c r="T182" s="408"/>
      <c r="U182" s="408">
        <v>203</v>
      </c>
      <c r="V182" s="408"/>
      <c r="W182" s="408">
        <v>204</v>
      </c>
      <c r="X182" s="408"/>
      <c r="Y182" s="408" t="s">
        <v>793</v>
      </c>
      <c r="Z182" s="408"/>
      <c r="AA182" s="408" t="s">
        <v>793</v>
      </c>
      <c r="AB182" s="408"/>
      <c r="AC182" s="408" t="s">
        <v>793</v>
      </c>
      <c r="AD182" s="408"/>
      <c r="AE182" s="408"/>
      <c r="AF182" s="408"/>
      <c r="AG182" s="273"/>
      <c r="AH182" s="471"/>
      <c r="AI182" s="471"/>
      <c r="AJ182" s="372"/>
      <c r="AK182" s="286"/>
    </row>
    <row r="183" spans="1:37" ht="15" thickBot="1" x14ac:dyDescent="0.4">
      <c r="A183" s="277"/>
      <c r="B183" s="367">
        <v>456</v>
      </c>
      <c r="C183" s="736" t="s">
        <v>12</v>
      </c>
      <c r="D183" s="422">
        <v>381</v>
      </c>
      <c r="E183" s="736" t="s">
        <v>12</v>
      </c>
      <c r="F183" s="422">
        <v>382</v>
      </c>
      <c r="G183" s="725" t="s">
        <v>12</v>
      </c>
      <c r="H183" s="422">
        <v>341</v>
      </c>
      <c r="I183" s="714"/>
      <c r="J183" s="422">
        <v>352.37400000000002</v>
      </c>
      <c r="K183" s="763" t="s">
        <v>15</v>
      </c>
      <c r="L183" s="422">
        <v>226.42</v>
      </c>
      <c r="M183" s="736" t="s">
        <v>15</v>
      </c>
      <c r="N183" s="422">
        <v>352</v>
      </c>
      <c r="O183" s="725" t="s">
        <v>12</v>
      </c>
      <c r="P183" s="422">
        <v>332</v>
      </c>
      <c r="Q183" s="725" t="s">
        <v>12</v>
      </c>
      <c r="R183" s="422">
        <v>255</v>
      </c>
      <c r="S183" s="725" t="s">
        <v>12</v>
      </c>
      <c r="T183" s="422">
        <v>377</v>
      </c>
      <c r="U183" s="714"/>
      <c r="V183" s="422">
        <v>325</v>
      </c>
      <c r="W183" s="725" t="s">
        <v>12</v>
      </c>
      <c r="X183" s="422">
        <v>368.88499999999999</v>
      </c>
      <c r="Y183" s="714"/>
      <c r="Z183" s="422">
        <v>351.00400000000002</v>
      </c>
      <c r="AA183" s="725" t="s">
        <v>12</v>
      </c>
      <c r="AB183" s="422">
        <v>409</v>
      </c>
      <c r="AC183" s="736" t="s">
        <v>12</v>
      </c>
      <c r="AD183" s="434"/>
      <c r="AE183" s="434"/>
      <c r="AF183" s="422"/>
      <c r="AG183" s="263">
        <v>12</v>
      </c>
      <c r="AH183" s="250">
        <v>4</v>
      </c>
      <c r="AI183" s="250">
        <v>5</v>
      </c>
      <c r="AJ183" s="373"/>
      <c r="AK183" s="4"/>
    </row>
    <row r="184" spans="1:37" ht="15" thickBot="1" x14ac:dyDescent="0.4">
      <c r="A184" s="277"/>
      <c r="B184" s="272"/>
      <c r="C184" s="737"/>
      <c r="D184" s="409"/>
      <c r="E184" s="737"/>
      <c r="F184" s="409"/>
      <c r="G184" s="761"/>
      <c r="H184" s="409"/>
      <c r="I184" s="762"/>
      <c r="J184" s="434"/>
      <c r="K184" s="764"/>
      <c r="L184" s="409"/>
      <c r="M184" s="737"/>
      <c r="N184" s="409"/>
      <c r="O184" s="761"/>
      <c r="P184" s="434"/>
      <c r="Q184" s="761"/>
      <c r="R184" s="409"/>
      <c r="S184" s="761"/>
      <c r="T184" s="409"/>
      <c r="U184" s="762"/>
      <c r="V184" s="409"/>
      <c r="W184" s="761"/>
      <c r="X184" s="409"/>
      <c r="Y184" s="762"/>
      <c r="Z184" s="409"/>
      <c r="AA184" s="761"/>
      <c r="AB184" s="409"/>
      <c r="AC184" s="73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3"/>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29" t="s">
        <v>628</v>
      </c>
      <c r="C189" s="730"/>
      <c r="D189" s="730"/>
      <c r="E189" s="730"/>
      <c r="F189" s="730"/>
      <c r="G189" s="730"/>
      <c r="H189" s="730"/>
      <c r="I189" s="730"/>
      <c r="J189" s="730"/>
      <c r="K189" s="730"/>
      <c r="L189" s="730"/>
      <c r="M189" s="730"/>
      <c r="N189" s="730"/>
      <c r="O189" s="730"/>
      <c r="P189" s="730"/>
      <c r="Q189" s="730"/>
      <c r="R189" s="730"/>
      <c r="S189" s="730"/>
      <c r="T189" s="730"/>
      <c r="U189" s="730"/>
      <c r="V189" s="730"/>
      <c r="W189" s="730"/>
      <c r="X189" s="730"/>
      <c r="Y189" s="730"/>
      <c r="Z189" s="730"/>
      <c r="AA189" s="730"/>
      <c r="AB189" s="730"/>
      <c r="AC189" s="73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65" t="s">
        <v>656</v>
      </c>
      <c r="V190" s="766"/>
      <c r="W190" s="767"/>
      <c r="X190" s="266"/>
      <c r="Y190" s="768" t="s">
        <v>685</v>
      </c>
      <c r="Z190" s="769"/>
      <c r="AA190" s="77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793</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36" t="s">
        <v>12</v>
      </c>
      <c r="D194" s="422">
        <v>376</v>
      </c>
      <c r="E194" s="736" t="s">
        <v>12</v>
      </c>
      <c r="F194" s="422">
        <v>439</v>
      </c>
      <c r="G194" s="736" t="s">
        <v>12</v>
      </c>
      <c r="H194" s="422">
        <v>326.84500000000003</v>
      </c>
      <c r="I194" s="734"/>
      <c r="J194" s="422">
        <v>382.99900000000002</v>
      </c>
      <c r="K194" s="736" t="s">
        <v>12</v>
      </c>
      <c r="L194" s="422">
        <v>416</v>
      </c>
      <c r="M194" s="725" t="s">
        <v>15</v>
      </c>
      <c r="N194" s="422">
        <v>410</v>
      </c>
      <c r="O194" s="736" t="s">
        <v>12</v>
      </c>
      <c r="P194" s="422">
        <v>336</v>
      </c>
      <c r="Q194" s="736" t="s">
        <v>12</v>
      </c>
      <c r="R194" s="422">
        <v>353</v>
      </c>
      <c r="S194" s="736"/>
      <c r="T194" s="422">
        <v>372</v>
      </c>
      <c r="U194" s="736" t="s">
        <v>223</v>
      </c>
      <c r="V194" s="422">
        <v>396.12799999999999</v>
      </c>
      <c r="W194" s="736" t="s">
        <v>713</v>
      </c>
      <c r="X194" s="422">
        <v>360.99799999999999</v>
      </c>
      <c r="Y194" s="736" t="s">
        <v>223</v>
      </c>
      <c r="Z194" s="422">
        <v>466</v>
      </c>
      <c r="AA194" s="736" t="s">
        <v>223</v>
      </c>
      <c r="AB194" s="422">
        <v>366</v>
      </c>
      <c r="AC194" s="734"/>
      <c r="AD194" s="474"/>
      <c r="AE194" s="474"/>
      <c r="AF194" s="409"/>
      <c r="AG194" s="263">
        <v>8</v>
      </c>
      <c r="AH194" s="250">
        <v>4</v>
      </c>
      <c r="AI194" s="250">
        <v>7</v>
      </c>
      <c r="AJ194" s="251"/>
      <c r="AK194" s="4"/>
    </row>
    <row r="195" spans="1:37" ht="15" thickBot="1" x14ac:dyDescent="0.4">
      <c r="A195" s="277"/>
      <c r="B195" s="272"/>
      <c r="C195" s="737"/>
      <c r="D195" s="409"/>
      <c r="E195" s="737"/>
      <c r="F195" s="409"/>
      <c r="G195" s="737"/>
      <c r="H195" s="409"/>
      <c r="I195" s="735"/>
      <c r="J195" s="409"/>
      <c r="K195" s="737"/>
      <c r="L195" s="409"/>
      <c r="M195" s="761"/>
      <c r="N195" s="409"/>
      <c r="O195" s="737"/>
      <c r="P195" s="434"/>
      <c r="Q195" s="737"/>
      <c r="R195" s="409"/>
      <c r="S195" s="737"/>
      <c r="T195" s="409"/>
      <c r="U195" s="737"/>
      <c r="V195" s="409"/>
      <c r="W195" s="737"/>
      <c r="X195" s="409"/>
      <c r="Y195" s="737"/>
      <c r="Z195" s="409"/>
      <c r="AA195" s="737"/>
      <c r="AB195" s="409"/>
      <c r="AC195" s="73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3"/>
      <c r="L196" s="408"/>
      <c r="M196" s="252">
        <v>0</v>
      </c>
      <c r="N196" s="408"/>
      <c r="O196" s="252" t="s">
        <v>12</v>
      </c>
      <c r="P196" s="434"/>
      <c r="Q196" s="523"/>
      <c r="R196" s="408"/>
      <c r="S196" s="252">
        <v>0</v>
      </c>
      <c r="T196" s="408"/>
      <c r="U196" s="328">
        <v>0</v>
      </c>
      <c r="V196" s="408"/>
      <c r="W196" s="329">
        <v>0</v>
      </c>
      <c r="X196" s="408"/>
      <c r="Y196" s="328">
        <v>0</v>
      </c>
      <c r="Z196" s="408"/>
      <c r="AA196" s="329">
        <v>0</v>
      </c>
      <c r="AB196" s="426"/>
      <c r="AC196" s="523"/>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29" t="s">
        <v>628</v>
      </c>
      <c r="C200" s="730"/>
      <c r="D200" s="730"/>
      <c r="E200" s="730"/>
      <c r="F200" s="730"/>
      <c r="G200" s="730"/>
      <c r="H200" s="730"/>
      <c r="I200" s="730"/>
      <c r="J200" s="730"/>
      <c r="K200" s="730"/>
      <c r="L200" s="730"/>
      <c r="M200" s="730"/>
      <c r="N200" s="730"/>
      <c r="O200" s="730"/>
      <c r="P200" s="730"/>
      <c r="Q200" s="730"/>
      <c r="R200" s="730"/>
      <c r="S200" s="730"/>
      <c r="T200" s="730"/>
      <c r="U200" s="730"/>
      <c r="V200" s="730"/>
      <c r="W200" s="730"/>
      <c r="X200" s="731"/>
      <c r="Y200" s="759" t="s">
        <v>691</v>
      </c>
      <c r="Z200" s="755"/>
      <c r="AA200" s="755"/>
      <c r="AB200" s="755"/>
      <c r="AC200" s="756"/>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t="s">
        <v>793</v>
      </c>
      <c r="AB203" s="408"/>
      <c r="AC203" s="408">
        <v>235</v>
      </c>
      <c r="AF203" s="408"/>
      <c r="AG203" s="276"/>
      <c r="AH203" s="444"/>
      <c r="AI203" s="446"/>
      <c r="AJ203" s="274"/>
      <c r="AK203" s="286"/>
    </row>
    <row r="204" spans="1:37" ht="15" thickBot="1" x14ac:dyDescent="0.4">
      <c r="A204" s="277"/>
      <c r="B204" s="367">
        <v>375</v>
      </c>
      <c r="C204" s="734"/>
      <c r="D204" s="422">
        <v>374.76100000000002</v>
      </c>
      <c r="E204" s="736" t="s">
        <v>12</v>
      </c>
      <c r="F204" s="422">
        <v>390.99900000000002</v>
      </c>
      <c r="G204" s="734"/>
      <c r="H204" s="422">
        <v>397</v>
      </c>
      <c r="I204" s="734"/>
      <c r="J204" s="422">
        <v>336</v>
      </c>
      <c r="K204" s="771" t="s">
        <v>12</v>
      </c>
      <c r="L204" s="422">
        <v>383.41899999999998</v>
      </c>
      <c r="M204" s="736" t="s">
        <v>12</v>
      </c>
      <c r="N204" s="422">
        <v>323.00099999999998</v>
      </c>
      <c r="O204" s="736" t="s">
        <v>12</v>
      </c>
      <c r="P204" s="422">
        <v>335</v>
      </c>
      <c r="Q204" s="736" t="s">
        <v>12</v>
      </c>
      <c r="R204" s="422">
        <v>337</v>
      </c>
      <c r="S204" s="736" t="s">
        <v>12</v>
      </c>
      <c r="T204" s="422">
        <v>339</v>
      </c>
      <c r="U204" s="734"/>
      <c r="V204" s="422">
        <v>351</v>
      </c>
      <c r="W204" s="734"/>
      <c r="X204" s="422">
        <v>377.05099999999999</v>
      </c>
      <c r="Y204" s="734"/>
      <c r="Z204" s="422">
        <v>413.99900000000002</v>
      </c>
      <c r="AA204" s="734"/>
      <c r="AB204" s="422">
        <v>418.00400000000002</v>
      </c>
      <c r="AC204" s="736" t="s">
        <v>12</v>
      </c>
      <c r="AD204" s="474"/>
      <c r="AE204" s="474"/>
      <c r="AF204" s="409"/>
      <c r="AG204" s="263">
        <v>14</v>
      </c>
      <c r="AH204" s="250">
        <v>3</v>
      </c>
      <c r="AI204" s="250">
        <v>12</v>
      </c>
      <c r="AJ204" s="251"/>
      <c r="AK204" s="4"/>
    </row>
    <row r="205" spans="1:37" ht="15" thickBot="1" x14ac:dyDescent="0.4">
      <c r="A205" s="277"/>
      <c r="B205" s="272"/>
      <c r="C205" s="735"/>
      <c r="D205" s="409"/>
      <c r="E205" s="743"/>
      <c r="F205" s="409"/>
      <c r="G205" s="735"/>
      <c r="H205" s="409"/>
      <c r="I205" s="744"/>
      <c r="J205" s="409"/>
      <c r="K205" s="772"/>
      <c r="L205" s="409"/>
      <c r="M205" s="743"/>
      <c r="N205" s="409"/>
      <c r="O205" s="743"/>
      <c r="P205" s="434"/>
      <c r="Q205" s="743"/>
      <c r="R205" s="409"/>
      <c r="S205" s="743"/>
      <c r="T205" s="409"/>
      <c r="U205" s="744"/>
      <c r="V205" s="409"/>
      <c r="W205" s="744"/>
      <c r="X205" s="409"/>
      <c r="Y205" s="744"/>
      <c r="Z205" s="409"/>
      <c r="AA205" s="744"/>
      <c r="AB205" s="409"/>
      <c r="AC205" s="743"/>
      <c r="AD205" s="474"/>
      <c r="AE205" s="474"/>
      <c r="AF205" s="409"/>
      <c r="AG205" s="264"/>
      <c r="AH205" s="435"/>
      <c r="AI205" s="435"/>
      <c r="AJ205" s="274"/>
      <c r="AK205" s="4"/>
    </row>
    <row r="206" spans="1:37" ht="6" customHeight="1" x14ac:dyDescent="0.35">
      <c r="A206" s="277"/>
      <c r="B206" s="272"/>
      <c r="C206" s="523"/>
      <c r="D206" s="408"/>
      <c r="E206" s="252" t="s">
        <v>12</v>
      </c>
      <c r="F206" s="408"/>
      <c r="G206" s="523"/>
      <c r="H206" s="408"/>
      <c r="I206" s="523"/>
      <c r="J206" s="408"/>
      <c r="K206" s="252" t="s">
        <v>12</v>
      </c>
      <c r="L206" s="408"/>
      <c r="M206" s="523"/>
      <c r="N206" s="408"/>
      <c r="O206" s="523"/>
      <c r="P206" s="434"/>
      <c r="Q206" s="523"/>
      <c r="R206" s="408"/>
      <c r="S206" s="252" t="s">
        <v>12</v>
      </c>
      <c r="T206" s="408"/>
      <c r="U206" s="523"/>
      <c r="V206" s="408"/>
      <c r="W206" s="523"/>
      <c r="X206" s="408"/>
      <c r="Y206" s="523"/>
      <c r="Z206" s="408"/>
      <c r="AA206" s="523"/>
      <c r="AB206" s="426"/>
      <c r="AC206" s="523"/>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73" t="s">
        <v>691</v>
      </c>
      <c r="C210" s="774"/>
      <c r="D210" s="774"/>
      <c r="E210" s="774"/>
      <c r="F210" s="774"/>
      <c r="G210" s="774"/>
      <c r="H210" s="774"/>
      <c r="I210" s="774"/>
      <c r="J210" s="774"/>
      <c r="K210" s="774"/>
      <c r="L210" s="774"/>
      <c r="M210" s="774"/>
      <c r="N210" s="774"/>
      <c r="O210" s="774"/>
      <c r="P210" s="774"/>
      <c r="Q210" s="774"/>
      <c r="R210" s="774"/>
      <c r="S210" s="774"/>
      <c r="T210" s="774"/>
      <c r="U210" s="774"/>
      <c r="V210" s="774"/>
      <c r="W210" s="774"/>
      <c r="X210" s="774"/>
      <c r="Y210" s="774"/>
      <c r="Z210" s="774"/>
      <c r="AA210" s="774"/>
      <c r="AB210" s="774"/>
      <c r="AC210" s="77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34"/>
      <c r="D215" s="422">
        <v>383</v>
      </c>
      <c r="E215" s="736" t="s">
        <v>12</v>
      </c>
      <c r="F215" s="422">
        <v>426</v>
      </c>
      <c r="G215" s="734"/>
      <c r="H215" s="422">
        <v>410.673</v>
      </c>
      <c r="I215" s="776" t="s">
        <v>235</v>
      </c>
      <c r="J215" s="422">
        <v>385.99700000000001</v>
      </c>
      <c r="K215" s="736" t="s">
        <v>235</v>
      </c>
      <c r="L215" s="422">
        <v>305</v>
      </c>
      <c r="M215" s="736" t="s">
        <v>235</v>
      </c>
      <c r="N215" s="422">
        <v>423</v>
      </c>
      <c r="O215" s="736" t="s">
        <v>235</v>
      </c>
      <c r="P215" s="422">
        <v>302.48899999999998</v>
      </c>
      <c r="Q215" s="736" t="s">
        <v>235</v>
      </c>
      <c r="R215" s="422">
        <v>361</v>
      </c>
      <c r="S215" s="736" t="s">
        <v>235</v>
      </c>
      <c r="T215" s="422">
        <v>370.99700000000001</v>
      </c>
      <c r="U215" s="734"/>
      <c r="V215" s="422">
        <v>402.00299999999999</v>
      </c>
      <c r="W215" s="734"/>
      <c r="X215" s="422">
        <v>398</v>
      </c>
      <c r="Y215" s="734"/>
      <c r="Z215" s="422">
        <v>420</v>
      </c>
      <c r="AA215" s="736" t="s">
        <v>12</v>
      </c>
      <c r="AB215" s="422">
        <v>400</v>
      </c>
      <c r="AC215" s="734"/>
      <c r="AD215" s="474"/>
      <c r="AE215" s="474"/>
      <c r="AF215" s="409"/>
      <c r="AG215" s="263">
        <v>8</v>
      </c>
      <c r="AH215" s="250">
        <v>1</v>
      </c>
      <c r="AI215" s="250">
        <v>2</v>
      </c>
      <c r="AJ215" s="251"/>
      <c r="AK215" s="4"/>
    </row>
    <row r="216" spans="1:37" ht="15" thickBot="1" x14ac:dyDescent="0.4">
      <c r="A216" s="277"/>
      <c r="B216" s="272"/>
      <c r="C216" s="744"/>
      <c r="D216" s="409"/>
      <c r="E216" s="737"/>
      <c r="F216" s="409"/>
      <c r="G216" s="735"/>
      <c r="H216" s="409"/>
      <c r="I216" s="777"/>
      <c r="J216" s="409"/>
      <c r="K216" s="737"/>
      <c r="L216" s="409"/>
      <c r="M216" s="737"/>
      <c r="N216" s="409"/>
      <c r="O216" s="737"/>
      <c r="P216" s="434"/>
      <c r="Q216" s="737"/>
      <c r="R216" s="409"/>
      <c r="S216" s="737"/>
      <c r="T216" s="409"/>
      <c r="U216" s="735"/>
      <c r="V216" s="409"/>
      <c r="W216" s="735"/>
      <c r="X216" s="409"/>
      <c r="Y216" s="735"/>
      <c r="Z216" s="409"/>
      <c r="AA216" s="737"/>
      <c r="AB216" s="409"/>
      <c r="AC216" s="735"/>
      <c r="AD216" s="474"/>
      <c r="AE216" s="474"/>
      <c r="AF216" s="409"/>
      <c r="AG216" s="264"/>
      <c r="AH216" s="435"/>
      <c r="AI216" s="435"/>
      <c r="AJ216" s="274"/>
      <c r="AK216" s="4"/>
    </row>
    <row r="217" spans="1:37" ht="6" customHeight="1" x14ac:dyDescent="0.35">
      <c r="A217" s="277"/>
      <c r="B217" s="272"/>
      <c r="C217" s="523"/>
      <c r="D217" s="408"/>
      <c r="E217" s="252" t="s">
        <v>12</v>
      </c>
      <c r="F217" s="408"/>
      <c r="G217" s="523"/>
      <c r="H217" s="408"/>
      <c r="I217" s="252">
        <v>0</v>
      </c>
      <c r="J217" s="408"/>
      <c r="K217" s="252">
        <v>0</v>
      </c>
      <c r="L217" s="408"/>
      <c r="M217" s="252">
        <v>0</v>
      </c>
      <c r="N217" s="408"/>
      <c r="O217" s="252">
        <v>0</v>
      </c>
      <c r="P217" s="434"/>
      <c r="Q217" s="252">
        <v>0</v>
      </c>
      <c r="R217" s="408"/>
      <c r="S217" s="252">
        <v>0</v>
      </c>
      <c r="T217" s="408"/>
      <c r="U217" s="523"/>
      <c r="V217" s="408"/>
      <c r="W217" s="523"/>
      <c r="X217" s="408"/>
      <c r="Y217" s="523"/>
      <c r="Z217" s="408"/>
      <c r="AA217" s="523"/>
      <c r="AB217" s="426"/>
      <c r="AC217" s="523"/>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381"/>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73" t="s">
        <v>691</v>
      </c>
      <c r="C221" s="774"/>
      <c r="D221" s="774"/>
      <c r="E221" s="774"/>
      <c r="F221" s="774"/>
      <c r="G221" s="774"/>
      <c r="H221" s="774"/>
      <c r="I221" s="774"/>
      <c r="J221" s="774"/>
      <c r="K221" s="774"/>
      <c r="L221" s="774"/>
      <c r="M221" s="774"/>
      <c r="N221" s="774"/>
      <c r="O221" s="774"/>
      <c r="P221" s="774"/>
      <c r="Q221" s="774"/>
      <c r="R221" s="774"/>
      <c r="S221" s="774"/>
      <c r="T221" s="774"/>
      <c r="U221" s="774"/>
      <c r="V221" s="774"/>
      <c r="W221" s="774"/>
      <c r="X221" s="774"/>
      <c r="Y221" s="774"/>
      <c r="Z221" s="774"/>
      <c r="AA221" s="774"/>
      <c r="AB221" s="774"/>
      <c r="AC221" s="77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t="s">
        <v>793</v>
      </c>
      <c r="N225" s="408"/>
      <c r="O225" s="408">
        <v>256</v>
      </c>
      <c r="P225" s="408"/>
      <c r="Q225" s="430">
        <v>257</v>
      </c>
      <c r="R225" s="408"/>
      <c r="S225" s="408">
        <v>258</v>
      </c>
      <c r="T225" s="408"/>
      <c r="U225" s="408">
        <v>259</v>
      </c>
      <c r="V225" s="408"/>
      <c r="W225" s="408">
        <v>260</v>
      </c>
      <c r="X225" s="408"/>
      <c r="Y225" s="408" t="s">
        <v>793</v>
      </c>
      <c r="Z225" s="408"/>
      <c r="AA225" s="408" t="s">
        <v>793</v>
      </c>
      <c r="AB225" s="408"/>
      <c r="AC225" s="408">
        <v>263</v>
      </c>
      <c r="AF225" s="408"/>
      <c r="AG225" s="276"/>
      <c r="AH225" s="444"/>
      <c r="AI225" s="446"/>
      <c r="AJ225" s="274"/>
      <c r="AK225" s="286"/>
    </row>
    <row r="226" spans="1:37" ht="15" thickBot="1" x14ac:dyDescent="0.4">
      <c r="A226" s="277"/>
      <c r="B226" s="367">
        <v>419.99700000000001</v>
      </c>
      <c r="C226" s="734"/>
      <c r="D226" s="422">
        <v>417.00299999999999</v>
      </c>
      <c r="E226" s="734"/>
      <c r="F226" s="422">
        <v>422.12</v>
      </c>
      <c r="G226" s="734"/>
      <c r="H226" s="422">
        <v>277.7</v>
      </c>
      <c r="I226" s="734"/>
      <c r="J226" s="422">
        <v>384.58</v>
      </c>
      <c r="K226" s="734"/>
      <c r="L226" s="422">
        <v>413.93</v>
      </c>
      <c r="M226" s="734"/>
      <c r="N226" s="422">
        <v>387.12</v>
      </c>
      <c r="O226" s="734"/>
      <c r="P226" s="422">
        <v>341.06</v>
      </c>
      <c r="Q226" s="734"/>
      <c r="R226" s="422">
        <v>320.95</v>
      </c>
      <c r="S226" s="734"/>
      <c r="T226" s="422">
        <v>330.56</v>
      </c>
      <c r="U226" s="734"/>
      <c r="V226" s="422">
        <v>314</v>
      </c>
      <c r="W226" s="734"/>
      <c r="X226" s="422">
        <v>341.99900000000002</v>
      </c>
      <c r="Y226" s="734"/>
      <c r="Z226" s="422">
        <v>374.00099999999998</v>
      </c>
      <c r="AA226" s="734"/>
      <c r="AB226" s="422">
        <v>344</v>
      </c>
      <c r="AC226" s="734"/>
      <c r="AD226" s="474"/>
      <c r="AE226" s="474"/>
      <c r="AF226" s="409"/>
      <c r="AG226" s="263">
        <v>14</v>
      </c>
      <c r="AH226" s="250">
        <v>0</v>
      </c>
      <c r="AI226" s="250">
        <v>4</v>
      </c>
      <c r="AJ226" s="251"/>
      <c r="AK226" s="4"/>
    </row>
    <row r="227" spans="1:37" x14ac:dyDescent="0.35">
      <c r="A227" s="277"/>
      <c r="B227" s="272"/>
      <c r="C227" s="735"/>
      <c r="D227" s="409"/>
      <c r="E227" s="735"/>
      <c r="F227" s="409"/>
      <c r="G227" s="735"/>
      <c r="H227" s="409"/>
      <c r="I227" s="735"/>
      <c r="J227" s="409"/>
      <c r="K227" s="735"/>
      <c r="L227" s="409"/>
      <c r="M227" s="735"/>
      <c r="N227" s="409"/>
      <c r="O227" s="735"/>
      <c r="P227" s="434"/>
      <c r="Q227" s="735"/>
      <c r="R227" s="409"/>
      <c r="S227" s="735"/>
      <c r="T227" s="409"/>
      <c r="U227" s="735"/>
      <c r="V227" s="409"/>
      <c r="W227" s="735"/>
      <c r="X227" s="409"/>
      <c r="Y227" s="735"/>
      <c r="Z227" s="409"/>
      <c r="AA227" s="735"/>
      <c r="AB227" s="409"/>
      <c r="AC227" s="735"/>
      <c r="AD227" s="474"/>
      <c r="AE227" s="474"/>
      <c r="AF227" s="409"/>
      <c r="AG227" s="264"/>
      <c r="AH227" s="435"/>
      <c r="AI227" s="435"/>
      <c r="AJ227" s="274"/>
      <c r="AK227" s="4"/>
    </row>
    <row r="228" spans="1:37" ht="6" customHeight="1" x14ac:dyDescent="0.35">
      <c r="A228" s="277"/>
      <c r="B228" s="272"/>
      <c r="C228" s="523"/>
      <c r="D228" s="408"/>
      <c r="E228" s="523"/>
      <c r="F228" s="408"/>
      <c r="G228" s="252">
        <v>0</v>
      </c>
      <c r="H228" s="408"/>
      <c r="I228" s="523"/>
      <c r="J228" s="408"/>
      <c r="K228" s="252">
        <v>0</v>
      </c>
      <c r="L228" s="408"/>
      <c r="M228" s="523"/>
      <c r="N228" s="408"/>
      <c r="O228" s="523"/>
      <c r="P228" s="434"/>
      <c r="Q228" s="523"/>
      <c r="R228" s="408"/>
      <c r="S228" s="523"/>
      <c r="T228" s="408"/>
      <c r="U228" s="523"/>
      <c r="V228" s="408"/>
      <c r="W228" s="523"/>
      <c r="X228" s="408"/>
      <c r="Y228" s="523"/>
      <c r="Z228" s="408"/>
      <c r="AA228" s="523"/>
      <c r="AB228" s="426"/>
      <c r="AC228" s="523"/>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73" t="s">
        <v>691</v>
      </c>
      <c r="C232" s="774"/>
      <c r="D232" s="774"/>
      <c r="E232" s="774"/>
      <c r="F232" s="774"/>
      <c r="G232" s="774"/>
      <c r="H232" s="774"/>
      <c r="I232" s="774"/>
      <c r="J232" s="774"/>
      <c r="K232" s="774"/>
      <c r="L232" s="774"/>
      <c r="M232" s="774"/>
      <c r="N232" s="774"/>
      <c r="O232" s="774"/>
      <c r="P232" s="774"/>
      <c r="Q232" s="774"/>
      <c r="R232" s="774"/>
      <c r="S232" s="774"/>
      <c r="T232" s="774"/>
      <c r="U232" s="774"/>
      <c r="V232" s="774"/>
      <c r="W232" s="774"/>
      <c r="X232" s="774"/>
      <c r="Y232" s="774"/>
      <c r="Z232" s="774"/>
      <c r="AA232" s="774"/>
      <c r="AB232" s="774"/>
      <c r="AC232" s="77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t="s">
        <v>793</v>
      </c>
      <c r="Z236" s="408"/>
      <c r="AA236" s="408">
        <v>276</v>
      </c>
      <c r="AB236" s="408"/>
      <c r="AC236" s="408">
        <v>277</v>
      </c>
      <c r="AF236" s="408"/>
      <c r="AG236" s="276"/>
      <c r="AH236" s="444"/>
      <c r="AI236" s="446"/>
      <c r="AJ236" s="274"/>
      <c r="AK236" s="286"/>
    </row>
    <row r="237" spans="1:37" ht="15" thickBot="1" x14ac:dyDescent="0.4">
      <c r="A237" s="277"/>
      <c r="B237" s="367">
        <v>394</v>
      </c>
      <c r="C237" s="734"/>
      <c r="D237" s="422">
        <v>355</v>
      </c>
      <c r="E237" s="734"/>
      <c r="F237" s="422">
        <v>349</v>
      </c>
      <c r="G237" s="734"/>
      <c r="H237" s="422">
        <v>367</v>
      </c>
      <c r="I237" s="734"/>
      <c r="J237" s="422">
        <v>390</v>
      </c>
      <c r="K237" s="734"/>
      <c r="L237" s="422">
        <v>388.87400000000002</v>
      </c>
      <c r="M237" s="734"/>
      <c r="N237" s="422">
        <v>359.99599999999998</v>
      </c>
      <c r="O237" s="734"/>
      <c r="P237" s="422">
        <v>372</v>
      </c>
      <c r="Q237" s="734"/>
      <c r="R237" s="422">
        <v>388</v>
      </c>
      <c r="S237" s="734"/>
      <c r="T237" s="422">
        <v>378</v>
      </c>
      <c r="U237" s="734"/>
      <c r="V237" s="422">
        <v>284</v>
      </c>
      <c r="W237" s="734"/>
      <c r="X237" s="422">
        <v>304.53500000000003</v>
      </c>
      <c r="Y237" s="734"/>
      <c r="Z237" s="422">
        <v>212.96100000000001</v>
      </c>
      <c r="AA237" s="734"/>
      <c r="AB237" s="422">
        <v>368.00400000000002</v>
      </c>
      <c r="AC237" s="734"/>
      <c r="AD237" s="474"/>
      <c r="AE237" s="474"/>
      <c r="AF237" s="409"/>
      <c r="AG237" s="263">
        <v>14</v>
      </c>
      <c r="AH237" s="250">
        <v>0</v>
      </c>
      <c r="AI237" s="250">
        <v>11</v>
      </c>
      <c r="AJ237" s="251"/>
      <c r="AK237" s="4"/>
    </row>
    <row r="238" spans="1:37" ht="15" thickBot="1" x14ac:dyDescent="0.4">
      <c r="A238" s="277"/>
      <c r="B238" s="272"/>
      <c r="C238" s="735"/>
      <c r="D238" s="409"/>
      <c r="E238" s="735"/>
      <c r="F238" s="409"/>
      <c r="G238" s="735"/>
      <c r="H238" s="409"/>
      <c r="I238" s="735"/>
      <c r="J238" s="409"/>
      <c r="K238" s="735"/>
      <c r="L238" s="409"/>
      <c r="M238" s="735"/>
      <c r="N238" s="409"/>
      <c r="O238" s="735"/>
      <c r="P238" s="434"/>
      <c r="Q238" s="735"/>
      <c r="R238" s="409"/>
      <c r="S238" s="735"/>
      <c r="T238" s="409"/>
      <c r="U238" s="735"/>
      <c r="V238" s="409"/>
      <c r="W238" s="735"/>
      <c r="X238" s="409"/>
      <c r="Y238" s="735"/>
      <c r="Z238" s="409"/>
      <c r="AA238" s="735"/>
      <c r="AB238" s="409"/>
      <c r="AC238" s="735"/>
      <c r="AD238" s="474"/>
      <c r="AE238" s="474"/>
      <c r="AF238" s="409"/>
      <c r="AG238" s="264"/>
      <c r="AH238" s="435"/>
      <c r="AI238" s="435"/>
      <c r="AJ238" s="274"/>
      <c r="AK238" s="4"/>
    </row>
    <row r="239" spans="1:37" ht="6" customHeight="1" thickBot="1" x14ac:dyDescent="0.4">
      <c r="A239" s="277"/>
      <c r="B239" s="272"/>
      <c r="C239" s="523"/>
      <c r="D239" s="408"/>
      <c r="E239" s="523"/>
      <c r="F239" s="408"/>
      <c r="G239" s="523"/>
      <c r="H239" s="408"/>
      <c r="I239" s="523"/>
      <c r="J239" s="408"/>
      <c r="K239" s="524"/>
      <c r="L239" s="408"/>
      <c r="M239" s="524"/>
      <c r="N239" s="408"/>
      <c r="O239" s="523"/>
      <c r="P239" s="434"/>
      <c r="Q239" s="523"/>
      <c r="R239" s="408"/>
      <c r="S239" s="523"/>
      <c r="T239" s="408"/>
      <c r="U239" s="523"/>
      <c r="V239" s="408"/>
      <c r="W239" s="523"/>
      <c r="X239" s="408"/>
      <c r="Y239" s="252">
        <v>0</v>
      </c>
      <c r="Z239" s="408"/>
      <c r="AA239" s="252">
        <v>0</v>
      </c>
      <c r="AB239" s="426"/>
      <c r="AC239" s="523"/>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73" t="s">
        <v>691</v>
      </c>
      <c r="C243" s="774"/>
      <c r="D243" s="774"/>
      <c r="E243" s="774"/>
      <c r="F243" s="774"/>
      <c r="G243" s="774"/>
      <c r="H243" s="774"/>
      <c r="I243" s="774"/>
      <c r="J243" s="774"/>
      <c r="K243" s="774"/>
      <c r="L243" s="774"/>
      <c r="M243" s="774"/>
      <c r="N243" s="774"/>
      <c r="O243" s="774"/>
      <c r="P243" s="774"/>
      <c r="Q243" s="774"/>
      <c r="R243" s="774"/>
      <c r="S243" s="774"/>
      <c r="T243" s="774"/>
      <c r="U243" s="774"/>
      <c r="V243" s="774"/>
      <c r="W243" s="774"/>
      <c r="X243" s="774"/>
      <c r="Y243" s="774"/>
      <c r="Z243" s="774"/>
      <c r="AA243" s="774"/>
      <c r="AB243" s="774"/>
      <c r="AC243" s="77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t="s">
        <v>793</v>
      </c>
      <c r="Z246" s="408"/>
      <c r="AA246" s="408" t="s">
        <v>793</v>
      </c>
      <c r="AB246" s="408"/>
      <c r="AC246" s="408">
        <v>291</v>
      </c>
      <c r="AF246" s="408"/>
      <c r="AG246" s="276"/>
      <c r="AH246" s="444"/>
      <c r="AI246" s="446"/>
      <c r="AJ246" s="274"/>
      <c r="AK246" s="286"/>
    </row>
    <row r="247" spans="1:37" ht="15" thickBot="1" x14ac:dyDescent="0.4">
      <c r="A247" s="277"/>
      <c r="B247" s="367">
        <v>378</v>
      </c>
      <c r="C247" s="734"/>
      <c r="D247" s="422">
        <v>386</v>
      </c>
      <c r="E247" s="734"/>
      <c r="F247" s="422">
        <v>377</v>
      </c>
      <c r="G247" s="734"/>
      <c r="H247" s="422">
        <v>343</v>
      </c>
      <c r="I247" s="734"/>
      <c r="J247" s="422">
        <v>384</v>
      </c>
      <c r="K247" s="734"/>
      <c r="L247" s="422">
        <v>351</v>
      </c>
      <c r="M247" s="734"/>
      <c r="N247" s="422">
        <v>348</v>
      </c>
      <c r="O247" s="763" t="s">
        <v>235</v>
      </c>
      <c r="P247" s="422">
        <v>327</v>
      </c>
      <c r="Q247" s="763" t="s">
        <v>15</v>
      </c>
      <c r="R247" s="422">
        <v>326.87400000000002</v>
      </c>
      <c r="S247" s="734"/>
      <c r="T247" s="422">
        <v>380.00200000000001</v>
      </c>
      <c r="U247" s="734"/>
      <c r="V247" s="422">
        <v>383</v>
      </c>
      <c r="W247" s="734"/>
      <c r="X247" s="422">
        <v>370</v>
      </c>
      <c r="Y247" s="778"/>
      <c r="Z247" s="422">
        <v>355</v>
      </c>
      <c r="AA247" s="734"/>
      <c r="AB247" s="422">
        <v>350</v>
      </c>
      <c r="AC247" s="734"/>
      <c r="AD247" s="474"/>
      <c r="AE247" s="474"/>
      <c r="AF247" s="409"/>
      <c r="AG247" s="263">
        <v>12</v>
      </c>
      <c r="AH247" s="250">
        <v>0</v>
      </c>
      <c r="AI247" s="250">
        <v>7</v>
      </c>
      <c r="AJ247" s="251"/>
      <c r="AK247" s="4"/>
    </row>
    <row r="248" spans="1:37" x14ac:dyDescent="0.35">
      <c r="A248" s="277"/>
      <c r="B248" s="272"/>
      <c r="C248" s="735"/>
      <c r="D248" s="409"/>
      <c r="E248" s="735"/>
      <c r="F248" s="409"/>
      <c r="G248" s="735"/>
      <c r="H248" s="409"/>
      <c r="I248" s="735"/>
      <c r="J248" s="409"/>
      <c r="K248" s="735"/>
      <c r="L248" s="409"/>
      <c r="M248" s="735"/>
      <c r="N248" s="409"/>
      <c r="O248" s="764"/>
      <c r="P248" s="434"/>
      <c r="Q248" s="764"/>
      <c r="R248" s="409"/>
      <c r="S248" s="735"/>
      <c r="T248" s="409"/>
      <c r="U248" s="735"/>
      <c r="V248" s="409"/>
      <c r="W248" s="735"/>
      <c r="X248" s="409"/>
      <c r="Y248" s="779"/>
      <c r="Z248" s="409"/>
      <c r="AA248" s="735"/>
      <c r="AB248" s="409"/>
      <c r="AC248" s="735"/>
      <c r="AD248" s="474"/>
      <c r="AE248" s="474"/>
      <c r="AF248" s="409"/>
      <c r="AG248" s="264"/>
      <c r="AH248" s="435"/>
      <c r="AI248" s="435"/>
      <c r="AJ248" s="274"/>
      <c r="AK248" s="4"/>
    </row>
    <row r="249" spans="1:37" ht="5.5" customHeight="1" x14ac:dyDescent="0.35">
      <c r="A249" s="277"/>
      <c r="B249" s="272"/>
      <c r="C249" s="523"/>
      <c r="D249" s="408"/>
      <c r="E249" s="523"/>
      <c r="F249" s="408"/>
      <c r="G249" s="523"/>
      <c r="H249" s="408"/>
      <c r="I249" s="523"/>
      <c r="J249" s="408"/>
      <c r="K249" s="523"/>
      <c r="L249" s="408"/>
      <c r="M249" s="252">
        <v>0</v>
      </c>
      <c r="N249" s="408"/>
      <c r="O249" s="252">
        <v>0</v>
      </c>
      <c r="P249" s="434"/>
      <c r="Q249" s="252">
        <v>0</v>
      </c>
      <c r="R249" s="408"/>
      <c r="S249" s="523"/>
      <c r="T249" s="408"/>
      <c r="U249" s="523"/>
      <c r="V249" s="408"/>
      <c r="W249" s="523"/>
      <c r="X249" s="408"/>
      <c r="Y249" s="523"/>
      <c r="Z249" s="408"/>
      <c r="AA249" s="523"/>
      <c r="AB249" s="426"/>
      <c r="AC249" s="523"/>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73" t="s">
        <v>691</v>
      </c>
      <c r="C253" s="774"/>
      <c r="D253" s="774"/>
      <c r="E253" s="774"/>
      <c r="F253" s="774"/>
      <c r="G253" s="774"/>
      <c r="H253" s="774"/>
      <c r="I253" s="774"/>
      <c r="J253" s="774"/>
      <c r="K253" s="774"/>
      <c r="L253" s="774"/>
      <c r="M253" s="774"/>
      <c r="N253" s="774"/>
      <c r="O253" s="774"/>
      <c r="P253" s="774"/>
      <c r="Q253" s="774"/>
      <c r="R253" s="774"/>
      <c r="S253" s="774"/>
      <c r="T253" s="774"/>
      <c r="U253" s="774"/>
      <c r="V253" s="774"/>
      <c r="W253" s="774"/>
      <c r="X253" s="774"/>
      <c r="Y253" s="774"/>
      <c r="Z253" s="774"/>
      <c r="AA253" s="774"/>
      <c r="AB253" s="774"/>
      <c r="AC253" s="77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t="s">
        <v>793</v>
      </c>
      <c r="D256" s="408"/>
      <c r="E256" s="408">
        <v>293</v>
      </c>
      <c r="F256" s="408"/>
      <c r="G256" s="408">
        <v>294</v>
      </c>
      <c r="H256" s="408"/>
      <c r="I256" s="408" t="s">
        <v>793</v>
      </c>
      <c r="J256" s="408"/>
      <c r="K256" s="408" t="s">
        <v>793</v>
      </c>
      <c r="L256" s="408"/>
      <c r="M256" s="408">
        <v>297</v>
      </c>
      <c r="N256" s="408"/>
      <c r="O256" s="408" t="s">
        <v>793</v>
      </c>
      <c r="P256" s="408"/>
      <c r="Q256" s="408" t="s">
        <v>793</v>
      </c>
      <c r="R256" s="408"/>
      <c r="S256" s="408" t="s">
        <v>793</v>
      </c>
      <c r="T256" s="408"/>
      <c r="U256" s="408" t="s">
        <v>793</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34"/>
      <c r="D257" s="422">
        <v>352</v>
      </c>
      <c r="E257" s="734"/>
      <c r="F257" s="422">
        <v>344</v>
      </c>
      <c r="G257" s="734"/>
      <c r="H257" s="422">
        <v>377</v>
      </c>
      <c r="I257" s="734"/>
      <c r="J257" s="422">
        <v>353</v>
      </c>
      <c r="K257" s="734"/>
      <c r="L257" s="422">
        <v>395.45400000000001</v>
      </c>
      <c r="M257" s="734"/>
      <c r="N257" s="422">
        <v>344.99599999999998</v>
      </c>
      <c r="O257" s="734"/>
      <c r="P257" s="422">
        <v>364</v>
      </c>
      <c r="Q257" s="734"/>
      <c r="R257" s="422">
        <v>366</v>
      </c>
      <c r="S257" s="734"/>
      <c r="T257" s="422">
        <v>367</v>
      </c>
      <c r="U257" s="734"/>
      <c r="V257" s="422">
        <v>364</v>
      </c>
      <c r="W257" s="736" t="s">
        <v>235</v>
      </c>
      <c r="X257" s="422">
        <v>353</v>
      </c>
      <c r="Y257" s="734"/>
      <c r="Z257" s="422">
        <v>366</v>
      </c>
      <c r="AA257" s="734"/>
      <c r="AB257" s="422">
        <v>344</v>
      </c>
      <c r="AC257" s="734"/>
      <c r="AD257" s="474"/>
      <c r="AE257" s="474"/>
      <c r="AF257" s="426"/>
      <c r="AG257" s="263">
        <v>13</v>
      </c>
      <c r="AH257" s="250">
        <v>0</v>
      </c>
      <c r="AI257" s="250">
        <v>2</v>
      </c>
      <c r="AJ257" s="251"/>
      <c r="AK257" s="4"/>
      <c r="AL257" s="255">
        <v>1</v>
      </c>
    </row>
    <row r="258" spans="1:38" x14ac:dyDescent="0.35">
      <c r="A258" s="277"/>
      <c r="B258" s="272"/>
      <c r="C258" s="735"/>
      <c r="D258" s="409"/>
      <c r="E258" s="735"/>
      <c r="F258" s="409"/>
      <c r="G258" s="735"/>
      <c r="H258" s="409"/>
      <c r="I258" s="735"/>
      <c r="J258" s="409"/>
      <c r="K258" s="735"/>
      <c r="L258" s="409"/>
      <c r="M258" s="735"/>
      <c r="N258" s="409"/>
      <c r="O258" s="735"/>
      <c r="P258" s="434"/>
      <c r="Q258" s="735"/>
      <c r="R258" s="409"/>
      <c r="S258" s="735"/>
      <c r="T258" s="409"/>
      <c r="U258" s="735"/>
      <c r="V258" s="409"/>
      <c r="W258" s="737"/>
      <c r="X258" s="409"/>
      <c r="Y258" s="735"/>
      <c r="Z258" s="409"/>
      <c r="AA258" s="735"/>
      <c r="AB258" s="426"/>
      <c r="AC258" s="735"/>
      <c r="AD258" s="474"/>
      <c r="AE258" s="474"/>
      <c r="AF258" s="426"/>
      <c r="AG258" s="264"/>
      <c r="AH258" s="435"/>
      <c r="AI258" s="435"/>
      <c r="AJ258" s="274"/>
      <c r="AK258" s="4"/>
    </row>
    <row r="259" spans="1:38" ht="6" customHeight="1" x14ac:dyDescent="0.35">
      <c r="A259" s="277"/>
      <c r="B259" s="272"/>
      <c r="C259" s="252">
        <v>0</v>
      </c>
      <c r="D259" s="408"/>
      <c r="E259" s="252">
        <v>0</v>
      </c>
      <c r="F259" s="408"/>
      <c r="G259" s="523"/>
      <c r="H259" s="408"/>
      <c r="I259" s="523"/>
      <c r="J259" s="408"/>
      <c r="K259" s="523"/>
      <c r="L259" s="408"/>
      <c r="M259" s="523"/>
      <c r="N259" s="408"/>
      <c r="O259" s="523"/>
      <c r="P259" s="434"/>
      <c r="Q259" s="523"/>
      <c r="R259" s="408"/>
      <c r="S259" s="523"/>
      <c r="T259" s="408"/>
      <c r="U259" s="523"/>
      <c r="V259" s="408"/>
      <c r="W259" s="252">
        <v>0</v>
      </c>
      <c r="X259" s="408"/>
      <c r="Y259" s="252">
        <v>0</v>
      </c>
      <c r="Z259" s="408"/>
      <c r="AA259" s="523"/>
      <c r="AB259" s="426"/>
      <c r="AC259" s="523"/>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0" t="s">
        <v>691</v>
      </c>
      <c r="C263" s="781"/>
      <c r="D263" s="781"/>
      <c r="E263" s="781"/>
      <c r="F263" s="781"/>
      <c r="G263" s="781"/>
      <c r="H263" s="781"/>
      <c r="I263" s="781"/>
      <c r="J263" s="781"/>
      <c r="K263" s="781"/>
      <c r="L263" s="781"/>
      <c r="M263" s="781"/>
      <c r="N263" s="781"/>
      <c r="O263" s="781"/>
      <c r="P263" s="781"/>
      <c r="Q263" s="781"/>
      <c r="R263" s="781"/>
      <c r="S263" s="781"/>
      <c r="T263" s="781"/>
      <c r="U263" s="781"/>
      <c r="V263" s="781"/>
      <c r="W263" s="781"/>
      <c r="X263" s="781"/>
      <c r="Y263" s="781"/>
      <c r="Z263" s="781"/>
      <c r="AA263" s="781"/>
      <c r="AB263" s="781"/>
      <c r="AC263" s="78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t="s">
        <v>793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34"/>
      <c r="D267" s="422">
        <v>375</v>
      </c>
      <c r="E267" s="734"/>
      <c r="F267" s="422">
        <v>376.62</v>
      </c>
      <c r="G267" s="734"/>
      <c r="H267" s="422">
        <v>353</v>
      </c>
      <c r="I267" s="734"/>
      <c r="J267" s="422">
        <v>352</v>
      </c>
      <c r="K267" s="734"/>
      <c r="L267" s="422">
        <v>349</v>
      </c>
      <c r="M267" s="734"/>
      <c r="N267" s="422">
        <v>356</v>
      </c>
      <c r="O267" s="734"/>
      <c r="P267" s="422">
        <v>345</v>
      </c>
      <c r="Q267" s="734"/>
      <c r="R267" s="422">
        <v>400</v>
      </c>
      <c r="S267" s="734"/>
      <c r="T267" s="422">
        <v>319.37900000000002</v>
      </c>
      <c r="U267" s="734"/>
      <c r="V267" s="422">
        <v>343.76</v>
      </c>
      <c r="W267" s="734"/>
      <c r="X267" s="422">
        <v>322.5</v>
      </c>
      <c r="Y267" s="734"/>
      <c r="Z267" s="422">
        <v>453.99</v>
      </c>
      <c r="AA267" s="734"/>
      <c r="AB267" s="422">
        <v>359.96</v>
      </c>
      <c r="AC267" s="734"/>
      <c r="AD267" s="474"/>
      <c r="AE267" s="474"/>
      <c r="AF267" s="426"/>
      <c r="AG267" s="263">
        <v>14</v>
      </c>
      <c r="AH267" s="250">
        <v>0</v>
      </c>
      <c r="AI267" s="250">
        <v>3</v>
      </c>
      <c r="AJ267" s="251"/>
      <c r="AK267" s="4"/>
    </row>
    <row r="268" spans="1:38" x14ac:dyDescent="0.35">
      <c r="A268" s="277"/>
      <c r="B268" s="272"/>
      <c r="C268" s="735"/>
      <c r="D268" s="409"/>
      <c r="E268" s="735"/>
      <c r="F268" s="409"/>
      <c r="G268" s="735"/>
      <c r="H268" s="409"/>
      <c r="I268" s="735"/>
      <c r="J268" s="409"/>
      <c r="K268" s="735"/>
      <c r="L268" s="409"/>
      <c r="M268" s="735"/>
      <c r="N268" s="409"/>
      <c r="O268" s="735"/>
      <c r="P268" s="434"/>
      <c r="Q268" s="735"/>
      <c r="R268" s="409"/>
      <c r="S268" s="735"/>
      <c r="T268" s="409"/>
      <c r="U268" s="735"/>
      <c r="V268" s="409"/>
      <c r="W268" s="735"/>
      <c r="X268" s="409"/>
      <c r="Y268" s="735"/>
      <c r="Z268" s="409"/>
      <c r="AA268" s="735"/>
      <c r="AB268" s="426"/>
      <c r="AC268" s="735"/>
      <c r="AD268" s="474"/>
      <c r="AE268" s="474"/>
      <c r="AF268" s="426"/>
      <c r="AG268" s="264"/>
      <c r="AH268" s="435"/>
      <c r="AI268" s="435"/>
      <c r="AJ268" s="274"/>
      <c r="AK268" s="4"/>
    </row>
    <row r="269" spans="1:38" ht="6" customHeight="1" x14ac:dyDescent="0.35">
      <c r="A269" s="277"/>
      <c r="B269" s="272"/>
      <c r="C269" s="523"/>
      <c r="D269" s="408"/>
      <c r="E269" s="252">
        <v>0</v>
      </c>
      <c r="F269" s="408"/>
      <c r="G269" s="523"/>
      <c r="H269" s="408"/>
      <c r="I269" s="523"/>
      <c r="J269" s="408"/>
      <c r="K269" s="523"/>
      <c r="L269" s="408"/>
      <c r="M269" s="523"/>
      <c r="N269" s="408"/>
      <c r="O269" s="523"/>
      <c r="P269" s="434"/>
      <c r="Q269" s="523"/>
      <c r="R269" s="408"/>
      <c r="S269" s="523"/>
      <c r="T269" s="408"/>
      <c r="U269" s="523"/>
      <c r="V269" s="408"/>
      <c r="W269" s="523"/>
      <c r="X269" s="408"/>
      <c r="Y269" s="523"/>
      <c r="Z269" s="408"/>
      <c r="AA269" s="523"/>
      <c r="AB269" s="426"/>
      <c r="AC269" s="523"/>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1"/>
      <c r="X271" s="265"/>
      <c r="Y271" s="481"/>
      <c r="Z271" s="482"/>
      <c r="AA271" s="481"/>
      <c r="AB271" s="10"/>
      <c r="AC271" s="481"/>
      <c r="AD271" s="481"/>
      <c r="AE271" s="481"/>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73" t="s">
        <v>691</v>
      </c>
      <c r="C273" s="774"/>
      <c r="D273" s="774"/>
      <c r="E273" s="774"/>
      <c r="F273" s="774"/>
      <c r="G273" s="774"/>
      <c r="H273" s="774"/>
      <c r="I273" s="774"/>
      <c r="J273" s="774"/>
      <c r="K273" s="774"/>
      <c r="L273" s="774"/>
      <c r="M273" s="774"/>
      <c r="N273" s="774"/>
      <c r="O273" s="774"/>
      <c r="P273" s="774"/>
      <c r="Q273" s="774"/>
      <c r="R273" s="774"/>
      <c r="S273" s="774"/>
      <c r="T273" s="774"/>
      <c r="U273" s="774"/>
      <c r="V273" s="774"/>
      <c r="W273" s="774"/>
      <c r="X273" s="774"/>
      <c r="Y273" s="774"/>
      <c r="Z273" s="774"/>
      <c r="AA273" s="774"/>
      <c r="AB273" s="774"/>
      <c r="AC273" s="77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t="s">
        <v>793</v>
      </c>
      <c r="AB277" s="478"/>
      <c r="AC277" s="408">
        <v>333</v>
      </c>
      <c r="AF277" s="478"/>
      <c r="AG277" s="276"/>
      <c r="AH277" s="444"/>
      <c r="AI277" s="446"/>
      <c r="AJ277" s="274"/>
      <c r="AK277" s="286"/>
    </row>
    <row r="278" spans="1:37" ht="15" thickBot="1" x14ac:dyDescent="0.4">
      <c r="A278" s="277"/>
      <c r="B278" s="367">
        <v>447.53</v>
      </c>
      <c r="C278" s="734"/>
      <c r="D278" s="422">
        <v>399</v>
      </c>
      <c r="E278" s="734"/>
      <c r="F278" s="422">
        <v>353</v>
      </c>
      <c r="G278" s="734"/>
      <c r="H278" s="422">
        <v>355</v>
      </c>
      <c r="I278" s="734"/>
      <c r="J278" s="422">
        <v>331</v>
      </c>
      <c r="K278" s="734"/>
      <c r="L278" s="422">
        <v>335</v>
      </c>
      <c r="M278" s="734"/>
      <c r="N278" s="422">
        <v>336</v>
      </c>
      <c r="O278" s="736" t="s">
        <v>713</v>
      </c>
      <c r="P278" s="422">
        <v>244</v>
      </c>
      <c r="Q278" s="736" t="s">
        <v>713</v>
      </c>
      <c r="R278" s="422">
        <v>354</v>
      </c>
      <c r="S278" s="736" t="s">
        <v>15</v>
      </c>
      <c r="T278" s="422">
        <v>341</v>
      </c>
      <c r="U278" s="734"/>
      <c r="V278" s="422">
        <v>323</v>
      </c>
      <c r="W278" s="734"/>
      <c r="X278" s="422">
        <v>333</v>
      </c>
      <c r="Y278" s="734"/>
      <c r="Z278" s="422">
        <v>323.56400000000002</v>
      </c>
      <c r="AA278" s="734"/>
      <c r="AB278" s="422">
        <v>414.99599999999998</v>
      </c>
      <c r="AC278" s="734"/>
      <c r="AD278" s="474"/>
      <c r="AE278" s="474"/>
      <c r="AF278" s="426"/>
      <c r="AG278" s="263">
        <v>11</v>
      </c>
      <c r="AH278" s="250">
        <v>0</v>
      </c>
      <c r="AI278" s="250">
        <v>2</v>
      </c>
      <c r="AJ278" s="251"/>
      <c r="AK278" s="4"/>
    </row>
    <row r="279" spans="1:37" x14ac:dyDescent="0.35">
      <c r="A279" s="277"/>
      <c r="B279" s="272"/>
      <c r="C279" s="735"/>
      <c r="D279" s="409"/>
      <c r="E279" s="735"/>
      <c r="F279" s="409"/>
      <c r="G279" s="735"/>
      <c r="H279" s="409"/>
      <c r="I279" s="735"/>
      <c r="J279" s="409"/>
      <c r="K279" s="735"/>
      <c r="L279" s="409"/>
      <c r="M279" s="735"/>
      <c r="N279" s="409"/>
      <c r="O279" s="737"/>
      <c r="P279" s="434"/>
      <c r="Q279" s="737"/>
      <c r="R279" s="409"/>
      <c r="S279" s="737"/>
      <c r="T279" s="409"/>
      <c r="U279" s="735"/>
      <c r="V279" s="409"/>
      <c r="W279" s="735"/>
      <c r="X279" s="409"/>
      <c r="Y279" s="735"/>
      <c r="Z279" s="409"/>
      <c r="AA279" s="735"/>
      <c r="AB279" s="426"/>
      <c r="AC279" s="735"/>
      <c r="AD279" s="474"/>
      <c r="AE279" s="474"/>
      <c r="AF279" s="426"/>
      <c r="AG279" s="264"/>
      <c r="AH279" s="435"/>
      <c r="AI279" s="435"/>
      <c r="AJ279" s="274"/>
      <c r="AK279" s="4"/>
    </row>
    <row r="280" spans="1:37" ht="6" customHeight="1" x14ac:dyDescent="0.35">
      <c r="A280" s="277"/>
      <c r="B280" s="272"/>
      <c r="C280" s="252">
        <v>0</v>
      </c>
      <c r="D280" s="408"/>
      <c r="E280" s="523"/>
      <c r="F280" s="408"/>
      <c r="G280" s="523"/>
      <c r="H280" s="408"/>
      <c r="I280" s="523"/>
      <c r="J280" s="408"/>
      <c r="K280" s="523"/>
      <c r="L280" s="408"/>
      <c r="M280" s="523"/>
      <c r="N280" s="408"/>
      <c r="O280" s="252">
        <v>0</v>
      </c>
      <c r="P280" s="434"/>
      <c r="Q280" s="252">
        <v>0</v>
      </c>
      <c r="R280" s="408"/>
      <c r="S280" s="252">
        <v>0</v>
      </c>
      <c r="T280" s="408"/>
      <c r="U280" s="252">
        <v>0</v>
      </c>
      <c r="V280" s="408"/>
      <c r="W280" s="523"/>
      <c r="X280" s="408"/>
      <c r="Y280" s="523"/>
      <c r="Z280" s="408"/>
      <c r="AA280" s="523"/>
      <c r="AB280" s="426"/>
      <c r="AC280" s="523"/>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73" t="s">
        <v>691</v>
      </c>
      <c r="C284" s="774"/>
      <c r="D284" s="774"/>
      <c r="E284" s="774"/>
      <c r="F284" s="774"/>
      <c r="G284" s="774"/>
      <c r="H284" s="774"/>
      <c r="I284" s="774"/>
      <c r="J284" s="774"/>
      <c r="K284" s="774"/>
      <c r="L284" s="774"/>
      <c r="M284" s="774"/>
      <c r="N284" s="774"/>
      <c r="O284" s="774"/>
      <c r="P284" s="774"/>
      <c r="Q284" s="774"/>
      <c r="R284" s="774"/>
      <c r="S284" s="774"/>
      <c r="T284" s="774"/>
      <c r="U284" s="774"/>
      <c r="V284" s="774"/>
      <c r="W284" s="774"/>
      <c r="X284" s="774"/>
      <c r="Y284" s="774"/>
      <c r="Z284" s="774"/>
      <c r="AA284" s="774"/>
      <c r="AB284" s="774"/>
      <c r="AC284" s="77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34"/>
      <c r="D289" s="422">
        <v>345</v>
      </c>
      <c r="E289" s="734"/>
      <c r="F289" s="422">
        <v>381.40300000000002</v>
      </c>
      <c r="G289" s="734"/>
      <c r="H289" s="422">
        <v>396.00200000000001</v>
      </c>
      <c r="I289" s="734"/>
      <c r="J289" s="422">
        <v>371</v>
      </c>
      <c r="K289" s="734"/>
      <c r="L289" s="422">
        <v>329</v>
      </c>
      <c r="M289" s="734"/>
      <c r="N289" s="422">
        <v>366</v>
      </c>
      <c r="O289" s="734"/>
      <c r="P289" s="422">
        <v>340</v>
      </c>
      <c r="Q289" s="734"/>
      <c r="R289" s="422">
        <v>347</v>
      </c>
      <c r="S289" s="734"/>
      <c r="T289" s="422">
        <v>352</v>
      </c>
      <c r="U289" s="734"/>
      <c r="V289" s="422">
        <v>381</v>
      </c>
      <c r="W289" s="734"/>
      <c r="X289" s="422">
        <v>389.73399999999998</v>
      </c>
      <c r="Y289" s="734"/>
      <c r="Z289" s="422">
        <v>374.99799999999999</v>
      </c>
      <c r="AA289" s="734"/>
      <c r="AB289" s="422">
        <v>365.99799999999999</v>
      </c>
      <c r="AC289" s="734"/>
      <c r="AD289" s="474"/>
      <c r="AE289" s="474"/>
      <c r="AF289" s="426"/>
      <c r="AG289" s="263">
        <v>14</v>
      </c>
      <c r="AH289" s="250">
        <v>0</v>
      </c>
      <c r="AI289" s="250">
        <v>0</v>
      </c>
      <c r="AJ289" s="251"/>
      <c r="AK289" s="4"/>
    </row>
    <row r="290" spans="1:37" x14ac:dyDescent="0.35">
      <c r="A290" s="277"/>
      <c r="B290" s="272"/>
      <c r="C290" s="735"/>
      <c r="D290" s="409"/>
      <c r="E290" s="735"/>
      <c r="F290" s="409"/>
      <c r="G290" s="735"/>
      <c r="H290" s="409"/>
      <c r="I290" s="735"/>
      <c r="J290" s="409"/>
      <c r="K290" s="735"/>
      <c r="L290" s="409"/>
      <c r="M290" s="735"/>
      <c r="N290" s="409"/>
      <c r="O290" s="735"/>
      <c r="P290" s="434"/>
      <c r="Q290" s="735"/>
      <c r="R290" s="409"/>
      <c r="S290" s="735"/>
      <c r="T290" s="409"/>
      <c r="U290" s="735"/>
      <c r="V290" s="409"/>
      <c r="W290" s="735"/>
      <c r="X290" s="409"/>
      <c r="Y290" s="735"/>
      <c r="Z290" s="409"/>
      <c r="AA290" s="735"/>
      <c r="AB290" s="426"/>
      <c r="AC290" s="735"/>
      <c r="AD290" s="474"/>
      <c r="AE290" s="474"/>
      <c r="AF290" s="426"/>
      <c r="AG290" s="264"/>
      <c r="AH290" s="435"/>
      <c r="AI290" s="435"/>
      <c r="AJ290" s="274"/>
      <c r="AK290" s="4"/>
    </row>
    <row r="291" spans="1:37" ht="6" customHeight="1" x14ac:dyDescent="0.35">
      <c r="A291" s="277"/>
      <c r="B291" s="272"/>
      <c r="C291" s="523"/>
      <c r="D291" s="408"/>
      <c r="E291" s="523"/>
      <c r="F291" s="408"/>
      <c r="G291" s="523"/>
      <c r="H291" s="408"/>
      <c r="I291" s="523"/>
      <c r="J291" s="408"/>
      <c r="K291" s="523"/>
      <c r="L291" s="408"/>
      <c r="M291" s="523"/>
      <c r="N291" s="408"/>
      <c r="O291" s="523"/>
      <c r="P291" s="434"/>
      <c r="Q291" s="523"/>
      <c r="R291" s="408"/>
      <c r="S291" s="523"/>
      <c r="T291" s="408"/>
      <c r="U291" s="523"/>
      <c r="V291" s="408"/>
      <c r="W291" s="523"/>
      <c r="X291" s="408"/>
      <c r="Y291" s="523"/>
      <c r="Z291" s="408"/>
      <c r="AA291" s="523"/>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73" t="s">
        <v>691</v>
      </c>
      <c r="C295" s="774"/>
      <c r="D295" s="774"/>
      <c r="E295" s="774"/>
      <c r="F295" s="774"/>
      <c r="G295" s="774"/>
      <c r="H295" s="774"/>
      <c r="I295" s="774"/>
      <c r="J295" s="774"/>
      <c r="K295" s="774"/>
      <c r="L295" s="774"/>
      <c r="M295" s="774"/>
      <c r="N295" s="774"/>
      <c r="O295" s="774"/>
      <c r="P295" s="774"/>
      <c r="Q295" s="774"/>
      <c r="R295" s="774"/>
      <c r="S295" s="774"/>
      <c r="T295" s="774"/>
      <c r="U295" s="774"/>
      <c r="V295" s="774"/>
      <c r="W295" s="774"/>
      <c r="X295" s="774"/>
      <c r="Y295" s="774"/>
      <c r="Z295" s="774"/>
      <c r="AA295" s="774"/>
      <c r="AB295" s="774"/>
      <c r="AC295" s="77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34"/>
      <c r="D300" s="422">
        <v>352.00400000000002</v>
      </c>
      <c r="E300" s="734"/>
      <c r="F300" s="422">
        <v>330</v>
      </c>
      <c r="G300" s="734"/>
      <c r="H300" s="422">
        <v>378.94</v>
      </c>
      <c r="I300" s="736" t="s">
        <v>235</v>
      </c>
      <c r="J300" s="422">
        <v>365</v>
      </c>
      <c r="K300" s="734"/>
      <c r="L300" s="422">
        <v>406</v>
      </c>
      <c r="M300" s="734"/>
      <c r="N300" s="422">
        <v>408.99900000000002</v>
      </c>
      <c r="O300" s="736" t="s">
        <v>235</v>
      </c>
      <c r="P300" s="422">
        <v>383.00099999999998</v>
      </c>
      <c r="Q300" s="734"/>
      <c r="R300" s="422">
        <v>311</v>
      </c>
      <c r="S300" s="763" t="s">
        <v>15</v>
      </c>
      <c r="T300" s="422">
        <v>360</v>
      </c>
      <c r="U300" s="734"/>
      <c r="V300" s="422">
        <v>378</v>
      </c>
      <c r="W300" s="734"/>
      <c r="X300" s="422">
        <v>339</v>
      </c>
      <c r="Y300" s="736" t="s">
        <v>235</v>
      </c>
      <c r="Z300" s="422">
        <v>329</v>
      </c>
      <c r="AA300" s="763" t="s">
        <v>15</v>
      </c>
      <c r="AB300" s="422">
        <v>340.12099999999998</v>
      </c>
      <c r="AC300" s="734"/>
      <c r="AD300" s="474"/>
      <c r="AE300" s="474"/>
      <c r="AF300" s="426"/>
      <c r="AG300" s="263">
        <v>9</v>
      </c>
      <c r="AH300" s="250">
        <v>0</v>
      </c>
      <c r="AI300" s="250">
        <v>0</v>
      </c>
      <c r="AJ300" s="251"/>
      <c r="AK300" s="4"/>
    </row>
    <row r="301" spans="1:37" x14ac:dyDescent="0.35">
      <c r="A301" s="277"/>
      <c r="B301" s="272"/>
      <c r="C301" s="735"/>
      <c r="D301" s="409"/>
      <c r="E301" s="735"/>
      <c r="F301" s="409"/>
      <c r="G301" s="735"/>
      <c r="H301" s="409"/>
      <c r="I301" s="737"/>
      <c r="J301" s="409"/>
      <c r="K301" s="735"/>
      <c r="L301" s="409"/>
      <c r="M301" s="735"/>
      <c r="N301" s="409"/>
      <c r="O301" s="737"/>
      <c r="P301" s="434"/>
      <c r="Q301" s="735"/>
      <c r="R301" s="409"/>
      <c r="S301" s="764"/>
      <c r="T301" s="409"/>
      <c r="U301" s="735"/>
      <c r="V301" s="409"/>
      <c r="W301" s="735"/>
      <c r="X301" s="409"/>
      <c r="Y301" s="737"/>
      <c r="Z301" s="409"/>
      <c r="AA301" s="764"/>
      <c r="AB301" s="426"/>
      <c r="AC301" s="735"/>
      <c r="AD301" s="474"/>
      <c r="AE301" s="474"/>
      <c r="AF301" s="426"/>
      <c r="AG301" s="264"/>
      <c r="AH301" s="435"/>
      <c r="AI301" s="435"/>
      <c r="AJ301" s="274"/>
      <c r="AK301" s="4"/>
    </row>
    <row r="302" spans="1:37" ht="6" customHeight="1" x14ac:dyDescent="0.35">
      <c r="A302" s="277"/>
      <c r="B302" s="272"/>
      <c r="C302" s="523"/>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73" t="s">
        <v>691</v>
      </c>
      <c r="C306" s="774"/>
      <c r="D306" s="774"/>
      <c r="E306" s="774"/>
      <c r="F306" s="774"/>
      <c r="G306" s="774"/>
      <c r="H306" s="774"/>
      <c r="I306" s="774"/>
      <c r="J306" s="774"/>
      <c r="K306" s="774"/>
      <c r="L306" s="774"/>
      <c r="M306" s="774"/>
      <c r="N306" s="774"/>
      <c r="O306" s="774"/>
      <c r="P306" s="774"/>
      <c r="Q306" s="774"/>
      <c r="R306" s="774"/>
      <c r="S306" s="774"/>
      <c r="T306" s="774"/>
      <c r="U306" s="774"/>
      <c r="V306" s="774"/>
      <c r="W306" s="774"/>
      <c r="X306" s="774"/>
      <c r="Y306" s="774"/>
      <c r="Z306" s="774"/>
      <c r="AA306" s="774"/>
      <c r="AB306" s="774"/>
      <c r="AC306" s="775"/>
      <c r="AD306" s="311"/>
      <c r="AE306" s="311"/>
      <c r="AF306" s="387"/>
      <c r="AG306" s="783"/>
      <c r="AH306" s="784"/>
      <c r="AI306" s="784"/>
      <c r="AJ306" s="78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3"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63" t="s">
        <v>15</v>
      </c>
      <c r="D311" s="422">
        <v>363</v>
      </c>
      <c r="E311" s="714"/>
      <c r="F311" s="422">
        <v>346</v>
      </c>
      <c r="G311" s="786" t="s">
        <v>789</v>
      </c>
      <c r="H311" s="422">
        <v>307</v>
      </c>
      <c r="I311" s="736" t="s">
        <v>235</v>
      </c>
      <c r="J311" s="422">
        <v>301</v>
      </c>
      <c r="K311" s="734"/>
      <c r="L311" s="422">
        <v>320</v>
      </c>
      <c r="M311" s="763" t="s">
        <v>15</v>
      </c>
      <c r="N311" s="422">
        <v>325</v>
      </c>
      <c r="O311" s="734"/>
      <c r="P311" s="422">
        <v>320</v>
      </c>
      <c r="Q311" s="736"/>
      <c r="R311" s="422">
        <v>300</v>
      </c>
      <c r="S311" s="736"/>
      <c r="T311" s="422">
        <v>94</v>
      </c>
      <c r="U311" s="397" t="s">
        <v>753</v>
      </c>
      <c r="V311" s="422"/>
      <c r="W311" s="788"/>
      <c r="X311" s="422"/>
      <c r="Y311" s="788"/>
      <c r="Z311" s="422"/>
      <c r="AA311" s="788"/>
      <c r="AB311" s="422"/>
      <c r="AC311" s="788"/>
      <c r="AD311" s="434"/>
      <c r="AE311" s="434"/>
      <c r="AF311" s="426"/>
      <c r="AG311" s="263">
        <v>3</v>
      </c>
      <c r="AH311" s="250">
        <v>0</v>
      </c>
      <c r="AI311" s="250">
        <v>0</v>
      </c>
      <c r="AJ311" s="251"/>
      <c r="AK311" s="4"/>
    </row>
    <row r="312" spans="1:37" x14ac:dyDescent="0.35">
      <c r="A312" s="408"/>
      <c r="B312" s="272"/>
      <c r="C312" s="764"/>
      <c r="D312" s="409"/>
      <c r="E312" s="715"/>
      <c r="F312" s="409"/>
      <c r="G312" s="787"/>
      <c r="H312" s="409"/>
      <c r="I312" s="737"/>
      <c r="J312" s="409"/>
      <c r="K312" s="735"/>
      <c r="L312" s="409"/>
      <c r="M312" s="764"/>
      <c r="N312" s="409"/>
      <c r="O312" s="735"/>
      <c r="P312" s="434"/>
      <c r="Q312" s="737"/>
      <c r="R312" s="409"/>
      <c r="S312" s="737"/>
      <c r="T312" s="409"/>
      <c r="U312" s="397"/>
      <c r="V312" s="409"/>
      <c r="W312" s="788"/>
      <c r="X312" s="409"/>
      <c r="Y312" s="788"/>
      <c r="Z312" s="409"/>
      <c r="AA312" s="788"/>
      <c r="AB312" s="426"/>
      <c r="AC312" s="78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73" t="s">
        <v>691</v>
      </c>
      <c r="C315" s="774"/>
      <c r="D315" s="774"/>
      <c r="E315" s="774"/>
      <c r="F315" s="774"/>
      <c r="G315" s="774"/>
      <c r="H315" s="774"/>
      <c r="I315" s="774"/>
      <c r="J315" s="774"/>
      <c r="K315" s="774"/>
      <c r="L315" s="774"/>
      <c r="M315" s="774"/>
      <c r="N315" s="774"/>
      <c r="O315" s="774"/>
      <c r="P315" s="774"/>
      <c r="Q315" s="774"/>
      <c r="R315" s="774"/>
      <c r="S315" s="774"/>
      <c r="T315" s="774"/>
      <c r="U315" s="774"/>
      <c r="V315" s="774"/>
      <c r="W315" s="77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804" t="s">
        <v>756</v>
      </c>
      <c r="AD318" s="804"/>
      <c r="AE318" s="804"/>
      <c r="AF318" s="804"/>
      <c r="AG318" s="399">
        <f>SUM(AG11:AG311)</f>
        <v>311</v>
      </c>
      <c r="AH318" s="399"/>
      <c r="AI318" s="399">
        <f>SUM(AI25:AI311)</f>
        <v>188</v>
      </c>
      <c r="AJ318" s="484">
        <f>SUM(AJ25:AJ311)</f>
        <v>0</v>
      </c>
      <c r="AK318" s="4"/>
    </row>
    <row r="319" spans="1:37" ht="16" customHeight="1" x14ac:dyDescent="0.35">
      <c r="A319" s="409"/>
      <c r="B319" s="485" t="s">
        <v>757</v>
      </c>
      <c r="C319" s="486"/>
      <c r="D319" s="435"/>
      <c r="E319" s="435"/>
      <c r="F319" s="435"/>
      <c r="G319" s="435"/>
      <c r="H319" s="435"/>
      <c r="I319" s="435"/>
      <c r="J319" s="435"/>
      <c r="K319" s="435"/>
      <c r="L319" s="435"/>
      <c r="M319" s="435"/>
      <c r="N319" s="435"/>
      <c r="O319" s="435"/>
      <c r="P319" s="435"/>
      <c r="Q319" s="446"/>
      <c r="R319" s="435"/>
      <c r="S319" s="805" t="s">
        <v>758</v>
      </c>
      <c r="T319" s="805"/>
      <c r="U319" s="805"/>
      <c r="V319" s="805"/>
      <c r="W319" s="805"/>
      <c r="X319" s="805"/>
      <c r="Y319" s="805"/>
      <c r="Z319" s="805"/>
      <c r="AA319" s="435"/>
      <c r="AB319" s="435"/>
      <c r="AC319" s="435"/>
      <c r="AD319" s="435"/>
      <c r="AE319" s="435"/>
      <c r="AF319" s="435"/>
      <c r="AG319" s="435"/>
      <c r="AH319" s="435"/>
      <c r="AI319" s="435"/>
      <c r="AJ319" s="376"/>
      <c r="AK319" s="4"/>
    </row>
    <row r="320" spans="1:37" ht="15" thickBot="1" x14ac:dyDescent="0.4">
      <c r="A320" s="409"/>
      <c r="B320" s="487"/>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8"/>
      <c r="C321" s="400"/>
      <c r="D321" s="400"/>
      <c r="E321" s="400"/>
      <c r="F321" s="400"/>
      <c r="G321" s="806" t="s">
        <v>759</v>
      </c>
      <c r="H321" s="806"/>
      <c r="I321" s="808" t="s">
        <v>760</v>
      </c>
      <c r="J321" s="808"/>
      <c r="K321" s="808"/>
      <c r="L321" s="808"/>
      <c r="M321" s="810" t="s">
        <v>761</v>
      </c>
      <c r="N321" s="810"/>
      <c r="O321" s="812" t="s">
        <v>762</v>
      </c>
      <c r="P321" s="812"/>
      <c r="Q321" s="401"/>
      <c r="R321" s="402"/>
      <c r="S321" s="814" t="s">
        <v>763</v>
      </c>
      <c r="T321" s="793"/>
      <c r="U321" s="792" t="s">
        <v>764</v>
      </c>
      <c r="V321" s="810"/>
      <c r="W321" s="793"/>
      <c r="X321" s="789" t="s">
        <v>765</v>
      </c>
      <c r="Y321" s="792" t="s">
        <v>756</v>
      </c>
      <c r="Z321" s="793"/>
      <c r="AA321" s="798" t="s">
        <v>766</v>
      </c>
      <c r="AB321" s="798"/>
      <c r="AC321" s="798" t="s">
        <v>767</v>
      </c>
      <c r="AD321" s="800"/>
      <c r="AE321" s="800"/>
      <c r="AF321" s="801"/>
      <c r="AG321" s="833" t="s">
        <v>684</v>
      </c>
      <c r="AH321" s="834"/>
      <c r="AI321" s="834"/>
      <c r="AJ321" s="835"/>
      <c r="AK321" s="4"/>
    </row>
    <row r="322" spans="2:37" ht="22.75" customHeight="1" thickBot="1" x14ac:dyDescent="0.4">
      <c r="B322" s="489"/>
      <c r="C322" s="455"/>
      <c r="D322" s="455"/>
      <c r="E322" s="455"/>
      <c r="G322" s="807"/>
      <c r="H322" s="807"/>
      <c r="I322" s="809"/>
      <c r="J322" s="809"/>
      <c r="K322" s="809"/>
      <c r="L322" s="809"/>
      <c r="M322" s="811"/>
      <c r="N322" s="811"/>
      <c r="O322" s="813"/>
      <c r="P322" s="813"/>
      <c r="Q322" s="490"/>
      <c r="R322" s="403"/>
      <c r="S322" s="815"/>
      <c r="T322" s="795"/>
      <c r="U322" s="794"/>
      <c r="V322" s="817"/>
      <c r="W322" s="795"/>
      <c r="X322" s="790"/>
      <c r="Y322" s="794"/>
      <c r="Z322" s="795"/>
      <c r="AA322" s="799"/>
      <c r="AB322" s="799"/>
      <c r="AC322" s="799"/>
      <c r="AD322" s="802"/>
      <c r="AE322" s="802"/>
      <c r="AF322" s="803"/>
      <c r="AG322" s="833"/>
      <c r="AH322" s="834"/>
      <c r="AI322" s="834"/>
      <c r="AJ322" s="835"/>
      <c r="AK322" s="4"/>
    </row>
    <row r="323" spans="2:37" x14ac:dyDescent="0.35">
      <c r="B323" s="489"/>
      <c r="C323" s="455"/>
      <c r="D323" s="455"/>
      <c r="E323" s="455"/>
      <c r="F323" s="455"/>
      <c r="G323" s="455"/>
      <c r="H323" s="455"/>
      <c r="I323" s="455"/>
      <c r="J323" s="455"/>
      <c r="K323" s="455"/>
      <c r="L323" s="455"/>
      <c r="M323" s="455"/>
      <c r="N323" s="455"/>
      <c r="O323" s="490"/>
      <c r="P323" s="490"/>
      <c r="Q323" s="490"/>
      <c r="R323" s="403"/>
      <c r="S323" s="815"/>
      <c r="T323" s="795"/>
      <c r="U323" s="794"/>
      <c r="V323" s="817"/>
      <c r="W323" s="795"/>
      <c r="X323" s="790"/>
      <c r="Y323" s="794"/>
      <c r="Z323" s="795"/>
      <c r="AA323" s="799"/>
      <c r="AB323" s="799"/>
      <c r="AC323" s="799"/>
      <c r="AD323" s="802"/>
      <c r="AE323" s="802"/>
      <c r="AF323" s="803"/>
      <c r="AG323" s="833"/>
      <c r="AH323" s="834"/>
      <c r="AI323" s="834"/>
      <c r="AJ323" s="835"/>
      <c r="AK323" s="4"/>
    </row>
    <row r="324" spans="2:37" x14ac:dyDescent="0.35">
      <c r="B324" s="489"/>
      <c r="C324" s="455"/>
      <c r="D324" s="455"/>
      <c r="E324" s="455"/>
      <c r="F324" s="455"/>
      <c r="G324" s="455"/>
      <c r="H324" s="455"/>
      <c r="I324" s="455"/>
      <c r="J324" s="455"/>
      <c r="K324" s="455"/>
      <c r="L324" s="455"/>
      <c r="M324" s="455"/>
      <c r="N324" s="455"/>
      <c r="O324" s="455"/>
      <c r="P324" s="455"/>
      <c r="Q324" s="455"/>
      <c r="R324" s="405"/>
      <c r="S324" s="815"/>
      <c r="T324" s="795"/>
      <c r="U324" s="794"/>
      <c r="V324" s="817"/>
      <c r="W324" s="795"/>
      <c r="X324" s="790"/>
      <c r="Y324" s="794"/>
      <c r="Z324" s="795"/>
      <c r="AA324" s="799"/>
      <c r="AB324" s="799"/>
      <c r="AC324" s="799"/>
      <c r="AD324" s="802"/>
      <c r="AE324" s="802"/>
      <c r="AF324" s="803"/>
      <c r="AG324" s="833"/>
      <c r="AH324" s="834"/>
      <c r="AI324" s="834"/>
      <c r="AJ324" s="835"/>
      <c r="AK324" s="4"/>
    </row>
    <row r="325" spans="2:37" x14ac:dyDescent="0.35">
      <c r="B325" s="489"/>
      <c r="C325" s="455"/>
      <c r="D325" s="455"/>
      <c r="E325" s="450" t="s">
        <v>768</v>
      </c>
      <c r="F325" s="455"/>
      <c r="G325" s="455"/>
      <c r="H325" s="455"/>
      <c r="I325" s="491"/>
      <c r="J325" s="455"/>
      <c r="K325" s="455"/>
      <c r="L325" s="455"/>
      <c r="M325" s="455"/>
      <c r="N325" s="450" t="s">
        <v>769</v>
      </c>
      <c r="O325" s="455"/>
      <c r="P325" s="455"/>
      <c r="Q325" s="455"/>
      <c r="R325" s="405"/>
      <c r="S325" s="816"/>
      <c r="T325" s="797"/>
      <c r="U325" s="796"/>
      <c r="V325" s="818"/>
      <c r="W325" s="797"/>
      <c r="X325" s="791"/>
      <c r="Y325" s="796"/>
      <c r="Z325" s="797"/>
      <c r="AA325" s="799"/>
      <c r="AB325" s="799"/>
      <c r="AC325" s="799"/>
      <c r="AD325" s="802"/>
      <c r="AE325" s="802"/>
      <c r="AF325" s="803"/>
      <c r="AG325" s="833"/>
      <c r="AH325" s="834"/>
      <c r="AI325" s="834"/>
      <c r="AJ325" s="835"/>
      <c r="AK325" s="4"/>
    </row>
    <row r="326" spans="2:37" x14ac:dyDescent="0.35">
      <c r="B326" s="489"/>
      <c r="C326" s="455"/>
      <c r="D326" s="455"/>
      <c r="E326" s="450" t="s">
        <v>770</v>
      </c>
      <c r="F326" s="455"/>
      <c r="G326" s="455"/>
      <c r="H326" s="839"/>
      <c r="I326" s="450" t="s">
        <v>771</v>
      </c>
      <c r="J326" s="839"/>
      <c r="K326" s="450" t="s">
        <v>771</v>
      </c>
      <c r="L326" s="840"/>
      <c r="M326" s="455"/>
      <c r="N326" s="450" t="s">
        <v>772</v>
      </c>
      <c r="O326" s="455"/>
      <c r="P326" s="455"/>
      <c r="Q326" s="455"/>
      <c r="R326" s="405"/>
      <c r="S326" s="821">
        <v>1</v>
      </c>
      <c r="T326" s="822"/>
      <c r="U326" s="823" t="s">
        <v>21</v>
      </c>
      <c r="V326" s="824"/>
      <c r="W326" s="822"/>
      <c r="X326" s="825" t="s">
        <v>773</v>
      </c>
      <c r="Y326" s="826">
        <v>379</v>
      </c>
      <c r="Z326" s="827"/>
      <c r="AA326" s="830">
        <f>AG318</f>
        <v>311</v>
      </c>
      <c r="AB326" s="830"/>
      <c r="AC326" s="830">
        <f>+Y326-AA326</f>
        <v>68</v>
      </c>
      <c r="AD326" s="831"/>
      <c r="AE326" s="831"/>
      <c r="AF326" s="832"/>
      <c r="AG326" s="833"/>
      <c r="AH326" s="834"/>
      <c r="AI326" s="834"/>
      <c r="AJ326" s="835"/>
      <c r="AK326" s="819"/>
    </row>
    <row r="327" spans="2:37" x14ac:dyDescent="0.35">
      <c r="B327" s="489"/>
      <c r="C327" s="455"/>
      <c r="D327" s="455"/>
      <c r="E327" s="820" t="s">
        <v>774</v>
      </c>
      <c r="F327" s="820"/>
      <c r="G327" s="455"/>
      <c r="H327" s="839"/>
      <c r="I327" s="455"/>
      <c r="J327" s="839"/>
      <c r="K327" s="455"/>
      <c r="L327" s="840"/>
      <c r="M327" s="455"/>
      <c r="N327" s="455"/>
      <c r="O327" s="450" t="s">
        <v>775</v>
      </c>
      <c r="P327" s="455"/>
      <c r="Q327" s="455"/>
      <c r="R327" s="405"/>
      <c r="S327" s="816"/>
      <c r="T327" s="797"/>
      <c r="U327" s="796"/>
      <c r="V327" s="818"/>
      <c r="W327" s="797"/>
      <c r="X327" s="791"/>
      <c r="Y327" s="828"/>
      <c r="Z327" s="829"/>
      <c r="AA327" s="830"/>
      <c r="AB327" s="830"/>
      <c r="AC327" s="830"/>
      <c r="AD327" s="831"/>
      <c r="AE327" s="831"/>
      <c r="AF327" s="832"/>
      <c r="AG327" s="833"/>
      <c r="AH327" s="834"/>
      <c r="AI327" s="834"/>
      <c r="AJ327" s="835"/>
      <c r="AK327" s="819"/>
    </row>
    <row r="328" spans="2:37" ht="12.65" customHeight="1" x14ac:dyDescent="0.35">
      <c r="B328" s="489"/>
      <c r="C328" s="455"/>
      <c r="D328" s="450"/>
      <c r="E328" s="820"/>
      <c r="F328" s="820"/>
      <c r="G328" s="492"/>
      <c r="H328" s="493"/>
      <c r="I328" s="492"/>
      <c r="J328" s="493"/>
      <c r="K328" s="492"/>
      <c r="L328" s="492"/>
      <c r="M328" s="492"/>
      <c r="N328" s="450"/>
      <c r="O328" s="455"/>
      <c r="P328" s="455"/>
      <c r="Q328" s="455"/>
      <c r="R328" s="405"/>
      <c r="S328" s="821">
        <v>2</v>
      </c>
      <c r="T328" s="822"/>
      <c r="U328" s="823" t="s">
        <v>25</v>
      </c>
      <c r="V328" s="824"/>
      <c r="W328" s="822"/>
      <c r="X328" s="825" t="s">
        <v>773</v>
      </c>
      <c r="Y328" s="826">
        <f>+Y326</f>
        <v>379</v>
      </c>
      <c r="Z328" s="827"/>
      <c r="AA328" s="830">
        <f>AI318</f>
        <v>188</v>
      </c>
      <c r="AB328" s="830"/>
      <c r="AC328" s="830">
        <f>+Y328-AA328</f>
        <v>191</v>
      </c>
      <c r="AD328" s="831"/>
      <c r="AE328" s="831"/>
      <c r="AF328" s="832"/>
      <c r="AG328" s="833"/>
      <c r="AH328" s="834"/>
      <c r="AI328" s="834"/>
      <c r="AJ328" s="835"/>
      <c r="AK328" s="819"/>
    </row>
    <row r="329" spans="2:37" x14ac:dyDescent="0.35">
      <c r="B329" s="489"/>
      <c r="C329" s="455"/>
      <c r="D329" s="455"/>
      <c r="E329" s="455"/>
      <c r="G329" s="455"/>
      <c r="H329" s="455"/>
      <c r="I329" s="455"/>
      <c r="J329" s="455"/>
      <c r="K329" s="450"/>
      <c r="L329" s="455"/>
      <c r="M329" s="455"/>
      <c r="N329" s="455"/>
      <c r="O329" s="455"/>
      <c r="P329" s="455"/>
      <c r="Q329" s="455"/>
      <c r="R329" s="405"/>
      <c r="S329" s="816"/>
      <c r="T329" s="797"/>
      <c r="U329" s="796"/>
      <c r="V329" s="818"/>
      <c r="W329" s="797"/>
      <c r="X329" s="791"/>
      <c r="Y329" s="828"/>
      <c r="Z329" s="829"/>
      <c r="AA329" s="830"/>
      <c r="AB329" s="830"/>
      <c r="AC329" s="830"/>
      <c r="AD329" s="831"/>
      <c r="AE329" s="831"/>
      <c r="AF329" s="832"/>
      <c r="AG329" s="833"/>
      <c r="AH329" s="834"/>
      <c r="AI329" s="834"/>
      <c r="AJ329" s="835"/>
      <c r="AK329" s="819"/>
    </row>
    <row r="330" spans="2:37" x14ac:dyDescent="0.35">
      <c r="B330" s="489"/>
      <c r="C330" s="455"/>
      <c r="D330" s="455"/>
      <c r="E330" s="455"/>
      <c r="F330" s="494"/>
      <c r="G330" s="455"/>
      <c r="H330" s="455"/>
      <c r="I330" s="490"/>
      <c r="J330" s="490"/>
      <c r="K330" s="455"/>
      <c r="M330" s="455"/>
      <c r="N330" s="455"/>
      <c r="O330" s="455"/>
      <c r="P330" s="455"/>
      <c r="Q330" s="455"/>
      <c r="R330" s="405"/>
      <c r="S330" s="821">
        <v>3</v>
      </c>
      <c r="T330" s="822"/>
      <c r="U330" s="823" t="s">
        <v>776</v>
      </c>
      <c r="V330" s="824"/>
      <c r="W330" s="822"/>
      <c r="X330" s="825" t="s">
        <v>777</v>
      </c>
      <c r="Y330" s="841">
        <v>139.6</v>
      </c>
      <c r="Z330" s="842"/>
      <c r="AA330" s="845">
        <f>AJ318</f>
        <v>0</v>
      </c>
      <c r="AB330" s="845"/>
      <c r="AC330" s="845">
        <f>+Y330-AA330</f>
        <v>139.6</v>
      </c>
      <c r="AD330" s="860"/>
      <c r="AE330" s="860"/>
      <c r="AF330" s="861"/>
      <c r="AG330" s="833"/>
      <c r="AH330" s="834"/>
      <c r="AI330" s="834"/>
      <c r="AJ330" s="835"/>
      <c r="AK330" s="819"/>
    </row>
    <row r="331" spans="2:37" x14ac:dyDescent="0.35">
      <c r="B331" s="489"/>
      <c r="C331" s="455"/>
      <c r="D331" s="455"/>
      <c r="E331" s="455"/>
      <c r="F331" s="494"/>
      <c r="G331" s="455"/>
      <c r="H331" s="455"/>
      <c r="I331" s="490"/>
      <c r="J331" s="490"/>
      <c r="K331" s="455"/>
      <c r="L331" s="455"/>
      <c r="M331" s="455"/>
      <c r="N331" s="455"/>
      <c r="O331" s="455"/>
      <c r="P331" s="455"/>
      <c r="Q331" s="455"/>
      <c r="R331" s="405"/>
      <c r="S331" s="816"/>
      <c r="T331" s="797"/>
      <c r="U331" s="796"/>
      <c r="V331" s="818"/>
      <c r="W331" s="797"/>
      <c r="X331" s="791"/>
      <c r="Y331" s="843"/>
      <c r="Z331" s="844"/>
      <c r="AA331" s="845"/>
      <c r="AB331" s="845"/>
      <c r="AC331" s="845"/>
      <c r="AD331" s="860"/>
      <c r="AE331" s="860"/>
      <c r="AF331" s="861"/>
      <c r="AG331" s="833"/>
      <c r="AH331" s="834"/>
      <c r="AI331" s="834"/>
      <c r="AJ331" s="835"/>
      <c r="AK331" s="819"/>
    </row>
    <row r="332" spans="2:37" x14ac:dyDescent="0.35">
      <c r="B332" s="489"/>
      <c r="C332" s="455"/>
      <c r="D332" s="455"/>
      <c r="E332" s="455"/>
      <c r="F332" s="494"/>
      <c r="G332" s="455"/>
      <c r="H332" s="455"/>
      <c r="I332" s="455"/>
      <c r="J332" s="455"/>
      <c r="K332" s="455"/>
      <c r="L332" s="455"/>
      <c r="M332" s="455"/>
      <c r="N332" s="455"/>
      <c r="O332" s="455"/>
      <c r="P332" s="455"/>
      <c r="Q332" s="455"/>
      <c r="R332" s="405"/>
      <c r="S332" s="821">
        <v>4</v>
      </c>
      <c r="T332" s="822"/>
      <c r="U332" s="823" t="s">
        <v>24</v>
      </c>
      <c r="V332" s="824"/>
      <c r="W332" s="822"/>
      <c r="X332" s="825" t="s">
        <v>773</v>
      </c>
      <c r="Y332" s="826">
        <f>+Y326</f>
        <v>379</v>
      </c>
      <c r="Z332" s="827"/>
      <c r="AA332" s="830">
        <v>220</v>
      </c>
      <c r="AB332" s="830"/>
      <c r="AC332" s="830">
        <f>+Y332-AA332</f>
        <v>159</v>
      </c>
      <c r="AD332" s="831"/>
      <c r="AE332" s="831"/>
      <c r="AF332" s="832"/>
      <c r="AG332" s="833"/>
      <c r="AH332" s="834"/>
      <c r="AI332" s="834"/>
      <c r="AJ332" s="835"/>
      <c r="AK332" s="819"/>
    </row>
    <row r="333" spans="2:37" x14ac:dyDescent="0.35">
      <c r="B333" s="849" t="s">
        <v>778</v>
      </c>
      <c r="C333" s="850"/>
      <c r="D333" s="850" t="s">
        <v>779</v>
      </c>
      <c r="E333" s="850"/>
      <c r="F333" s="496"/>
      <c r="G333" s="496" t="s">
        <v>780</v>
      </c>
      <c r="H333" s="496"/>
      <c r="I333" s="496"/>
      <c r="J333" s="496"/>
      <c r="K333" s="496"/>
      <c r="L333" s="496"/>
      <c r="M333" s="496" t="s">
        <v>781</v>
      </c>
      <c r="N333" s="496"/>
      <c r="O333" s="496"/>
      <c r="P333" s="496" t="s">
        <v>782</v>
      </c>
      <c r="Q333" s="455"/>
      <c r="R333" s="406"/>
      <c r="S333" s="816"/>
      <c r="T333" s="797"/>
      <c r="U333" s="796"/>
      <c r="V333" s="818"/>
      <c r="W333" s="797"/>
      <c r="X333" s="791"/>
      <c r="Y333" s="828"/>
      <c r="Z333" s="829"/>
      <c r="AA333" s="830"/>
      <c r="AB333" s="830"/>
      <c r="AC333" s="830"/>
      <c r="AD333" s="831"/>
      <c r="AE333" s="831"/>
      <c r="AF333" s="832"/>
      <c r="AG333" s="833"/>
      <c r="AH333" s="834"/>
      <c r="AI333" s="834"/>
      <c r="AJ333" s="835"/>
      <c r="AK333" s="819"/>
    </row>
    <row r="334" spans="2:37" ht="24" customHeight="1" x14ac:dyDescent="0.35">
      <c r="B334" s="495"/>
      <c r="C334" s="496"/>
      <c r="D334" s="496"/>
      <c r="E334" s="496"/>
      <c r="F334" s="496"/>
      <c r="G334" s="496"/>
      <c r="H334" s="496"/>
      <c r="I334" s="496"/>
      <c r="J334" s="496" t="s">
        <v>783</v>
      </c>
      <c r="K334" s="496"/>
      <c r="L334" s="496"/>
      <c r="M334" s="496"/>
      <c r="N334" s="496"/>
      <c r="O334" s="496"/>
      <c r="P334" s="496"/>
      <c r="Q334" s="455"/>
      <c r="R334" s="406"/>
      <c r="S334" s="821">
        <v>5</v>
      </c>
      <c r="T334" s="822"/>
      <c r="U334" s="802" t="s">
        <v>637</v>
      </c>
      <c r="V334" s="853"/>
      <c r="W334" s="854"/>
      <c r="X334" s="404" t="s">
        <v>773</v>
      </c>
      <c r="Y334" s="831"/>
      <c r="Z334" s="855"/>
      <c r="AA334" s="830"/>
      <c r="AB334" s="830"/>
      <c r="AC334" s="830">
        <f>+Y334-AA334</f>
        <v>0</v>
      </c>
      <c r="AD334" s="831"/>
      <c r="AE334" s="831"/>
      <c r="AF334" s="832"/>
      <c r="AG334" s="833"/>
      <c r="AH334" s="834"/>
      <c r="AI334" s="834"/>
      <c r="AJ334" s="835"/>
      <c r="AK334" s="819"/>
    </row>
    <row r="335" spans="2:37" ht="22.5" customHeight="1" thickBot="1" x14ac:dyDescent="0.4">
      <c r="B335" s="497"/>
      <c r="C335" s="498"/>
      <c r="D335" s="498"/>
      <c r="E335" s="498"/>
      <c r="F335" s="498"/>
      <c r="G335" s="498"/>
      <c r="H335" s="498"/>
      <c r="I335" s="498"/>
      <c r="J335" s="498"/>
      <c r="K335" s="498"/>
      <c r="L335" s="498"/>
      <c r="M335" s="498"/>
      <c r="N335" s="499"/>
      <c r="O335" s="499"/>
      <c r="P335" s="499"/>
      <c r="Q335" s="499"/>
      <c r="R335" s="500"/>
      <c r="S335" s="851"/>
      <c r="T335" s="852"/>
      <c r="U335" s="856" t="s">
        <v>307</v>
      </c>
      <c r="V335" s="857"/>
      <c r="W335" s="858"/>
      <c r="X335" s="501" t="s">
        <v>773</v>
      </c>
      <c r="Y335" s="847"/>
      <c r="Z335" s="859"/>
      <c r="AA335" s="846"/>
      <c r="AB335" s="846"/>
      <c r="AC335" s="846">
        <f>+Y335-AA335</f>
        <v>0</v>
      </c>
      <c r="AD335" s="847"/>
      <c r="AE335" s="847"/>
      <c r="AF335" s="848"/>
      <c r="AG335" s="836"/>
      <c r="AH335" s="837"/>
      <c r="AI335" s="837"/>
      <c r="AJ335" s="838"/>
      <c r="AK335" s="81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3298" priority="338" operator="equal">
      <formula>"ROW"</formula>
    </cfRule>
    <cfRule type="cellIs" dxfId="3297" priority="337" operator="equal">
      <formula>"HOLD"</formula>
    </cfRule>
    <cfRule type="cellIs" dxfId="3296" priority="336" operator="equal">
      <formula>"completedw"</formula>
    </cfRule>
  </conditionalFormatting>
  <conditionalFormatting sqref="A53:B53">
    <cfRule type="cellIs" dxfId="3295" priority="334" operator="equal">
      <formula>"HOLD"</formula>
    </cfRule>
    <cfRule type="cellIs" dxfId="3294" priority="333" operator="equal">
      <formula>"completedw"</formula>
    </cfRule>
    <cfRule type="cellIs" dxfId="3293" priority="335" operator="equal">
      <formula>"ROW"</formula>
    </cfRule>
  </conditionalFormatting>
  <conditionalFormatting sqref="A63:B63">
    <cfRule type="cellIs" dxfId="3292" priority="332" operator="equal">
      <formula>"ROW"</formula>
    </cfRule>
    <cfRule type="cellIs" dxfId="3291" priority="331" operator="equal">
      <formula>"HOLD"</formula>
    </cfRule>
    <cfRule type="cellIs" dxfId="3290" priority="330" operator="equal">
      <formula>"completedw"</formula>
    </cfRule>
  </conditionalFormatting>
  <conditionalFormatting sqref="A68:B70">
    <cfRule type="cellIs" dxfId="3289" priority="1418" operator="equal">
      <formula>"completedw"</formula>
    </cfRule>
    <cfRule type="cellIs" dxfId="3288" priority="1420" operator="equal">
      <formula>"ROW"</formula>
    </cfRule>
    <cfRule type="cellIs" dxfId="3287" priority="1419" operator="equal">
      <formula>"HOLD"</formula>
    </cfRule>
  </conditionalFormatting>
  <conditionalFormatting sqref="A74:B74">
    <cfRule type="cellIs" dxfId="3286" priority="327" operator="equal">
      <formula>"completedw"</formula>
    </cfRule>
    <cfRule type="cellIs" dxfId="3285" priority="328" operator="equal">
      <formula>"HOLD"</formula>
    </cfRule>
    <cfRule type="cellIs" dxfId="3284" priority="329" operator="equal">
      <formula>"ROW"</formula>
    </cfRule>
  </conditionalFormatting>
  <conditionalFormatting sqref="A79:B81">
    <cfRule type="cellIs" dxfId="3283" priority="1414" operator="equal">
      <formula>"HOLD"</formula>
    </cfRule>
    <cfRule type="cellIs" dxfId="3282" priority="1413" operator="equal">
      <formula>"completedw"</formula>
    </cfRule>
    <cfRule type="cellIs" dxfId="3281" priority="1415" operator="equal">
      <formula>"ROW"</formula>
    </cfRule>
  </conditionalFormatting>
  <conditionalFormatting sqref="A85:B85">
    <cfRule type="cellIs" dxfId="3280" priority="325" operator="equal">
      <formula>"HOLD"</formula>
    </cfRule>
    <cfRule type="cellIs" dxfId="3279" priority="326" operator="equal">
      <formula>"ROW"</formula>
    </cfRule>
    <cfRule type="cellIs" dxfId="3278" priority="324" operator="equal">
      <formula>"completedw"</formula>
    </cfRule>
  </conditionalFormatting>
  <conditionalFormatting sqref="A90:B92">
    <cfRule type="cellIs" dxfId="3277" priority="1409" operator="equal">
      <formula>"HOLD"</formula>
    </cfRule>
    <cfRule type="cellIs" dxfId="3276" priority="1408" operator="equal">
      <formula>"completedw"</formula>
    </cfRule>
    <cfRule type="cellIs" dxfId="3275" priority="1410" operator="equal">
      <formula>"ROW"</formula>
    </cfRule>
  </conditionalFormatting>
  <conditionalFormatting sqref="A96:B96">
    <cfRule type="cellIs" dxfId="3274" priority="322" operator="equal">
      <formula>"HOLD"</formula>
    </cfRule>
    <cfRule type="cellIs" dxfId="3273" priority="321" operator="equal">
      <formula>"completedw"</formula>
    </cfRule>
    <cfRule type="cellIs" dxfId="3272" priority="323" operator="equal">
      <formula>"ROW"</formula>
    </cfRule>
  </conditionalFormatting>
  <conditionalFormatting sqref="A108:B108">
    <cfRule type="cellIs" dxfId="3271" priority="319" operator="equal">
      <formula>"HOLD"</formula>
    </cfRule>
    <cfRule type="cellIs" dxfId="3270" priority="320" operator="equal">
      <formula>"ROW"</formula>
    </cfRule>
    <cfRule type="cellIs" dxfId="3269" priority="318" operator="equal">
      <formula>"completedw"</formula>
    </cfRule>
  </conditionalFormatting>
  <conditionalFormatting sqref="A120:B120">
    <cfRule type="cellIs" dxfId="3268" priority="313" operator="equal">
      <formula>"HOLD"</formula>
    </cfRule>
    <cfRule type="cellIs" dxfId="3267" priority="312" operator="equal">
      <formula>"completedw"</formula>
    </cfRule>
    <cfRule type="cellIs" dxfId="3266" priority="314" operator="equal">
      <formula>"ROW"</formula>
    </cfRule>
  </conditionalFormatting>
  <conditionalFormatting sqref="A132:B132">
    <cfRule type="cellIs" dxfId="3265" priority="310" operator="equal">
      <formula>"HOLD"</formula>
    </cfRule>
    <cfRule type="cellIs" dxfId="3264" priority="309" operator="equal">
      <formula>"completedw"</formula>
    </cfRule>
    <cfRule type="cellIs" dxfId="3263" priority="311" operator="equal">
      <formula>"ROW"</formula>
    </cfRule>
  </conditionalFormatting>
  <conditionalFormatting sqref="A144:B144">
    <cfRule type="cellIs" dxfId="3262" priority="284" operator="equal">
      <formula>"ROW"</formula>
    </cfRule>
    <cfRule type="cellIs" dxfId="3261" priority="283" operator="equal">
      <formula>"HOLD"</formula>
    </cfRule>
    <cfRule type="cellIs" dxfId="3260" priority="282" operator="equal">
      <formula>"completedw"</formula>
    </cfRule>
  </conditionalFormatting>
  <conditionalFormatting sqref="A156:B157">
    <cfRule type="cellIs" dxfId="3259" priority="281" operator="equal">
      <formula>"ROW"</formula>
    </cfRule>
    <cfRule type="cellIs" dxfId="3258" priority="279" operator="equal">
      <formula>"completedw"</formula>
    </cfRule>
    <cfRule type="cellIs" dxfId="3257" priority="280" operator="equal">
      <formula>"HOLD"</formula>
    </cfRule>
  </conditionalFormatting>
  <conditionalFormatting sqref="A167:B167">
    <cfRule type="cellIs" dxfId="3256" priority="308" operator="equal">
      <formula>"ROW"</formula>
    </cfRule>
    <cfRule type="cellIs" dxfId="3255" priority="306" operator="equal">
      <formula>"completedw"</formula>
    </cfRule>
    <cfRule type="cellIs" dxfId="3254" priority="307" operator="equal">
      <formula>"HOLD"</formula>
    </cfRule>
  </conditionalFormatting>
  <conditionalFormatting sqref="A178:B178">
    <cfRule type="cellIs" dxfId="3253" priority="305" operator="equal">
      <formula>"ROW"</formula>
    </cfRule>
    <cfRule type="cellIs" dxfId="3252" priority="303" operator="equal">
      <formula>"completedw"</formula>
    </cfRule>
    <cfRule type="cellIs" dxfId="3251" priority="304" operator="equal">
      <formula>"HOLD"</formula>
    </cfRule>
  </conditionalFormatting>
  <conditionalFormatting sqref="A189:B189">
    <cfRule type="cellIs" dxfId="3250" priority="300" operator="equal">
      <formula>"completedw"</formula>
    </cfRule>
    <cfRule type="cellIs" dxfId="3249" priority="301" operator="equal">
      <formula>"HOLD"</formula>
    </cfRule>
    <cfRule type="cellIs" dxfId="3248" priority="302" operator="equal">
      <formula>"ROW"</formula>
    </cfRule>
  </conditionalFormatting>
  <conditionalFormatting sqref="A200:B200">
    <cfRule type="cellIs" dxfId="3247" priority="278" operator="equal">
      <formula>"ROW"</formula>
    </cfRule>
    <cfRule type="cellIs" dxfId="3246" priority="276" operator="equal">
      <formula>"completedw"</formula>
    </cfRule>
    <cfRule type="cellIs" dxfId="3245" priority="277" operator="equal">
      <formula>"HOLD"</formula>
    </cfRule>
  </conditionalFormatting>
  <conditionalFormatting sqref="A243:B243">
    <cfRule type="cellIs" dxfId="3244" priority="345" operator="equal">
      <formula>"completedw"</formula>
    </cfRule>
    <cfRule type="cellIs" dxfId="3243" priority="346" operator="equal">
      <formula>"HOLD"</formula>
    </cfRule>
    <cfRule type="cellIs" dxfId="3242" priority="347" operator="equal">
      <formula>"ROW"</formula>
    </cfRule>
  </conditionalFormatting>
  <conditionalFormatting sqref="A253:B253">
    <cfRule type="cellIs" dxfId="3241" priority="343" operator="equal">
      <formula>"HOLD"</formula>
    </cfRule>
    <cfRule type="cellIs" dxfId="3240" priority="344" operator="equal">
      <formula>"ROW"</formula>
    </cfRule>
    <cfRule type="cellIs" dxfId="3239" priority="342" operator="equal">
      <formula>"completedw"</formula>
    </cfRule>
  </conditionalFormatting>
  <conditionalFormatting sqref="A259:B26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263:B263">
    <cfRule type="cellIs" dxfId="3235" priority="339" operator="equal">
      <formula>"completedw"</formula>
    </cfRule>
    <cfRule type="cellIs" dxfId="3234" priority="340" operator="equal">
      <formula>"HOLD"</formula>
    </cfRule>
    <cfRule type="cellIs" dxfId="3233" priority="341" operator="equal">
      <formula>"ROW"</formula>
    </cfRule>
  </conditionalFormatting>
  <conditionalFormatting sqref="A273:B273">
    <cfRule type="cellIs" dxfId="3232" priority="297" operator="equal">
      <formula>"completedw"</formula>
    </cfRule>
    <cfRule type="cellIs" dxfId="3231" priority="298" operator="equal">
      <formula>"HOLD"</formula>
    </cfRule>
    <cfRule type="cellIs" dxfId="3230" priority="299" operator="equal">
      <formula>"ROW"</formula>
    </cfRule>
  </conditionalFormatting>
  <conditionalFormatting sqref="A278:B280">
    <cfRule type="cellIs" dxfId="3229" priority="1341" operator="equal">
      <formula>"completedw"</formula>
    </cfRule>
    <cfRule type="cellIs" dxfId="3228" priority="1342" operator="equal">
      <formula>"HOLD"</formula>
    </cfRule>
    <cfRule type="cellIs" dxfId="3227" priority="1343" operator="equal">
      <formula>"ROW"</formula>
    </cfRule>
  </conditionalFormatting>
  <conditionalFormatting sqref="A284:B284">
    <cfRule type="cellIs" dxfId="3226" priority="295" operator="equal">
      <formula>"HOLD"</formula>
    </cfRule>
    <cfRule type="cellIs" dxfId="3225" priority="296" operator="equal">
      <formula>"ROW"</formula>
    </cfRule>
    <cfRule type="cellIs" dxfId="3224" priority="294" operator="equal">
      <formula>"completedw"</formula>
    </cfRule>
  </conditionalFormatting>
  <conditionalFormatting sqref="A289:B291">
    <cfRule type="cellIs" dxfId="3223" priority="1336" operator="equal">
      <formula>"ROW"</formula>
    </cfRule>
    <cfRule type="cellIs" dxfId="3222" priority="1335" operator="equal">
      <formula>"HOLD"</formula>
    </cfRule>
    <cfRule type="cellIs" dxfId="3221" priority="1334" operator="equal">
      <formula>"completedw"</formula>
    </cfRule>
  </conditionalFormatting>
  <conditionalFormatting sqref="A295:B295">
    <cfRule type="cellIs" dxfId="3220" priority="293" operator="equal">
      <formula>"ROW"</formula>
    </cfRule>
    <cfRule type="cellIs" dxfId="3219" priority="292" operator="equal">
      <formula>"HOLD"</formula>
    </cfRule>
    <cfRule type="cellIs" dxfId="3218" priority="291" operator="equal">
      <formula>"completedw"</formula>
    </cfRule>
  </conditionalFormatting>
  <conditionalFormatting sqref="A300:B302">
    <cfRule type="cellIs" dxfId="3217" priority="780" operator="equal">
      <formula>"ROW"</formula>
    </cfRule>
    <cfRule type="cellIs" dxfId="3216" priority="779" operator="equal">
      <formula>"HOLD"</formula>
    </cfRule>
    <cfRule type="cellIs" dxfId="3215" priority="778" operator="equal">
      <formula>"completedw"</formula>
    </cfRule>
  </conditionalFormatting>
  <conditionalFormatting sqref="A306:B306">
    <cfRule type="cellIs" dxfId="3214" priority="290" operator="equal">
      <formula>"ROW"</formula>
    </cfRule>
    <cfRule type="cellIs" dxfId="3213" priority="289" operator="equal">
      <formula>"HOLD"</formula>
    </cfRule>
    <cfRule type="cellIs" dxfId="3212" priority="288" operator="equal">
      <formula>"completedw"</formula>
    </cfRule>
  </conditionalFormatting>
  <conditionalFormatting sqref="A311:B313">
    <cfRule type="cellIs" dxfId="3211" priority="693" operator="equal">
      <formula>"ROW"</formula>
    </cfRule>
    <cfRule type="cellIs" dxfId="3210" priority="691" operator="equal">
      <formula>"completedw"</formula>
    </cfRule>
    <cfRule type="cellIs" dxfId="3209" priority="692" operator="equal">
      <formula>"HOLD"</formula>
    </cfRule>
  </conditionalFormatting>
  <conditionalFormatting sqref="A315:B315">
    <cfRule type="cellIs" dxfId="3208" priority="260" operator="equal">
      <formula>"completedw"</formula>
    </cfRule>
    <cfRule type="cellIs" dxfId="3207" priority="262" operator="equal">
      <formula>"ROW"</formula>
    </cfRule>
    <cfRule type="cellIs" dxfId="3206" priority="261" operator="equal">
      <formula>"HOLD"</formula>
    </cfRule>
  </conditionalFormatting>
  <conditionalFormatting sqref="A61:C62">
    <cfRule type="cellIs" dxfId="3205" priority="488" operator="equal">
      <formula>"ROW"</formula>
    </cfRule>
    <cfRule type="cellIs" dxfId="3204" priority="486" operator="equal">
      <formula>"completedw"</formula>
    </cfRule>
    <cfRule type="cellIs" dxfId="3203" priority="487" operator="equal">
      <formula>"HOLD"</formula>
    </cfRule>
  </conditionalFormatting>
  <conditionalFormatting sqref="A106:C107">
    <cfRule type="cellIs" dxfId="3202" priority="804" operator="equal">
      <formula>"HOLD"</formula>
    </cfRule>
    <cfRule type="cellIs" dxfId="3201" priority="803" operator="equal">
      <formula>"completedw"</formula>
    </cfRule>
    <cfRule type="cellIs" dxfId="3200" priority="805" operator="equal">
      <formula>"ROW"</formula>
    </cfRule>
  </conditionalFormatting>
  <conditionalFormatting sqref="A267:C268">
    <cfRule type="cellIs" dxfId="3199" priority="1021" operator="equal">
      <formula>"HOLD"</formula>
    </cfRule>
    <cfRule type="cellIs" dxfId="3198" priority="1022" operator="equal">
      <formula>"ROW"</formula>
    </cfRule>
    <cfRule type="cellIs" dxfId="3197" priority="1020" operator="equal">
      <formula>"completedw"</formula>
    </cfRule>
  </conditionalFormatting>
  <conditionalFormatting sqref="A187:E187">
    <cfRule type="cellIs" dxfId="3196" priority="369" operator="equal">
      <formula>"completedw"</formula>
    </cfRule>
    <cfRule type="cellIs" dxfId="3195" priority="370" operator="equal">
      <formula>"HOLD"</formula>
    </cfRule>
    <cfRule type="cellIs" dxfId="3194" priority="371" operator="equal">
      <formula>"ROW"</formula>
    </cfRule>
  </conditionalFormatting>
  <conditionalFormatting sqref="A208:E209">
    <cfRule type="cellIs" dxfId="3193" priority="240" operator="equal">
      <formula>"HOLD"</formula>
    </cfRule>
    <cfRule type="cellIs" dxfId="3192" priority="239" operator="equal">
      <formula>"completedw"</formula>
    </cfRule>
    <cfRule type="cellIs" dxfId="3191" priority="241" operator="equal">
      <formula>"ROW"</formula>
    </cfRule>
  </conditionalFormatting>
  <conditionalFormatting sqref="A72:I73">
    <cfRule type="cellIs" dxfId="3190" priority="438" operator="equal">
      <formula>"completedw"</formula>
    </cfRule>
    <cfRule type="cellIs" dxfId="3189" priority="440" operator="equal">
      <formula>"ROW"</formula>
    </cfRule>
    <cfRule type="cellIs" dxfId="3188" priority="439" operator="equal">
      <formula>"HOLD"</formula>
    </cfRule>
  </conditionalFormatting>
  <conditionalFormatting sqref="A118:I119">
    <cfRule type="cellIs" dxfId="3187" priority="225" operator="equal">
      <formula>"HOLD"</formula>
    </cfRule>
    <cfRule type="cellIs" dxfId="3186" priority="224" operator="equal">
      <formula>"completedw"</formula>
    </cfRule>
    <cfRule type="cellIs" dxfId="3185" priority="226" operator="equal">
      <formula>"ROW"</formula>
    </cfRule>
  </conditionalFormatting>
  <conditionalFormatting sqref="A180:L182">
    <cfRule type="cellIs" dxfId="3184" priority="3" operator="equal">
      <formula>"HOLD"</formula>
    </cfRule>
    <cfRule type="cellIs" dxfId="3183" priority="4" operator="equal">
      <formula>"ROW"</formula>
    </cfRule>
    <cfRule type="cellIs" dxfId="3182" priority="2" operator="equal">
      <formula>"completedw"</formula>
    </cfRule>
  </conditionalFormatting>
  <conditionalFormatting sqref="A183:L186">
    <cfRule type="cellIs" dxfId="3181" priority="1302" operator="equal">
      <formula>"HOLD"</formula>
    </cfRule>
    <cfRule type="cellIs" dxfId="3180" priority="1301" operator="equal">
      <formula>"completedw"</formula>
    </cfRule>
    <cfRule type="cellIs" dxfId="3179" priority="130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78" priority="537" operator="equal">
      <formula>"ROW"</formula>
    </cfRule>
    <cfRule type="cellIs" dxfId="3177" priority="536" operator="equal">
      <formula>"HOLD"</formula>
    </cfRule>
    <cfRule type="cellIs" dxfId="3176" priority="535" operator="equal">
      <formula>"completedw"</formula>
    </cfRule>
  </conditionalFormatting>
  <conditionalFormatting sqref="B57">
    <cfRule type="cellIs" dxfId="3175" priority="1421" operator="equal">
      <formula>"wip"</formula>
    </cfRule>
    <cfRule type="cellIs" dxfId="3174" priority="1422" operator="equal">
      <formula>"Completed"</formula>
    </cfRule>
  </conditionalFormatting>
  <conditionalFormatting sqref="B68">
    <cfRule type="cellIs" dxfId="3173" priority="1416" operator="equal">
      <formula>"wip"</formula>
    </cfRule>
    <cfRule type="cellIs" dxfId="3172" priority="1417" operator="equal">
      <formula>"Completed"</formula>
    </cfRule>
  </conditionalFormatting>
  <conditionalFormatting sqref="B79">
    <cfRule type="cellIs" dxfId="3171" priority="1412" operator="equal">
      <formula>"Completed"</formula>
    </cfRule>
    <cfRule type="cellIs" dxfId="3170" priority="1411" operator="equal">
      <formula>"wip"</formula>
    </cfRule>
  </conditionalFormatting>
  <conditionalFormatting sqref="B90">
    <cfRule type="cellIs" dxfId="3169" priority="1406" operator="equal">
      <formula>"wip"</formula>
    </cfRule>
    <cfRule type="cellIs" dxfId="3168" priority="1407" operator="equal">
      <formula>"Completed"</formula>
    </cfRule>
  </conditionalFormatting>
  <conditionalFormatting sqref="B102">
    <cfRule type="cellIs" dxfId="3167" priority="1639" operator="equal">
      <formula>"wip"</formula>
    </cfRule>
    <cfRule type="cellIs" dxfId="3166" priority="1640" operator="equal">
      <formula>"Completed"</formula>
    </cfRule>
  </conditionalFormatting>
  <conditionalFormatting sqref="B114">
    <cfRule type="cellIs" dxfId="3165" priority="1637" operator="equal">
      <formula>"wip"</formula>
    </cfRule>
    <cfRule type="cellIs" dxfId="3164" priority="1638" operator="equal">
      <formula>"Completed"</formula>
    </cfRule>
  </conditionalFormatting>
  <conditionalFormatting sqref="B126">
    <cfRule type="cellIs" dxfId="3163" priority="1636" operator="equal">
      <formula>"Completed"</formula>
    </cfRule>
    <cfRule type="cellIs" dxfId="3162" priority="1635" operator="equal">
      <formula>"wip"</formula>
    </cfRule>
  </conditionalFormatting>
  <conditionalFormatting sqref="B138">
    <cfRule type="cellIs" dxfId="3161" priority="1634" operator="equal">
      <formula>"Completed"</formula>
    </cfRule>
    <cfRule type="cellIs" dxfId="3160" priority="1633" operator="equal">
      <formula>"wip"</formula>
    </cfRule>
  </conditionalFormatting>
  <conditionalFormatting sqref="B150">
    <cfRule type="cellIs" dxfId="3159" priority="1632" operator="equal">
      <formula>"Completed"</formula>
    </cfRule>
    <cfRule type="cellIs" dxfId="3158" priority="1631" operator="equal">
      <formula>"wip"</formula>
    </cfRule>
  </conditionalFormatting>
  <conditionalFormatting sqref="B161">
    <cfRule type="cellIs" dxfId="3157" priority="1629" operator="equal">
      <formula>"wip"</formula>
    </cfRule>
    <cfRule type="cellIs" dxfId="3156" priority="1630" operator="equal">
      <formula>"Completed"</formula>
    </cfRule>
  </conditionalFormatting>
  <conditionalFormatting sqref="B172">
    <cfRule type="cellIs" dxfId="3155" priority="1628" operator="equal">
      <formula>"Completed"</formula>
    </cfRule>
    <cfRule type="cellIs" dxfId="3154" priority="1627" operator="equal">
      <formula>"wip"</formula>
    </cfRule>
  </conditionalFormatting>
  <conditionalFormatting sqref="B183">
    <cfRule type="cellIs" dxfId="3153" priority="1600" operator="equal">
      <formula>"Completed"</formula>
    </cfRule>
    <cfRule type="cellIs" dxfId="3152" priority="1599" operator="equal">
      <formula>"wip"</formula>
    </cfRule>
  </conditionalFormatting>
  <conditionalFormatting sqref="B194">
    <cfRule type="cellIs" dxfId="3151" priority="1570" operator="equal">
      <formula>"Completed"</formula>
    </cfRule>
    <cfRule type="cellIs" dxfId="3150" priority="1569" operator="equal">
      <formula>"wip"</formula>
    </cfRule>
  </conditionalFormatting>
  <conditionalFormatting sqref="B204">
    <cfRule type="cellIs" dxfId="3149" priority="1542" operator="equal">
      <formula>"Completed"</formula>
    </cfRule>
    <cfRule type="cellIs" dxfId="3148" priority="1541" operator="equal">
      <formula>"wip"</formula>
    </cfRule>
  </conditionalFormatting>
  <conditionalFormatting sqref="B215">
    <cfRule type="cellIs" dxfId="3147" priority="1513" operator="equal">
      <formula>"wip"</formula>
    </cfRule>
    <cfRule type="cellIs" dxfId="3146" priority="1514" operator="equal">
      <formula>"Completed"</formula>
    </cfRule>
  </conditionalFormatting>
  <conditionalFormatting sqref="B221">
    <cfRule type="cellIs" dxfId="3145" priority="353" operator="equal">
      <formula>"ROW"</formula>
    </cfRule>
    <cfRule type="cellIs" dxfId="3144" priority="351" operator="equal">
      <formula>"completedw"</formula>
    </cfRule>
    <cfRule type="cellIs" dxfId="3143" priority="352" operator="equal">
      <formula>"HOLD"</formula>
    </cfRule>
  </conditionalFormatting>
  <conditionalFormatting sqref="B226">
    <cfRule type="cellIs" dxfId="3142" priority="1485" operator="equal">
      <formula>"wip"</formula>
    </cfRule>
    <cfRule type="cellIs" dxfId="3141" priority="1486" operator="equal">
      <formula>"Completed"</formula>
    </cfRule>
  </conditionalFormatting>
  <conditionalFormatting sqref="B232">
    <cfRule type="cellIs" dxfId="3140" priority="348" operator="equal">
      <formula>"completedw"</formula>
    </cfRule>
    <cfRule type="cellIs" dxfId="3139" priority="350" operator="equal">
      <formula>"ROW"</formula>
    </cfRule>
    <cfRule type="cellIs" dxfId="3138" priority="349" operator="equal">
      <formula>"HOLD"</formula>
    </cfRule>
  </conditionalFormatting>
  <conditionalFormatting sqref="B237">
    <cfRule type="cellIs" dxfId="3137" priority="1458" operator="equal">
      <formula>"Completed"</formula>
    </cfRule>
    <cfRule type="cellIs" dxfId="3136" priority="1457" operator="equal">
      <formula>"wip"</formula>
    </cfRule>
  </conditionalFormatting>
  <conditionalFormatting sqref="B247">
    <cfRule type="cellIs" dxfId="3135" priority="1429" operator="equal">
      <formula>"wip"</formula>
    </cfRule>
    <cfRule type="cellIs" dxfId="3134" priority="1430" operator="equal">
      <formula>"Completed"</formula>
    </cfRule>
  </conditionalFormatting>
  <conditionalFormatting sqref="B257">
    <cfRule type="cellIs" dxfId="3133" priority="1376" operator="equal">
      <formula>"Completed"</formula>
    </cfRule>
    <cfRule type="cellIs" dxfId="3132" priority="1375" operator="equal">
      <formula>"wip"</formula>
    </cfRule>
  </conditionalFormatting>
  <conditionalFormatting sqref="B267">
    <cfRule type="cellIs" dxfId="3131" priority="1404" operator="equal">
      <formula>"wip"</formula>
    </cfRule>
    <cfRule type="cellIs" dxfId="3130" priority="1405" operator="equal">
      <formula>"Completed"</formula>
    </cfRule>
  </conditionalFormatting>
  <conditionalFormatting sqref="B278">
    <cfRule type="cellIs" dxfId="3129" priority="1339" operator="equal">
      <formula>"wip"</formula>
    </cfRule>
    <cfRule type="cellIs" dxfId="3128" priority="1340" operator="equal">
      <formula>"Completed"</formula>
    </cfRule>
  </conditionalFormatting>
  <conditionalFormatting sqref="B289">
    <cfRule type="cellIs" dxfId="3127" priority="1332" operator="equal">
      <formula>"wip"</formula>
    </cfRule>
    <cfRule type="cellIs" dxfId="3126" priority="1333" operator="equal">
      <formula>"Completed"</formula>
    </cfRule>
  </conditionalFormatting>
  <conditionalFormatting sqref="B300">
    <cfRule type="cellIs" dxfId="3125" priority="777" operator="equal">
      <formula>"Completed"</formula>
    </cfRule>
    <cfRule type="cellIs" dxfId="3124" priority="776" operator="equal">
      <formula>"wip"</formula>
    </cfRule>
  </conditionalFormatting>
  <conditionalFormatting sqref="B311">
    <cfRule type="cellIs" dxfId="3123" priority="689" operator="equal">
      <formula>"wip"</formula>
    </cfRule>
    <cfRule type="cellIs" dxfId="3122" priority="69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21" priority="1271" operator="equal">
      <formula>"wip"</formula>
    </cfRule>
    <cfRule type="cellIs" dxfId="3120" priority="1270" operator="equal">
      <formula>"Completed"</formula>
    </cfRule>
  </conditionalFormatting>
  <conditionalFormatting sqref="C25">
    <cfRule type="containsText" dxfId="3119" priority="21" operator="containsText" text="Hold">
      <formula>NOT(ISERROR(SEARCH("Hold",C25)))</formula>
    </cfRule>
  </conditionalFormatting>
  <conditionalFormatting sqref="C36:C37">
    <cfRule type="cellIs" dxfId="3118" priority="597" operator="equal">
      <formula>"Completed"</formula>
    </cfRule>
    <cfRule type="cellIs" dxfId="3117" priority="596" operator="equal">
      <formula>"wip"</formula>
    </cfRule>
    <cfRule type="cellIs" dxfId="3116" priority="593" operator="equal">
      <formula>"completedw"</formula>
    </cfRule>
    <cfRule type="containsText" dxfId="3115" priority="592" operator="containsText" text="Hold">
      <formula>NOT(ISERROR(SEARCH("Hold",C36)))</formula>
    </cfRule>
    <cfRule type="cellIs" dxfId="3114" priority="595" operator="equal">
      <formula>"ROW"</formula>
    </cfRule>
    <cfRule type="cellIs" dxfId="3113" priority="594" operator="equal">
      <formula>"HOLD"</formula>
    </cfRule>
  </conditionalFormatting>
  <conditionalFormatting sqref="C79:C80">
    <cfRule type="cellIs" dxfId="3112" priority="220" operator="equal">
      <formula>"wip"</formula>
    </cfRule>
    <cfRule type="cellIs" dxfId="3111" priority="219" operator="equal">
      <formula>"ROW"</formula>
    </cfRule>
    <cfRule type="cellIs" dxfId="3110" priority="218" operator="equal">
      <formula>"HOLD"</formula>
    </cfRule>
    <cfRule type="cellIs" dxfId="3109" priority="217" operator="equal">
      <formula>"completedw"</formula>
    </cfRule>
    <cfRule type="containsText" dxfId="3108" priority="216" operator="containsText" text="Hold">
      <formula>NOT(ISERROR(SEARCH("Hold",C79)))</formula>
    </cfRule>
    <cfRule type="cellIs" dxfId="3107" priority="221" operator="equal">
      <formula>"Completed"</formula>
    </cfRule>
  </conditionalFormatting>
  <conditionalFormatting sqref="C90:C91">
    <cfRule type="cellIs" dxfId="3106" priority="574" operator="equal">
      <formula>"completedw"</formula>
    </cfRule>
    <cfRule type="cellIs" dxfId="3105" priority="578" operator="equal">
      <formula>"Completed"</formula>
    </cfRule>
    <cfRule type="cellIs" dxfId="3104" priority="577" operator="equal">
      <formula>"wip"</formula>
    </cfRule>
    <cfRule type="cellIs" dxfId="3103" priority="576" operator="equal">
      <formula>"ROW"</formula>
    </cfRule>
    <cfRule type="cellIs" dxfId="3102" priority="575" operator="equal">
      <formula>"HOLD"</formula>
    </cfRule>
    <cfRule type="containsText" dxfId="3101" priority="573" operator="containsText" text="Hold">
      <formula>NOT(ISERROR(SEARCH("Hold",C90)))</formula>
    </cfRule>
  </conditionalFormatting>
  <conditionalFormatting sqref="C102:C103">
    <cfRule type="cellIs" dxfId="3100" priority="211" operator="equal">
      <formula>"completedw"</formula>
    </cfRule>
    <cfRule type="containsText" dxfId="3099" priority="210" operator="containsText" text="Hold">
      <formula>NOT(ISERROR(SEARCH("Hold",C102)))</formula>
    </cfRule>
    <cfRule type="cellIs" dxfId="3098" priority="212" operator="equal">
      <formula>"HOLD"</formula>
    </cfRule>
    <cfRule type="cellIs" dxfId="3097" priority="213" operator="equal">
      <formula>"ROW"</formula>
    </cfRule>
    <cfRule type="cellIs" dxfId="3096" priority="214" operator="equal">
      <formula>"wip"</formula>
    </cfRule>
    <cfRule type="cellIs" dxfId="3095" priority="215" operator="equal">
      <formula>"Completed"</formula>
    </cfRule>
  </conditionalFormatting>
  <conditionalFormatting sqref="C138:C139">
    <cfRule type="containsText" dxfId="3094" priority="1245" operator="containsText" text="Hold">
      <formula>NOT(ISERROR(SEARCH("Hold",C138)))</formula>
    </cfRule>
  </conditionalFormatting>
  <conditionalFormatting sqref="C161:C162">
    <cfRule type="containsText" dxfId="3093" priority="1166" operator="containsText" text="Hold">
      <formula>NOT(ISERROR(SEARCH("Hold",C161)))</formula>
    </cfRule>
  </conditionalFormatting>
  <conditionalFormatting sqref="C172:C173">
    <cfRule type="containsText" dxfId="3092" priority="539" operator="containsText" text="Hold">
      <formula>NOT(ISERROR(SEARCH("Hold",C172)))</formula>
    </cfRule>
  </conditionalFormatting>
  <conditionalFormatting sqref="C183:C184">
    <cfRule type="containsText" dxfId="3091" priority="1169" operator="containsText" text="Hold">
      <formula>NOT(ISERROR(SEARCH("Hold",C183)))</formula>
    </cfRule>
  </conditionalFormatting>
  <conditionalFormatting sqref="C194:C195">
    <cfRule type="containsText" dxfId="3090" priority="814" operator="containsText" text="Hold">
      <formula>NOT(ISERROR(SEARCH("Hold",C194)))</formula>
    </cfRule>
  </conditionalFormatting>
  <conditionalFormatting sqref="C204:C205">
    <cfRule type="containsText" dxfId="3089" priority="186" operator="containsText" text="Hold">
      <formula>NOT(ISERROR(SEARCH("Hold",C204)))</formula>
    </cfRule>
  </conditionalFormatting>
  <conditionalFormatting sqref="C220">
    <cfRule type="cellIs" dxfId="3088" priority="151" operator="equal">
      <formula>"completedw"</formula>
    </cfRule>
    <cfRule type="cellIs" dxfId="3087" priority="153" operator="equal">
      <formula>"ROW"</formula>
    </cfRule>
    <cfRule type="cellIs" dxfId="3086" priority="152" operator="equal">
      <formula>"HOLD"</formula>
    </cfRule>
  </conditionalFormatting>
  <conditionalFormatting sqref="C226:C227">
    <cfRule type="containsText" dxfId="3085" priority="1142" operator="containsText" text="Hold">
      <formula>NOT(ISERROR(SEARCH("Hold",C226)))</formula>
    </cfRule>
  </conditionalFormatting>
  <conditionalFormatting sqref="C230">
    <cfRule type="cellIs" dxfId="3084" priority="179" operator="equal">
      <formula>"ROW"</formula>
    </cfRule>
    <cfRule type="cellIs" dxfId="3083" priority="178" operator="equal">
      <formula>"HOLD"</formula>
    </cfRule>
    <cfRule type="cellIs" dxfId="3082" priority="177" operator="equal">
      <formula>"completedw"</formula>
    </cfRule>
  </conditionalFormatting>
  <conditionalFormatting sqref="C237:C238">
    <cfRule type="containsText" dxfId="3081" priority="1141" operator="containsText" text="Hold">
      <formula>NOT(ISERROR(SEARCH("Hold",C237)))</formula>
    </cfRule>
  </conditionalFormatting>
  <conditionalFormatting sqref="C247:C248">
    <cfRule type="containsText" dxfId="3080" priority="1119" operator="containsText" text="Hold">
      <formula>NOT(ISERROR(SEARCH("Hold",C247)))</formula>
    </cfRule>
  </conditionalFormatting>
  <conditionalFormatting sqref="C257:C258">
    <cfRule type="containsText" dxfId="3079" priority="1118" operator="containsText" text="Hold">
      <formula>NOT(ISERROR(SEARCH("Hold",C257)))</formula>
    </cfRule>
  </conditionalFormatting>
  <conditionalFormatting sqref="C267:C268">
    <cfRule type="cellIs" dxfId="3078" priority="1024" operator="equal">
      <formula>"Completed"</formula>
    </cfRule>
    <cfRule type="cellIs" dxfId="3077" priority="1023" operator="equal">
      <formula>"wip"</formula>
    </cfRule>
    <cfRule type="containsText" dxfId="3076" priority="1019" operator="containsText" text="Hold">
      <formula>NOT(ISERROR(SEARCH("Hold",C267)))</formula>
    </cfRule>
  </conditionalFormatting>
  <conditionalFormatting sqref="C278:C279">
    <cfRule type="containsText" dxfId="3075" priority="1013" operator="containsText" text="Hold">
      <formula>NOT(ISERROR(SEARCH("Hold",C278)))</formula>
    </cfRule>
  </conditionalFormatting>
  <conditionalFormatting sqref="C289:C290">
    <cfRule type="cellIs" dxfId="3074" priority="876" operator="equal">
      <formula>"completedw"</formula>
    </cfRule>
    <cfRule type="containsText" dxfId="3073" priority="875" operator="containsText" text="Hold">
      <formula>NOT(ISERROR(SEARCH("Hold",C289)))</formula>
    </cfRule>
    <cfRule type="cellIs" dxfId="3072" priority="879" operator="equal">
      <formula>"wip"</formula>
    </cfRule>
    <cfRule type="cellIs" dxfId="3071" priority="878" operator="equal">
      <formula>"ROW"</formula>
    </cfRule>
    <cfRule type="cellIs" dxfId="3070" priority="877" operator="equal">
      <formula>"HOLD"</formula>
    </cfRule>
    <cfRule type="cellIs" dxfId="3069" priority="880" operator="equal">
      <formula>"Completed"</formula>
    </cfRule>
  </conditionalFormatting>
  <conditionalFormatting sqref="C300:C301">
    <cfRule type="containsText" dxfId="3068" priority="770" operator="containsText" text="Hold">
      <formula>NOT(ISERROR(SEARCH("Hold",C300)))</formula>
    </cfRule>
  </conditionalFormatting>
  <conditionalFormatting sqref="C311:C312">
    <cfRule type="containsText" dxfId="3067" priority="683" operator="containsText" text="Hold">
      <formula>NOT(ISERROR(SEARCH("Hold",C311)))</formula>
    </cfRule>
  </conditionalFormatting>
  <conditionalFormatting sqref="C278:D279 D79:R80 N268:P268 N290:P290 I47:AE48 Q267:Q268">
    <cfRule type="cellIs" dxfId="3066" priority="1014" operator="equal">
      <formula>"completedw"</formula>
    </cfRule>
    <cfRule type="cellIs" dxfId="3065" priority="1018" operator="equal">
      <formula>"Completed"</formula>
    </cfRule>
    <cfRule type="cellIs" dxfId="3064" priority="1017" operator="equal">
      <formula>"wip"</formula>
    </cfRule>
    <cfRule type="cellIs" dxfId="3063" priority="1016" operator="equal">
      <formula>"ROW"</formula>
    </cfRule>
    <cfRule type="cellIs" dxfId="3062" priority="1015" operator="equal">
      <formula>"HOLD"</formula>
    </cfRule>
  </conditionalFormatting>
  <conditionalFormatting sqref="C300:D301">
    <cfRule type="cellIs" dxfId="3061" priority="771" operator="equal">
      <formula>"completedw"</formula>
    </cfRule>
    <cfRule type="cellIs" dxfId="3060" priority="772" operator="equal">
      <formula>"HOLD"</formula>
    </cfRule>
    <cfRule type="cellIs" dxfId="3059" priority="773" operator="equal">
      <formula>"ROW"</formula>
    </cfRule>
    <cfRule type="cellIs" dxfId="3058" priority="775" operator="equal">
      <formula>"Completed"</formula>
    </cfRule>
    <cfRule type="cellIs" dxfId="3057" priority="774" operator="equal">
      <formula>"wip"</formula>
    </cfRule>
  </conditionalFormatting>
  <conditionalFormatting sqref="C311:D312">
    <cfRule type="cellIs" dxfId="3056" priority="686" operator="equal">
      <formula>"ROW"</formula>
    </cfRule>
    <cfRule type="cellIs" dxfId="3055" priority="685" operator="equal">
      <formula>"HOLD"</formula>
    </cfRule>
    <cfRule type="cellIs" dxfId="3054" priority="684" operator="equal">
      <formula>"completedw"</formula>
    </cfRule>
    <cfRule type="cellIs" dxfId="3053" priority="688" operator="equal">
      <formula>"Completed"</formula>
    </cfRule>
    <cfRule type="cellIs" dxfId="3052" priority="687" operator="equal">
      <formula>"wip"</formula>
    </cfRule>
  </conditionalFormatting>
  <conditionalFormatting sqref="C25:F25 B25:B26 D26 F26">
    <cfRule type="cellIs" dxfId="3051" priority="58" operator="equal">
      <formula>"wip"</formula>
    </cfRule>
    <cfRule type="cellIs" dxfId="3050" priority="59" operator="equal">
      <formula>"Completed"</formula>
    </cfRule>
  </conditionalFormatting>
  <conditionalFormatting sqref="C47:F48">
    <cfRule type="cellIs" dxfId="3049" priority="1226" operator="equal">
      <formula>"Completed"</formula>
    </cfRule>
    <cfRule type="cellIs" dxfId="3048" priority="1225" operator="equal">
      <formula>"wip"</formula>
    </cfRule>
    <cfRule type="cellIs" dxfId="3047" priority="1224" operator="equal">
      <formula>"ROW"</formula>
    </cfRule>
    <cfRule type="cellIs" dxfId="3046" priority="1223" operator="equal">
      <formula>"HOLD"</formula>
    </cfRule>
    <cfRule type="cellIs" dxfId="3045" priority="1222" operator="equal">
      <formula>"completedw"</formula>
    </cfRule>
  </conditionalFormatting>
  <conditionalFormatting sqref="C68:F69">
    <cfRule type="cellIs" dxfId="3044" priority="1234" operator="equal">
      <formula>"completedw"</formula>
    </cfRule>
    <cfRule type="cellIs" dxfId="3043" priority="1238" operator="equal">
      <formula>"Completed"</formula>
    </cfRule>
    <cfRule type="cellIs" dxfId="3042" priority="1237" operator="equal">
      <formula>"wip"</formula>
    </cfRule>
    <cfRule type="cellIs" dxfId="3041" priority="1236" operator="equal">
      <formula>"ROW"</formula>
    </cfRule>
    <cfRule type="cellIs" dxfId="3040" priority="1235" operator="equal">
      <formula>"HOLD"</formula>
    </cfRule>
  </conditionalFormatting>
  <conditionalFormatting sqref="C51:I51">
    <cfRule type="cellIs" dxfId="3039" priority="507" operator="equal">
      <formula>"completedw"</formula>
    </cfRule>
    <cfRule type="cellIs" dxfId="3038" priority="508" operator="equal">
      <formula>"HOLD"</formula>
    </cfRule>
    <cfRule type="cellIs" dxfId="3037" priority="509" operator="equal">
      <formula>"ROW"</formula>
    </cfRule>
  </conditionalFormatting>
  <conditionalFormatting sqref="C81:AA81 C302:AA302 C313:AA313">
    <cfRule type="cellIs" dxfId="3036" priority="1284" operator="equal">
      <formula>"ROW"</formula>
    </cfRule>
    <cfRule type="cellIs" dxfId="3035" priority="1285" operator="equal">
      <formula>"Completed"</formula>
    </cfRule>
    <cfRule type="cellIs" dxfId="3034" priority="1286" operator="equal">
      <formula>"wip"</formula>
    </cfRule>
    <cfRule type="cellIs" dxfId="3033" priority="1283" operator="equal">
      <formula>"HOLD"</formula>
    </cfRule>
    <cfRule type="cellIs" dxfId="3032" priority="1282" operator="equal">
      <formula>"completedw"</formula>
    </cfRule>
  </conditionalFormatting>
  <conditionalFormatting sqref="C185:AA185">
    <cfRule type="cellIs" dxfId="3031" priority="639" operator="equal">
      <formula>"Completed"</formula>
    </cfRule>
  </conditionalFormatting>
  <conditionalFormatting sqref="C259:AA259">
    <cfRule type="cellIs" dxfId="3030" priority="1321" operator="equal">
      <formula>"Completed"</formula>
    </cfRule>
    <cfRule type="cellIs" dxfId="3029" priority="1319" operator="equal">
      <formula>"HOLD"</formula>
    </cfRule>
    <cfRule type="cellIs" dxfId="3028" priority="1318" operator="equal">
      <formula>"completedw"</formula>
    </cfRule>
    <cfRule type="cellIs" dxfId="3027" priority="1320" operator="equal">
      <formula>"ROW"</formula>
    </cfRule>
  </conditionalFormatting>
  <conditionalFormatting sqref="C38:AC38">
    <cfRule type="cellIs" dxfId="3026" priority="1274" operator="equal">
      <formula>"Completed"</formula>
    </cfRule>
    <cfRule type="cellIs" dxfId="3025" priority="1275" operator="equal">
      <formula>"wip"</formula>
    </cfRule>
  </conditionalFormatting>
  <conditionalFormatting sqref="C57:AE58 B36">
    <cfRule type="cellIs" dxfId="3024" priority="1268" operator="equal">
      <formula>"wip"</formula>
    </cfRule>
    <cfRule type="cellIs" dxfId="3023" priority="1269" operator="equal">
      <formula>"Completed"</formula>
    </cfRule>
  </conditionalFormatting>
  <conditionalFormatting sqref="D172">
    <cfRule type="cellIs" dxfId="3022" priority="1626" operator="equal">
      <formula>"Completed"</formula>
    </cfRule>
    <cfRule type="cellIs" dxfId="3021" priority="1625" operator="equal">
      <formula>"wip"</formula>
    </cfRule>
  </conditionalFormatting>
  <conditionalFormatting sqref="D183">
    <cfRule type="cellIs" dxfId="3020" priority="1597" operator="equal">
      <formula>"wip"</formula>
    </cfRule>
    <cfRule type="cellIs" dxfId="3019" priority="1598" operator="equal">
      <formula>"Completed"</formula>
    </cfRule>
  </conditionalFormatting>
  <conditionalFormatting sqref="D194">
    <cfRule type="cellIs" dxfId="3018" priority="1568" operator="equal">
      <formula>"Completed"</formula>
    </cfRule>
    <cfRule type="cellIs" dxfId="3017" priority="1567" operator="equal">
      <formula>"wip"</formula>
    </cfRule>
  </conditionalFormatting>
  <conditionalFormatting sqref="D204">
    <cfRule type="cellIs" dxfId="3016" priority="1539" operator="equal">
      <formula>"wip"</formula>
    </cfRule>
    <cfRule type="cellIs" dxfId="3015" priority="1540" operator="equal">
      <formula>"Completed"</formula>
    </cfRule>
  </conditionalFormatting>
  <conditionalFormatting sqref="D215">
    <cfRule type="cellIs" dxfId="3014" priority="1511" operator="equal">
      <formula>"wip"</formula>
    </cfRule>
    <cfRule type="cellIs" dxfId="3013" priority="1512" operator="equal">
      <formula>"Completed"</formula>
    </cfRule>
  </conditionalFormatting>
  <conditionalFormatting sqref="D226">
    <cfRule type="cellIs" dxfId="3012" priority="1483" operator="equal">
      <formula>"wip"</formula>
    </cfRule>
    <cfRule type="cellIs" dxfId="3011" priority="1484" operator="equal">
      <formula>"Completed"</formula>
    </cfRule>
  </conditionalFormatting>
  <conditionalFormatting sqref="D237">
    <cfRule type="cellIs" dxfId="3010" priority="1456" operator="equal">
      <formula>"Completed"</formula>
    </cfRule>
    <cfRule type="cellIs" dxfId="3009" priority="1455" operator="equal">
      <formula>"wip"</formula>
    </cfRule>
  </conditionalFormatting>
  <conditionalFormatting sqref="D247">
    <cfRule type="cellIs" dxfId="3008" priority="1402" operator="equal">
      <formula>"Completed"</formula>
    </cfRule>
    <cfRule type="cellIs" dxfId="3007" priority="1401" operator="equal">
      <formula>"wip"</formula>
    </cfRule>
  </conditionalFormatting>
  <conditionalFormatting sqref="D257">
    <cfRule type="cellIs" dxfId="3006" priority="1373" operator="equal">
      <formula>"wip"</formula>
    </cfRule>
    <cfRule type="cellIs" dxfId="3005" priority="1374" operator="equal">
      <formula>"Completed"</formula>
    </cfRule>
  </conditionalFormatting>
  <conditionalFormatting sqref="D36:E37">
    <cfRule type="cellIs" dxfId="3004" priority="603" operator="equal">
      <formula>"Completed"</formula>
    </cfRule>
    <cfRule type="cellIs" dxfId="3003" priority="602" operator="equal">
      <formula>"wip"</formula>
    </cfRule>
    <cfRule type="cellIs" dxfId="3002" priority="601" operator="equal">
      <formula>"ROW"</formula>
    </cfRule>
    <cfRule type="cellIs" dxfId="3001" priority="599" operator="equal">
      <formula>"completedw"</formula>
    </cfRule>
    <cfRule type="cellIs" dxfId="3000" priority="600" operator="equal">
      <formula>"HOLD"</formula>
    </cfRule>
  </conditionalFormatting>
  <conditionalFormatting sqref="D267:E268">
    <cfRule type="cellIs" dxfId="2999" priority="1030" operator="equal">
      <formula>"Completed"</formula>
    </cfRule>
    <cfRule type="cellIs" dxfId="2998" priority="1028" operator="equal">
      <formula>"ROW"</formula>
    </cfRule>
    <cfRule type="cellIs" dxfId="2997" priority="1027" operator="equal">
      <formula>"HOLD"</formula>
    </cfRule>
    <cfRule type="cellIs" dxfId="2996" priority="1026" operator="equal">
      <formula>"completedw"</formula>
    </cfRule>
    <cfRule type="cellIs" dxfId="2995" priority="1029" operator="equal">
      <formula>"wip"</formula>
    </cfRule>
  </conditionalFormatting>
  <conditionalFormatting sqref="D289:E290">
    <cfRule type="cellIs" dxfId="2994" priority="882" operator="equal">
      <formula>"completedw"</formula>
    </cfRule>
    <cfRule type="cellIs" dxfId="2993" priority="885" operator="equal">
      <formula>"wip"</formula>
    </cfRule>
    <cfRule type="cellIs" dxfId="2992" priority="886" operator="equal">
      <formula>"Completed"</formula>
    </cfRule>
    <cfRule type="cellIs" dxfId="2991" priority="884" operator="equal">
      <formula>"ROW"</formula>
    </cfRule>
    <cfRule type="cellIs" dxfId="2990" priority="883" operator="equal">
      <formula>"HOLD"</formula>
    </cfRule>
  </conditionalFormatting>
  <conditionalFormatting sqref="D219:G220">
    <cfRule type="cellIs" dxfId="2989" priority="195" operator="equal">
      <formula>"HOLD"</formula>
    </cfRule>
    <cfRule type="cellIs" dxfId="2988" priority="196" operator="equal">
      <formula>"ROW"</formula>
    </cfRule>
    <cfRule type="cellIs" dxfId="2987" priority="194" operator="equal">
      <formula>"completedw"</formula>
    </cfRule>
  </conditionalFormatting>
  <conditionalFormatting sqref="D90:I91">
    <cfRule type="cellIs" dxfId="2986" priority="1174" operator="equal">
      <formula>"completedw"</formula>
    </cfRule>
    <cfRule type="cellIs" dxfId="2985" priority="1175" operator="equal">
      <formula>"HOLD"</formula>
    </cfRule>
    <cfRule type="cellIs" dxfId="2984" priority="1176" operator="equal">
      <formula>"ROW"</formula>
    </cfRule>
    <cfRule type="cellIs" dxfId="2983" priority="1177" operator="equal">
      <formula>"wip"</formula>
    </cfRule>
    <cfRule type="cellIs" dxfId="2982" priority="1178" operator="equal">
      <formula>"Completed"</formula>
    </cfRule>
  </conditionalFormatting>
  <conditionalFormatting sqref="D102:AA103 A114:AH114 A138:AH138 A150:AH150 A151:AJ151 A194:AH194 A126:AH126 A127:AJ127 A161:AH161 A172:AH172 A215:AH215 A237:AH237 A226:AH226 A247:AH247 N183:AF184 M195 K126:K127 U150:U151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81" priority="1326" operator="equal">
      <formula>"ROW"</formula>
    </cfRule>
    <cfRule type="cellIs" dxfId="2980" priority="1325" operator="equal">
      <formula>"HOLD"</formula>
    </cfRule>
  </conditionalFormatting>
  <conditionalFormatting sqref="D102:AA103 A114:AH114 A138:AH138 A150:AH150 A151:AJ151 A194:AH194 A126:AH126 A127:AJ127 A161:AH161 A172:AH172 A215:AH215 A237:AH237 A226:AH226 A247:AH247 N183:AF184 M195 K126:K127 U150:U15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79" priority="1324"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8" priority="164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7" priority="1304" operator="equal">
      <formula>"wip"</formula>
    </cfRule>
  </conditionalFormatting>
  <conditionalFormatting sqref="E25">
    <cfRule type="containsText" dxfId="2976" priority="50" operator="containsText" text="Hold">
      <formula>NOT(ISERROR(SEARCH("Hold",E25)))</formula>
    </cfRule>
  </conditionalFormatting>
  <conditionalFormatting sqref="E36:E37">
    <cfRule type="containsText" dxfId="2975" priority="598" operator="containsText" text="Hold">
      <formula>NOT(ISERROR(SEARCH("Hold",E36)))</formula>
    </cfRule>
  </conditionalFormatting>
  <conditionalFormatting sqref="E47:E48">
    <cfRule type="containsText" dxfId="2974" priority="1221" operator="containsText" text="Hold">
      <formula>NOT(ISERROR(SEARCH("Hold",E47)))</formula>
    </cfRule>
  </conditionalFormatting>
  <conditionalFormatting sqref="E68:E69">
    <cfRule type="containsText" dxfId="2973" priority="1233" operator="containsText" text="Hold">
      <formula>NOT(ISERROR(SEARCH("Hold",E68)))</formula>
    </cfRule>
  </conditionalFormatting>
  <conditionalFormatting sqref="E83:E84">
    <cfRule type="cellIs" dxfId="2972" priority="124" operator="equal">
      <formula>"completedw"</formula>
    </cfRule>
    <cfRule type="cellIs" dxfId="2971" priority="125" operator="equal">
      <formula>"HOLD"</formula>
    </cfRule>
    <cfRule type="cellIs" dxfId="2970" priority="126" operator="equal">
      <formula>"ROW"</formula>
    </cfRule>
  </conditionalFormatting>
  <conditionalFormatting sqref="E94:E95">
    <cfRule type="cellIs" dxfId="2969" priority="430" operator="equal">
      <formula>"HOLD"</formula>
    </cfRule>
    <cfRule type="cellIs" dxfId="2968" priority="429" operator="equal">
      <formula>"completedw"</formula>
    </cfRule>
    <cfRule type="cellIs" dxfId="2967" priority="431" operator="equal">
      <formula>"ROW"</formula>
    </cfRule>
  </conditionalFormatting>
  <conditionalFormatting sqref="E106:E107">
    <cfRule type="cellIs" dxfId="2966" priority="425" operator="equal">
      <formula>"ROW"</formula>
    </cfRule>
    <cfRule type="cellIs" dxfId="2965" priority="424" operator="equal">
      <formula>"HOLD"</formula>
    </cfRule>
    <cfRule type="cellIs" dxfId="2964" priority="423" operator="equal">
      <formula>"completedw"</formula>
    </cfRule>
  </conditionalFormatting>
  <conditionalFormatting sqref="E126:E127">
    <cfRule type="containsText" dxfId="2963" priority="802" operator="containsText" text="Hold">
      <formula>NOT(ISERROR(SEARCH("Hold",E126)))</formula>
    </cfRule>
  </conditionalFormatting>
  <conditionalFormatting sqref="E138:E139">
    <cfRule type="containsText" dxfId="2962" priority="1244" operator="containsText" text="Hold">
      <formula>NOT(ISERROR(SEARCH("Hold",E138)))</formula>
    </cfRule>
  </conditionalFormatting>
  <conditionalFormatting sqref="E154:E155">
    <cfRule type="cellIs" dxfId="2961" priority="402" operator="equal">
      <formula>"completedw"</formula>
    </cfRule>
    <cfRule type="cellIs" dxfId="2960" priority="404" operator="equal">
      <formula>"ROW"</formula>
    </cfRule>
    <cfRule type="cellIs" dxfId="2959" priority="403" operator="equal">
      <formula>"HOLD"</formula>
    </cfRule>
  </conditionalFormatting>
  <conditionalFormatting sqref="E161:E162">
    <cfRule type="containsText" dxfId="2958" priority="1165" operator="containsText" text="Hold">
      <formula>NOT(ISERROR(SEARCH("Hold",E161)))</formula>
    </cfRule>
  </conditionalFormatting>
  <conditionalFormatting sqref="E172:E173">
    <cfRule type="containsText" dxfId="2957" priority="538" operator="containsText" text="Hold">
      <formula>NOT(ISERROR(SEARCH("Hold",E172)))</formula>
    </cfRule>
  </conditionalFormatting>
  <conditionalFormatting sqref="E183:E184">
    <cfRule type="containsText" dxfId="2956" priority="797" operator="containsText" text="Hold">
      <formula>NOT(ISERROR(SEARCH("Hold",E183)))</formula>
    </cfRule>
  </conditionalFormatting>
  <conditionalFormatting sqref="E194:E195">
    <cfRule type="containsText" dxfId="2955" priority="815" operator="containsText" text="Hold">
      <formula>NOT(ISERROR(SEARCH("Hold",E194)))</formula>
    </cfRule>
  </conditionalFormatting>
  <conditionalFormatting sqref="E215:E216">
    <cfRule type="containsText" dxfId="2954" priority="1168" operator="containsText" text="Hold">
      <formula>NOT(ISERROR(SEARCH("Hold",E215)))</formula>
    </cfRule>
  </conditionalFormatting>
  <conditionalFormatting sqref="E226:E227">
    <cfRule type="containsText" dxfId="2953" priority="1143" operator="containsText" text="Hold">
      <formula>NOT(ISERROR(SEARCH("Hold",E226)))</formula>
    </cfRule>
  </conditionalFormatting>
  <conditionalFormatting sqref="E230">
    <cfRule type="cellIs" dxfId="2952" priority="533" operator="equal">
      <formula>"HOLD"</formula>
    </cfRule>
    <cfRule type="cellIs" dxfId="2951" priority="534" operator="equal">
      <formula>"ROW"</formula>
    </cfRule>
    <cfRule type="cellIs" dxfId="2950" priority="532" operator="equal">
      <formula>"completedw"</formula>
    </cfRule>
  </conditionalFormatting>
  <conditionalFormatting sqref="E237:E238">
    <cfRule type="containsText" dxfId="2949" priority="1140" operator="containsText" text="Hold">
      <formula>NOT(ISERROR(SEARCH("Hold",E237)))</formula>
    </cfRule>
  </conditionalFormatting>
  <conditionalFormatting sqref="E247:E248">
    <cfRule type="containsText" dxfId="2948" priority="1120" operator="containsText" text="Hold">
      <formula>NOT(ISERROR(SEARCH("Hold",E247)))</formula>
    </cfRule>
  </conditionalFormatting>
  <conditionalFormatting sqref="E257:E258">
    <cfRule type="containsText" dxfId="2947" priority="1117" operator="containsText" text="Hold">
      <formula>NOT(ISERROR(SEARCH("Hold",E257)))</formula>
    </cfRule>
  </conditionalFormatting>
  <conditionalFormatting sqref="E267:E268">
    <cfRule type="containsText" dxfId="2946" priority="1025" operator="containsText" text="Hold">
      <formula>NOT(ISERROR(SEARCH("Hold",E267)))</formula>
    </cfRule>
  </conditionalFormatting>
  <conditionalFormatting sqref="E278:E279">
    <cfRule type="containsText" dxfId="2945" priority="1007" operator="containsText" text="Hold">
      <formula>NOT(ISERROR(SEARCH("Hold",E278)))</formula>
    </cfRule>
  </conditionalFormatting>
  <conditionalFormatting sqref="E289:E290">
    <cfRule type="containsText" dxfId="2944" priority="881" operator="containsText" text="Hold">
      <formula>NOT(ISERROR(SEARCH("Hold",E289)))</formula>
    </cfRule>
  </conditionalFormatting>
  <conditionalFormatting sqref="E300:E301">
    <cfRule type="cellIs" dxfId="2943" priority="132" operator="equal">
      <formula>"HOLD"</formula>
    </cfRule>
    <cfRule type="cellIs" dxfId="2942" priority="134" operator="equal">
      <formula>"wip"</formula>
    </cfRule>
    <cfRule type="cellIs" dxfId="2941" priority="133" operator="equal">
      <formula>"ROW"</formula>
    </cfRule>
    <cfRule type="cellIs" dxfId="2940" priority="135" operator="equal">
      <formula>"Completed"</formula>
    </cfRule>
    <cfRule type="cellIs" dxfId="2939" priority="131" operator="equal">
      <formula>"completedw"</formula>
    </cfRule>
    <cfRule type="containsText" dxfId="2938" priority="130" operator="containsText" text="Hold">
      <formula>NOT(ISERROR(SEARCH("Hold",E300)))</formula>
    </cfRule>
  </conditionalFormatting>
  <conditionalFormatting sqref="E311:E312">
    <cfRule type="containsText" dxfId="2937" priority="115" operator="containsText" text="Hold">
      <formula>NOT(ISERROR(SEARCH("Hold",E311)))</formula>
    </cfRule>
  </conditionalFormatting>
  <conditionalFormatting sqref="E278:F279">
    <cfRule type="cellIs" dxfId="2936" priority="1010" operator="equal">
      <formula>"ROW"</formula>
    </cfRule>
    <cfRule type="cellIs" dxfId="2935" priority="1008" operator="equal">
      <formula>"completedw"</formula>
    </cfRule>
    <cfRule type="cellIs" dxfId="2934" priority="1009" operator="equal">
      <formula>"HOLD"</formula>
    </cfRule>
    <cfRule type="cellIs" dxfId="2933" priority="1012" operator="equal">
      <formula>"Completed"</formula>
    </cfRule>
    <cfRule type="cellIs" dxfId="2932" priority="1011" operator="equal">
      <formula>"wip"</formula>
    </cfRule>
  </conditionalFormatting>
  <conditionalFormatting sqref="E311:F312">
    <cfRule type="cellIs" dxfId="2931" priority="120" operator="equal">
      <formula>"Completed"</formula>
    </cfRule>
    <cfRule type="cellIs" dxfId="2930" priority="116" operator="equal">
      <formula>"completedw"</formula>
    </cfRule>
    <cfRule type="cellIs" dxfId="2929" priority="117" operator="equal">
      <formula>"HOLD"</formula>
    </cfRule>
    <cfRule type="cellIs" dxfId="2928" priority="118" operator="equal">
      <formula>"ROW"</formula>
    </cfRule>
    <cfRule type="cellIs" dxfId="2927" priority="119" operator="equal">
      <formula>"wip"</formula>
    </cfRule>
  </conditionalFormatting>
  <conditionalFormatting sqref="E61:I62">
    <cfRule type="cellIs" dxfId="2926" priority="483" operator="equal">
      <formula>"completedw"</formula>
    </cfRule>
    <cfRule type="cellIs" dxfId="2925" priority="484" operator="equal">
      <formula>"HOLD"</formula>
    </cfRule>
    <cfRule type="cellIs" dxfId="2924" priority="485" operator="equal">
      <formula>"ROW"</formula>
    </cfRule>
  </conditionalFormatting>
  <conditionalFormatting sqref="F172">
    <cfRule type="cellIs" dxfId="2923" priority="1623" operator="equal">
      <formula>"wip"</formula>
    </cfRule>
    <cfRule type="cellIs" dxfId="2922" priority="1624" operator="equal">
      <formula>"Completed"</formula>
    </cfRule>
  </conditionalFormatting>
  <conditionalFormatting sqref="F183">
    <cfRule type="cellIs" dxfId="2921" priority="1596" operator="equal">
      <formula>"Completed"</formula>
    </cfRule>
    <cfRule type="cellIs" dxfId="2920" priority="1595" operator="equal">
      <formula>"wip"</formula>
    </cfRule>
  </conditionalFormatting>
  <conditionalFormatting sqref="F194">
    <cfRule type="cellIs" dxfId="2919" priority="1565" operator="equal">
      <formula>"wip"</formula>
    </cfRule>
    <cfRule type="cellIs" dxfId="2918" priority="1566" operator="equal">
      <formula>"Completed"</formula>
    </cfRule>
  </conditionalFormatting>
  <conditionalFormatting sqref="F204">
    <cfRule type="cellIs" dxfId="2917" priority="1538" operator="equal">
      <formula>"Completed"</formula>
    </cfRule>
    <cfRule type="cellIs" dxfId="2916" priority="1537" operator="equal">
      <formula>"wip"</formula>
    </cfRule>
  </conditionalFormatting>
  <conditionalFormatting sqref="F215">
    <cfRule type="cellIs" dxfId="2915" priority="1510" operator="equal">
      <formula>"Completed"</formula>
    </cfRule>
    <cfRule type="cellIs" dxfId="2914" priority="1509" operator="equal">
      <formula>"wip"</formula>
    </cfRule>
  </conditionalFormatting>
  <conditionalFormatting sqref="F226">
    <cfRule type="cellIs" dxfId="2913" priority="1481" operator="equal">
      <formula>"wip"</formula>
    </cfRule>
    <cfRule type="cellIs" dxfId="2912" priority="1482" operator="equal">
      <formula>"Completed"</formula>
    </cfRule>
  </conditionalFormatting>
  <conditionalFormatting sqref="F237">
    <cfRule type="cellIs" dxfId="2911" priority="1453" operator="equal">
      <formula>"wip"</formula>
    </cfRule>
    <cfRule type="cellIs" dxfId="2910" priority="1454" operator="equal">
      <formula>"Completed"</formula>
    </cfRule>
  </conditionalFormatting>
  <conditionalFormatting sqref="F247">
    <cfRule type="cellIs" dxfId="2909" priority="1399" operator="equal">
      <formula>"wip"</formula>
    </cfRule>
    <cfRule type="cellIs" dxfId="2908" priority="1400" operator="equal">
      <formula>"Completed"</formula>
    </cfRule>
  </conditionalFormatting>
  <conditionalFormatting sqref="F257">
    <cfRule type="cellIs" dxfId="2907" priority="1372" operator="equal">
      <formula>"Completed"</formula>
    </cfRule>
    <cfRule type="cellIs" dxfId="2906" priority="1371" operator="equal">
      <formula>"wip"</formula>
    </cfRule>
  </conditionalFormatting>
  <conditionalFormatting sqref="F36:G37">
    <cfRule type="cellIs" dxfId="2905" priority="608" operator="equal">
      <formula>"wip"</formula>
    </cfRule>
    <cfRule type="cellIs" dxfId="2904" priority="609" operator="equal">
      <formula>"Completed"</formula>
    </cfRule>
    <cfRule type="cellIs" dxfId="2903" priority="605" operator="equal">
      <formula>"completedw"</formula>
    </cfRule>
    <cfRule type="cellIs" dxfId="2902" priority="606" operator="equal">
      <formula>"HOLD"</formula>
    </cfRule>
    <cfRule type="cellIs" dxfId="2901" priority="607" operator="equal">
      <formula>"ROW"</formula>
    </cfRule>
  </conditionalFormatting>
  <conditionalFormatting sqref="F267:G268">
    <cfRule type="cellIs" dxfId="2900" priority="1034" operator="equal">
      <formula>"ROW"</formula>
    </cfRule>
    <cfRule type="cellIs" dxfId="2899" priority="1032" operator="equal">
      <formula>"completedw"</formula>
    </cfRule>
    <cfRule type="cellIs" dxfId="2898" priority="1033" operator="equal">
      <formula>"HOLD"</formula>
    </cfRule>
    <cfRule type="cellIs" dxfId="2897" priority="1036" operator="equal">
      <formula>"Completed"</formula>
    </cfRule>
    <cfRule type="cellIs" dxfId="2896" priority="1035" operator="equal">
      <formula>"wip"</formula>
    </cfRule>
  </conditionalFormatting>
  <conditionalFormatting sqref="F289:G290">
    <cfRule type="cellIs" dxfId="2895" priority="890" operator="equal">
      <formula>"ROW"</formula>
    </cfRule>
    <cfRule type="cellIs" dxfId="2894" priority="889" operator="equal">
      <formula>"HOLD"</formula>
    </cfRule>
    <cfRule type="cellIs" dxfId="2893" priority="888" operator="equal">
      <formula>"completedw"</formula>
    </cfRule>
    <cfRule type="cellIs" dxfId="2892" priority="891" operator="equal">
      <formula>"wip"</formula>
    </cfRule>
    <cfRule type="cellIs" dxfId="2891" priority="892" operator="equal">
      <formula>"Completed"</formula>
    </cfRule>
  </conditionalFormatting>
  <conditionalFormatting sqref="F300:H301">
    <cfRule type="cellIs" dxfId="2890" priority="763" operator="equal">
      <formula>"wip"</formula>
    </cfRule>
    <cfRule type="cellIs" dxfId="2889" priority="764" operator="equal">
      <formula>"Completed"</formula>
    </cfRule>
    <cfRule type="cellIs" dxfId="2888" priority="761" operator="equal">
      <formula>"HOLD"</formula>
    </cfRule>
    <cfRule type="cellIs" dxfId="2887" priority="760" operator="equal">
      <formula>"completedw"</formula>
    </cfRule>
    <cfRule type="cellIs" dxfId="2886" priority="762" operator="equal">
      <formula>"ROW"</formula>
    </cfRule>
  </conditionalFormatting>
  <conditionalFormatting sqref="G25:G26">
    <cfRule type="containsText" dxfId="2885" priority="29" operator="containsText" text="Hold">
      <formula>NOT(ISERROR(SEARCH("Hold",G25)))</formula>
    </cfRule>
  </conditionalFormatting>
  <conditionalFormatting sqref="G29">
    <cfRule type="cellIs" dxfId="2884" priority="56" operator="equal">
      <formula>"ROW"</formula>
    </cfRule>
    <cfRule type="cellIs" dxfId="2883" priority="55" operator="equal">
      <formula>"HOLD"</formula>
    </cfRule>
    <cfRule type="cellIs" dxfId="2882" priority="54" operator="equal">
      <formula>"completedw"</formula>
    </cfRule>
  </conditionalFormatting>
  <conditionalFormatting sqref="G36:G37">
    <cfRule type="containsText" dxfId="2881" priority="604" operator="containsText" text="Hold">
      <formula>NOT(ISERROR(SEARCH("Hold",G36)))</formula>
    </cfRule>
  </conditionalFormatting>
  <conditionalFormatting sqref="G47:G48">
    <cfRule type="containsText" dxfId="2880" priority="1215" operator="containsText" text="Hold">
      <formula>NOT(ISERROR(SEARCH("Hold",G47)))</formula>
    </cfRule>
  </conditionalFormatting>
  <conditionalFormatting sqref="G68:G69">
    <cfRule type="containsText" dxfId="2879" priority="1227" operator="containsText" text="Hold">
      <formula>NOT(ISERROR(SEARCH("Hold",G68)))</formula>
    </cfRule>
  </conditionalFormatting>
  <conditionalFormatting sqref="G114:G115">
    <cfRule type="containsText" dxfId="2878" priority="1266" operator="containsText" text="Hold">
      <formula>NOT(ISERROR(SEARCH("Hold",G114)))</formula>
    </cfRule>
  </conditionalFormatting>
  <conditionalFormatting sqref="G126:G127">
    <cfRule type="containsText" dxfId="2877" priority="1251" operator="containsText" text="Hold">
      <formula>NOT(ISERROR(SEARCH("Hold",G126)))</formula>
    </cfRule>
  </conditionalFormatting>
  <conditionalFormatting sqref="G133">
    <cfRule type="cellIs" dxfId="2876" priority="267" operator="equal">
      <formula>"HOLD"</formula>
    </cfRule>
    <cfRule type="cellIs" dxfId="2875" priority="268" operator="equal">
      <formula>"ROW"</formula>
    </cfRule>
    <cfRule type="cellIs" dxfId="2874" priority="266" operator="equal">
      <formula>"completedw"</formula>
    </cfRule>
  </conditionalFormatting>
  <conditionalFormatting sqref="G138:G139">
    <cfRule type="containsText" dxfId="2873" priority="1263" operator="containsText" text="Hold">
      <formula>NOT(ISERROR(SEARCH("Hold",G138)))</formula>
    </cfRule>
  </conditionalFormatting>
  <conditionalFormatting sqref="G161:G162">
    <cfRule type="containsText" dxfId="2872" priority="1164" operator="containsText" text="Hold">
      <formula>NOT(ISERROR(SEARCH("Hold",G161)))</formula>
    </cfRule>
  </conditionalFormatting>
  <conditionalFormatting sqref="G176:G177">
    <cfRule type="cellIs" dxfId="2871" priority="374" operator="equal">
      <formula>"ROW"</formula>
    </cfRule>
    <cfRule type="cellIs" dxfId="2870" priority="373" operator="equal">
      <formula>"HOLD"</formula>
    </cfRule>
    <cfRule type="cellIs" dxfId="2869" priority="372" operator="equal">
      <formula>"completedw"</formula>
    </cfRule>
  </conditionalFormatting>
  <conditionalFormatting sqref="G187">
    <cfRule type="cellIs" dxfId="2868" priority="366" operator="equal">
      <formula>"completedw"</formula>
    </cfRule>
    <cfRule type="cellIs" dxfId="2867" priority="368" operator="equal">
      <formula>"ROW"</formula>
    </cfRule>
    <cfRule type="cellIs" dxfId="2866" priority="367" operator="equal">
      <formula>"HOLD"</formula>
    </cfRule>
  </conditionalFormatting>
  <conditionalFormatting sqref="G194:G195">
    <cfRule type="containsText" dxfId="2865" priority="816" operator="containsText" text="Hold">
      <formula>NOT(ISERROR(SEARCH("Hold",G194)))</formula>
    </cfRule>
  </conditionalFormatting>
  <conditionalFormatting sqref="G204:G205">
    <cfRule type="containsText" dxfId="2864" priority="798" operator="containsText" text="Hold">
      <formula>NOT(ISERROR(SEARCH("Hold",G204)))</formula>
    </cfRule>
  </conditionalFormatting>
  <conditionalFormatting sqref="G208:G209">
    <cfRule type="cellIs" dxfId="2863" priority="250" operator="equal">
      <formula>"ROW"</formula>
    </cfRule>
    <cfRule type="cellIs" dxfId="2862" priority="249" operator="equal">
      <formula>"HOLD"</formula>
    </cfRule>
    <cfRule type="cellIs" dxfId="2861" priority="248" operator="equal">
      <formula>"completedw"</formula>
    </cfRule>
  </conditionalFormatting>
  <conditionalFormatting sqref="G215:G216">
    <cfRule type="containsText" dxfId="2860" priority="1167" operator="containsText" text="Hold">
      <formula>NOT(ISERROR(SEARCH("Hold",G215)))</formula>
    </cfRule>
  </conditionalFormatting>
  <conditionalFormatting sqref="G226:G227">
    <cfRule type="containsText" dxfId="2859" priority="1144" operator="containsText" text="Hold">
      <formula>NOT(ISERROR(SEARCH("Hold",G226)))</formula>
    </cfRule>
  </conditionalFormatting>
  <conditionalFormatting sqref="G237:G238">
    <cfRule type="containsText" dxfId="2858" priority="1139" operator="containsText" text="Hold">
      <formula>NOT(ISERROR(SEARCH("Hold",G237)))</formula>
    </cfRule>
  </conditionalFormatting>
  <conditionalFormatting sqref="G247:G248">
    <cfRule type="containsText" dxfId="2857" priority="1121" operator="containsText" text="Hold">
      <formula>NOT(ISERROR(SEARCH("Hold",G247)))</formula>
    </cfRule>
  </conditionalFormatting>
  <conditionalFormatting sqref="G257:G258">
    <cfRule type="containsText" dxfId="2856" priority="1116" operator="containsText" text="Hold">
      <formula>NOT(ISERROR(SEARCH("Hold",G257)))</formula>
    </cfRule>
  </conditionalFormatting>
  <conditionalFormatting sqref="G267:G268">
    <cfRule type="containsText" dxfId="2855" priority="1031" operator="containsText" text="Hold">
      <formula>NOT(ISERROR(SEARCH("Hold",G267)))</formula>
    </cfRule>
  </conditionalFormatting>
  <conditionalFormatting sqref="G278:G279">
    <cfRule type="containsText" dxfId="2854" priority="1001" operator="containsText" text="Hold">
      <formula>NOT(ISERROR(SEARCH("Hold",G278)))</formula>
    </cfRule>
  </conditionalFormatting>
  <conditionalFormatting sqref="G289:G290">
    <cfRule type="containsText" dxfId="2853" priority="887" operator="containsText" text="Hold">
      <formula>NOT(ISERROR(SEARCH("Hold",G289)))</formula>
    </cfRule>
  </conditionalFormatting>
  <conditionalFormatting sqref="G300:G301">
    <cfRule type="containsText" dxfId="2852" priority="759" operator="containsText" text="Hold">
      <formula>NOT(ISERROR(SEARCH("Hold",G300)))</formula>
    </cfRule>
  </conditionalFormatting>
  <conditionalFormatting sqref="G311:G312">
    <cfRule type="containsText" dxfId="2851" priority="109" operator="containsText" text="Hold">
      <formula>NOT(ISERROR(SEARCH("Hold",G311)))</formula>
    </cfRule>
  </conditionalFormatting>
  <conditionalFormatting sqref="G25:H26">
    <cfRule type="cellIs" dxfId="2850" priority="31" operator="equal">
      <formula>"HOLD"</formula>
    </cfRule>
    <cfRule type="cellIs" dxfId="2849" priority="30" operator="equal">
      <formula>"completedw"</formula>
    </cfRule>
    <cfRule type="cellIs" dxfId="2848" priority="34" operator="equal">
      <formula>"Completed"</formula>
    </cfRule>
    <cfRule type="cellIs" dxfId="2847" priority="33" operator="equal">
      <formula>"wip"</formula>
    </cfRule>
    <cfRule type="cellIs" dxfId="2846" priority="32" operator="equal">
      <formula>"ROW"</formula>
    </cfRule>
  </conditionalFormatting>
  <conditionalFormatting sqref="G47:H48">
    <cfRule type="cellIs" dxfId="2845" priority="1216" operator="equal">
      <formula>"completedw"</formula>
    </cfRule>
    <cfRule type="cellIs" dxfId="2844" priority="1217" operator="equal">
      <formula>"HOLD"</formula>
    </cfRule>
    <cfRule type="cellIs" dxfId="2843" priority="1218" operator="equal">
      <formula>"ROW"</formula>
    </cfRule>
    <cfRule type="cellIs" dxfId="2842" priority="1219" operator="equal">
      <formula>"wip"</formula>
    </cfRule>
    <cfRule type="cellIs" dxfId="2841" priority="1220" operator="equal">
      <formula>"Completed"</formula>
    </cfRule>
  </conditionalFormatting>
  <conditionalFormatting sqref="G68:H69">
    <cfRule type="cellIs" dxfId="2840" priority="1229" operator="equal">
      <formula>"HOLD"</formula>
    </cfRule>
    <cfRule type="cellIs" dxfId="2839" priority="1228" operator="equal">
      <formula>"completedw"</formula>
    </cfRule>
    <cfRule type="cellIs" dxfId="2838" priority="1230" operator="equal">
      <formula>"ROW"</formula>
    </cfRule>
    <cfRule type="cellIs" dxfId="2837" priority="1232" operator="equal">
      <formula>"Completed"</formula>
    </cfRule>
  </conditionalFormatting>
  <conditionalFormatting sqref="G278:H279">
    <cfRule type="cellIs" dxfId="2836" priority="1003" operator="equal">
      <formula>"HOLD"</formula>
    </cfRule>
    <cfRule type="cellIs" dxfId="2835" priority="1005" operator="equal">
      <formula>"wip"</formula>
    </cfRule>
    <cfRule type="cellIs" dxfId="2834" priority="1006" operator="equal">
      <formula>"Completed"</formula>
    </cfRule>
    <cfRule type="cellIs" dxfId="2833" priority="1002" operator="equal">
      <formula>"completedw"</formula>
    </cfRule>
    <cfRule type="cellIs" dxfId="2832" priority="1004" operator="equal">
      <formula>"ROW"</formula>
    </cfRule>
  </conditionalFormatting>
  <conditionalFormatting sqref="G311:H312">
    <cfRule type="cellIs" dxfId="2831" priority="110" operator="equal">
      <formula>"completedw"</formula>
    </cfRule>
    <cfRule type="cellIs" dxfId="2830" priority="114" operator="equal">
      <formula>"Completed"</formula>
    </cfRule>
    <cfRule type="cellIs" dxfId="2829" priority="112" operator="equal">
      <formula>"ROW"</formula>
    </cfRule>
    <cfRule type="cellIs" dxfId="2828" priority="113" operator="equal">
      <formula>"wip"</formula>
    </cfRule>
    <cfRule type="cellIs" dxfId="2827" priority="111" operator="equal">
      <formula>"HOLD"</formula>
    </cfRule>
  </conditionalFormatting>
  <conditionalFormatting sqref="G83:I84">
    <cfRule type="cellIs" dxfId="2826" priority="437" operator="equal">
      <formula>"ROW"</formula>
    </cfRule>
    <cfRule type="cellIs" dxfId="2825" priority="435" operator="equal">
      <formula>"completedw"</formula>
    </cfRule>
    <cfRule type="cellIs" dxfId="2824" priority="436" operator="equal">
      <formula>"HOLD"</formula>
    </cfRule>
  </conditionalFormatting>
  <conditionalFormatting sqref="G106:I107">
    <cfRule type="cellIs" dxfId="2823" priority="420" operator="equal">
      <formula>"completedw"</formula>
    </cfRule>
    <cfRule type="cellIs" dxfId="2822" priority="421" operator="equal">
      <formula>"HOLD"</formula>
    </cfRule>
    <cfRule type="cellIs" dxfId="2821" priority="422" operator="equal">
      <formula>"ROW"</formula>
    </cfRule>
  </conditionalFormatting>
  <conditionalFormatting sqref="G68:AB69">
    <cfRule type="cellIs" dxfId="2820" priority="1231" operator="equal">
      <formula>"wip"</formula>
    </cfRule>
  </conditionalFormatting>
  <conditionalFormatting sqref="H134 J134">
    <cfRule type="cellIs" dxfId="2819" priority="263" operator="equal">
      <formula>"completedw"</formula>
    </cfRule>
    <cfRule type="cellIs" dxfId="2818" priority="265" operator="equal">
      <formula>"ROW"</formula>
    </cfRule>
    <cfRule type="cellIs" dxfId="2817" priority="264" operator="equal">
      <formula>"HOLD"</formula>
    </cfRule>
  </conditionalFormatting>
  <conditionalFormatting sqref="H167">
    <cfRule type="cellIs" dxfId="2816" priority="287" operator="equal">
      <formula>"ROW"</formula>
    </cfRule>
    <cfRule type="cellIs" dxfId="2815" priority="286" operator="equal">
      <formula>"HOLD"</formula>
    </cfRule>
    <cfRule type="cellIs" dxfId="2814" priority="285" operator="equal">
      <formula>"completedw"</formula>
    </cfRule>
  </conditionalFormatting>
  <conditionalFormatting sqref="H172">
    <cfRule type="cellIs" dxfId="2813" priority="1621" operator="equal">
      <formula>"wip"</formula>
    </cfRule>
    <cfRule type="cellIs" dxfId="2812" priority="1622" operator="equal">
      <formula>"Completed"</formula>
    </cfRule>
  </conditionalFormatting>
  <conditionalFormatting sqref="H183">
    <cfRule type="cellIs" dxfId="2811" priority="1593" operator="equal">
      <formula>"wip"</formula>
    </cfRule>
    <cfRule type="cellIs" dxfId="2810" priority="1594" operator="equal">
      <formula>"Completed"</formula>
    </cfRule>
  </conditionalFormatting>
  <conditionalFormatting sqref="H194">
    <cfRule type="cellIs" dxfId="2809" priority="1564" operator="equal">
      <formula>"Completed"</formula>
    </cfRule>
    <cfRule type="cellIs" dxfId="2808" priority="1563" operator="equal">
      <formula>"wip"</formula>
    </cfRule>
  </conditionalFormatting>
  <conditionalFormatting sqref="H204">
    <cfRule type="cellIs" dxfId="2807" priority="1535" operator="equal">
      <formula>"wip"</formula>
    </cfRule>
    <cfRule type="cellIs" dxfId="2806" priority="1536" operator="equal">
      <formula>"Completed"</formula>
    </cfRule>
  </conditionalFormatting>
  <conditionalFormatting sqref="H215">
    <cfRule type="cellIs" dxfId="2805" priority="1507" operator="equal">
      <formula>"wip"</formula>
    </cfRule>
    <cfRule type="cellIs" dxfId="2804" priority="1508" operator="equal">
      <formula>"Completed"</formula>
    </cfRule>
  </conditionalFormatting>
  <conditionalFormatting sqref="H226">
    <cfRule type="cellIs" dxfId="2803" priority="1479" operator="equal">
      <formula>"wip"</formula>
    </cfRule>
    <cfRule type="cellIs" dxfId="2802" priority="1480" operator="equal">
      <formula>"Completed"</formula>
    </cfRule>
  </conditionalFormatting>
  <conditionalFormatting sqref="H237">
    <cfRule type="cellIs" dxfId="2801" priority="1452" operator="equal">
      <formula>"Completed"</formula>
    </cfRule>
    <cfRule type="cellIs" dxfId="2800" priority="1451" operator="equal">
      <formula>"wip"</formula>
    </cfRule>
  </conditionalFormatting>
  <conditionalFormatting sqref="H247">
    <cfRule type="cellIs" dxfId="2799" priority="1397" operator="equal">
      <formula>"wip"</formula>
    </cfRule>
    <cfRule type="cellIs" dxfId="2798" priority="1398" operator="equal">
      <formula>"Completed"</formula>
    </cfRule>
  </conditionalFormatting>
  <conditionalFormatting sqref="H257">
    <cfRule type="cellIs" dxfId="2797" priority="1369" operator="equal">
      <formula>"wip"</formula>
    </cfRule>
    <cfRule type="cellIs" dxfId="2796" priority="1370" operator="equal">
      <formula>"Completed"</formula>
    </cfRule>
  </conditionalFormatting>
  <conditionalFormatting sqref="H36:I37">
    <cfRule type="cellIs" dxfId="2795" priority="611" operator="equal">
      <formula>"completedw"</formula>
    </cfRule>
    <cfRule type="cellIs" dxfId="2794" priority="615" operator="equal">
      <formula>"Completed"</formula>
    </cfRule>
    <cfRule type="cellIs" dxfId="2793" priority="614" operator="equal">
      <formula>"wip"</formula>
    </cfRule>
    <cfRule type="cellIs" dxfId="2792" priority="613" operator="equal">
      <formula>"ROW"</formula>
    </cfRule>
    <cfRule type="cellIs" dxfId="2791" priority="612" operator="equal">
      <formula>"HOLD"</formula>
    </cfRule>
  </conditionalFormatting>
  <conditionalFormatting sqref="H267:I268">
    <cfRule type="cellIs" dxfId="2790" priority="1042" operator="equal">
      <formula>"Completed"</formula>
    </cfRule>
    <cfRule type="cellIs" dxfId="2789" priority="1038" operator="equal">
      <formula>"completedw"</formula>
    </cfRule>
    <cfRule type="cellIs" dxfId="2788" priority="1041" operator="equal">
      <formula>"wip"</formula>
    </cfRule>
    <cfRule type="cellIs" dxfId="2787" priority="1039" operator="equal">
      <formula>"HOLD"</formula>
    </cfRule>
    <cfRule type="cellIs" dxfId="2786" priority="1040" operator="equal">
      <formula>"ROW"</formula>
    </cfRule>
  </conditionalFormatting>
  <conditionalFormatting sqref="H289:I290">
    <cfRule type="cellIs" dxfId="2785" priority="897" operator="equal">
      <formula>"wip"</formula>
    </cfRule>
    <cfRule type="cellIs" dxfId="2784" priority="898" operator="equal">
      <formula>"Completed"</formula>
    </cfRule>
    <cfRule type="cellIs" dxfId="2783" priority="896" operator="equal">
      <formula>"ROW"</formula>
    </cfRule>
    <cfRule type="cellIs" dxfId="2782" priority="895" operator="equal">
      <formula>"HOLD"</formula>
    </cfRule>
    <cfRule type="cellIs" dxfId="2781" priority="894" operator="equal">
      <formula>"completedw"</formula>
    </cfRule>
  </conditionalFormatting>
  <conditionalFormatting sqref="I25:I26">
    <cfRule type="cellIs" dxfId="2780" priority="27" operator="equal">
      <formula>"wip"</formula>
    </cfRule>
    <cfRule type="cellIs" dxfId="2779" priority="26" operator="equal">
      <formula>"ROW"</formula>
    </cfRule>
    <cfRule type="cellIs" dxfId="2778" priority="25" operator="equal">
      <formula>"HOLD"</formula>
    </cfRule>
    <cfRule type="cellIs" dxfId="2777" priority="24" operator="equal">
      <formula>"completedw"</formula>
    </cfRule>
    <cfRule type="containsText" dxfId="2776" priority="23" operator="containsText" text="Hold">
      <formula>NOT(ISERROR(SEARCH("Hold",I25)))</formula>
    </cfRule>
    <cfRule type="cellIs" dxfId="2775" priority="28" operator="equal">
      <formula>"Completed"</formula>
    </cfRule>
  </conditionalFormatting>
  <conditionalFormatting sqref="I36:I37">
    <cfRule type="containsText" dxfId="2774" priority="610" operator="containsText" text="Hold">
      <formula>NOT(ISERROR(SEARCH("Hold",I36)))</formula>
    </cfRule>
  </conditionalFormatting>
  <conditionalFormatting sqref="I47:I48">
    <cfRule type="containsText" dxfId="2773" priority="585" operator="containsText" text="Hold">
      <formula>NOT(ISERROR(SEARCH("Hold",I47)))</formula>
    </cfRule>
  </conditionalFormatting>
  <conditionalFormatting sqref="I68:I69">
    <cfRule type="cellIs" dxfId="2772" priority="541" operator="equal">
      <formula>"completedw"</formula>
    </cfRule>
    <cfRule type="cellIs" dxfId="2771" priority="542" operator="equal">
      <formula>"HOLD"</formula>
    </cfRule>
    <cfRule type="cellIs" dxfId="2770" priority="543" operator="equal">
      <formula>"ROW"</formula>
    </cfRule>
    <cfRule type="cellIs" dxfId="2769" priority="544" operator="equal">
      <formula>"Completed"</formula>
    </cfRule>
    <cfRule type="containsText" dxfId="2768" priority="540" operator="containsText" text="Hold">
      <formula>NOT(ISERROR(SEARCH("Hold",I68)))</formula>
    </cfRule>
  </conditionalFormatting>
  <conditionalFormatting sqref="I90:I91">
    <cfRule type="containsText" dxfId="2767" priority="1173" operator="containsText" text="Hold">
      <formula>NOT(ISERROR(SEARCH("Hold",I90)))</formula>
    </cfRule>
  </conditionalFormatting>
  <conditionalFormatting sqref="I114:I115">
    <cfRule type="containsText" dxfId="2766" priority="1248" operator="containsText" text="Hold">
      <formula>NOT(ISERROR(SEARCH("Hold",I114)))</formula>
    </cfRule>
  </conditionalFormatting>
  <conditionalFormatting sqref="I126:I127">
    <cfRule type="containsText" dxfId="2765" priority="631" operator="containsText" text="Hold">
      <formula>NOT(ISERROR(SEARCH("Hold",I126)))</formula>
    </cfRule>
  </conditionalFormatting>
  <conditionalFormatting sqref="I138:I139">
    <cfRule type="containsText" dxfId="2764" priority="556" operator="containsText" text="Hold">
      <formula>NOT(ISERROR(SEARCH("Hold",I138)))</formula>
    </cfRule>
  </conditionalFormatting>
  <conditionalFormatting sqref="I161:I162">
    <cfRule type="containsText" dxfId="2763" priority="60" operator="containsText" text="Hold">
      <formula>NOT(ISERROR(SEARCH("Hold",I161)))</formula>
    </cfRule>
  </conditionalFormatting>
  <conditionalFormatting sqref="I176:I177">
    <cfRule type="cellIs" dxfId="2762" priority="377" operator="equal">
      <formula>"ROW"</formula>
    </cfRule>
    <cfRule type="cellIs" dxfId="2761" priority="376" operator="equal">
      <formula>"HOLD"</formula>
    </cfRule>
    <cfRule type="cellIs" dxfId="2760" priority="375" operator="equal">
      <formula>"completedw"</formula>
    </cfRule>
  </conditionalFormatting>
  <conditionalFormatting sqref="I194:I195">
    <cfRule type="containsText" dxfId="2759" priority="1260" operator="containsText" text="Hold">
      <formula>NOT(ISERROR(SEARCH("Hold",I194)))</formula>
    </cfRule>
  </conditionalFormatting>
  <conditionalFormatting sqref="I208:I209">
    <cfRule type="cellIs" dxfId="2758" priority="255" operator="equal">
      <formula>"HOLD"</formula>
    </cfRule>
    <cfRule type="cellIs" dxfId="2757" priority="254" operator="equal">
      <formula>"completedw"</formula>
    </cfRule>
    <cfRule type="cellIs" dxfId="2756" priority="256" operator="equal">
      <formula>"ROW"</formula>
    </cfRule>
  </conditionalFormatting>
  <conditionalFormatting sqref="I215:I216">
    <cfRule type="containsText" dxfId="2755" priority="1162" operator="containsText" text="Hold">
      <formula>NOT(ISERROR(SEARCH("Hold",I215)))</formula>
    </cfRule>
    <cfRule type="containsText" dxfId="2754" priority="136" operator="containsText" text="Hold">
      <formula>NOT(ISERROR(SEARCH("Hold",I215)))</formula>
    </cfRule>
  </conditionalFormatting>
  <conditionalFormatting sqref="I226:I227">
    <cfRule type="containsText" dxfId="2753" priority="1145" operator="containsText" text="Hold">
      <formula>NOT(ISERROR(SEARCH("Hold",I226)))</formula>
    </cfRule>
  </conditionalFormatting>
  <conditionalFormatting sqref="I237:I238">
    <cfRule type="containsText" dxfId="2752" priority="1138" operator="containsText" text="Hold">
      <formula>NOT(ISERROR(SEARCH("Hold",I237)))</formula>
    </cfRule>
  </conditionalFormatting>
  <conditionalFormatting sqref="I247:I248">
    <cfRule type="containsText" dxfId="2751" priority="1122" operator="containsText" text="Hold">
      <formula>NOT(ISERROR(SEARCH("Hold",I247)))</formula>
    </cfRule>
  </conditionalFormatting>
  <conditionalFormatting sqref="I257:I258">
    <cfRule type="containsText" dxfId="2750" priority="1115" operator="containsText" text="Hold">
      <formula>NOT(ISERROR(SEARCH("Hold",I257)))</formula>
    </cfRule>
  </conditionalFormatting>
  <conditionalFormatting sqref="I267:I268">
    <cfRule type="containsText" dxfId="2749" priority="1037" operator="containsText" text="Hold">
      <formula>NOT(ISERROR(SEARCH("Hold",I267)))</formula>
    </cfRule>
  </conditionalFormatting>
  <conditionalFormatting sqref="I278:I279">
    <cfRule type="containsText" dxfId="2748" priority="995" operator="containsText" text="Hold">
      <formula>NOT(ISERROR(SEARCH("Hold",I278)))</formula>
    </cfRule>
  </conditionalFormatting>
  <conditionalFormatting sqref="I289:I290">
    <cfRule type="containsText" dxfId="2747" priority="893" operator="containsText" text="Hold">
      <formula>NOT(ISERROR(SEARCH("Hold",I289)))</formula>
    </cfRule>
  </conditionalFormatting>
  <conditionalFormatting sqref="I300:I301">
    <cfRule type="containsText" dxfId="2746" priority="753" operator="containsText" text="Hold">
      <formula>NOT(ISERROR(SEARCH("Hold",I300)))</formula>
    </cfRule>
  </conditionalFormatting>
  <conditionalFormatting sqref="I311:I312">
    <cfRule type="containsText" dxfId="2745" priority="103" operator="containsText" text="Hold">
      <formula>NOT(ISERROR(SEARCH("Hold",I311)))</formula>
    </cfRule>
  </conditionalFormatting>
  <conditionalFormatting sqref="I278:J279">
    <cfRule type="cellIs" dxfId="2744" priority="998" operator="equal">
      <formula>"ROW"</formula>
    </cfRule>
    <cfRule type="cellIs" dxfId="2743" priority="997" operator="equal">
      <formula>"HOLD"</formula>
    </cfRule>
    <cfRule type="cellIs" dxfId="2742" priority="999" operator="equal">
      <formula>"wip"</formula>
    </cfRule>
    <cfRule type="cellIs" dxfId="2741" priority="1000" operator="equal">
      <formula>"Completed"</formula>
    </cfRule>
    <cfRule type="cellIs" dxfId="2740" priority="996" operator="equal">
      <formula>"completedw"</formula>
    </cfRule>
  </conditionalFormatting>
  <conditionalFormatting sqref="I300:J301">
    <cfRule type="cellIs" dxfId="2739" priority="758" operator="equal">
      <formula>"Completed"</formula>
    </cfRule>
    <cfRule type="cellIs" dxfId="2738" priority="756" operator="equal">
      <formula>"ROW"</formula>
    </cfRule>
    <cfRule type="cellIs" dxfId="2737" priority="755" operator="equal">
      <formula>"HOLD"</formula>
    </cfRule>
    <cfRule type="cellIs" dxfId="2736" priority="754" operator="equal">
      <formula>"completedw"</formula>
    </cfRule>
    <cfRule type="cellIs" dxfId="2735" priority="757" operator="equal">
      <formula>"wip"</formula>
    </cfRule>
  </conditionalFormatting>
  <conditionalFormatting sqref="I311:J312">
    <cfRule type="cellIs" dxfId="2734" priority="104" operator="equal">
      <formula>"completedw"</formula>
    </cfRule>
    <cfRule type="cellIs" dxfId="2733" priority="105" operator="equal">
      <formula>"HOLD"</formula>
    </cfRule>
    <cfRule type="cellIs" dxfId="2732" priority="108" operator="equal">
      <formula>"Completed"</formula>
    </cfRule>
    <cfRule type="cellIs" dxfId="2731" priority="106" operator="equal">
      <formula>"ROW"</formula>
    </cfRule>
    <cfRule type="cellIs" dxfId="2730" priority="107" operator="equal">
      <formula>"wip"</formula>
    </cfRule>
  </conditionalFormatting>
  <conditionalFormatting sqref="I29:K30">
    <cfRule type="cellIs" dxfId="2729" priority="52" operator="equal">
      <formula>"HOLD"</formula>
    </cfRule>
    <cfRule type="cellIs" dxfId="2728" priority="51" operator="equal">
      <formula>"completedw"</formula>
    </cfRule>
    <cfRule type="cellIs" dxfId="2727" priority="53" operator="equal">
      <formula>"ROW"</formula>
    </cfRule>
  </conditionalFormatting>
  <conditionalFormatting sqref="I219:M220">
    <cfRule type="cellIs" dxfId="2726" priority="192" operator="equal">
      <formula>"HOLD"</formula>
    </cfRule>
    <cfRule type="cellIs" dxfId="2725" priority="191" operator="equal">
      <formula>"completedw"</formula>
    </cfRule>
    <cfRule type="cellIs" dxfId="2724" priority="193" operator="equal">
      <formula>"ROW"</formula>
    </cfRule>
  </conditionalFormatting>
  <conditionalFormatting sqref="J172">
    <cfRule type="cellIs" dxfId="2723" priority="1620" operator="equal">
      <formula>"Completed"</formula>
    </cfRule>
    <cfRule type="cellIs" dxfId="2722" priority="1619" operator="equal">
      <formula>"wip"</formula>
    </cfRule>
  </conditionalFormatting>
  <conditionalFormatting sqref="J183">
    <cfRule type="cellIs" dxfId="2721" priority="1592" operator="equal">
      <formula>"Completed"</formula>
    </cfRule>
    <cfRule type="cellIs" dxfId="2720" priority="1591" operator="equal">
      <formula>"wip"</formula>
    </cfRule>
  </conditionalFormatting>
  <conditionalFormatting sqref="J194">
    <cfRule type="cellIs" dxfId="2719" priority="1561" operator="equal">
      <formula>"wip"</formula>
    </cfRule>
    <cfRule type="cellIs" dxfId="2718" priority="1562" operator="equal">
      <formula>"Completed"</formula>
    </cfRule>
  </conditionalFormatting>
  <conditionalFormatting sqref="J204">
    <cfRule type="cellIs" dxfId="2717" priority="1534" operator="equal">
      <formula>"Completed"</formula>
    </cfRule>
    <cfRule type="cellIs" dxfId="2716" priority="1533" operator="equal">
      <formula>"wip"</formula>
    </cfRule>
  </conditionalFormatting>
  <conditionalFormatting sqref="J215">
    <cfRule type="cellIs" dxfId="2715" priority="1506" operator="equal">
      <formula>"Completed"</formula>
    </cfRule>
    <cfRule type="cellIs" dxfId="2714" priority="1505" operator="equal">
      <formula>"wip"</formula>
    </cfRule>
  </conditionalFormatting>
  <conditionalFormatting sqref="J226">
    <cfRule type="cellIs" dxfId="2713" priority="1478" operator="equal">
      <formula>"Completed"</formula>
    </cfRule>
    <cfRule type="cellIs" dxfId="2712" priority="1477" operator="equal">
      <formula>"wip"</formula>
    </cfRule>
  </conditionalFormatting>
  <conditionalFormatting sqref="J237">
    <cfRule type="cellIs" dxfId="2711" priority="1450" operator="equal">
      <formula>"Completed"</formula>
    </cfRule>
    <cfRule type="cellIs" dxfId="2710" priority="1449" operator="equal">
      <formula>"wip"</formula>
    </cfRule>
  </conditionalFormatting>
  <conditionalFormatting sqref="J247">
    <cfRule type="cellIs" dxfId="2709" priority="1395" operator="equal">
      <formula>"wip"</formula>
    </cfRule>
    <cfRule type="cellIs" dxfId="2708" priority="1396" operator="equal">
      <formula>"Completed"</formula>
    </cfRule>
  </conditionalFormatting>
  <conditionalFormatting sqref="J257">
    <cfRule type="cellIs" dxfId="2707" priority="1367" operator="equal">
      <formula>"wip"</formula>
    </cfRule>
    <cfRule type="cellIs" dxfId="2706" priority="1368" operator="equal">
      <formula>"Completed"</formula>
    </cfRule>
  </conditionalFormatting>
  <conditionalFormatting sqref="J25:K26">
    <cfRule type="cellIs" dxfId="2705" priority="39" operator="equal">
      <formula>"wip"</formula>
    </cfRule>
    <cfRule type="cellIs" dxfId="2704" priority="37" operator="equal">
      <formula>"HOLD"</formula>
    </cfRule>
    <cfRule type="cellIs" dxfId="2703" priority="36" operator="equal">
      <formula>"completedw"</formula>
    </cfRule>
    <cfRule type="cellIs" dxfId="2702" priority="38" operator="equal">
      <formula>"ROW"</formula>
    </cfRule>
    <cfRule type="cellIs" dxfId="2701" priority="40" operator="equal">
      <formula>"Completed"</formula>
    </cfRule>
  </conditionalFormatting>
  <conditionalFormatting sqref="J36:K37">
    <cfRule type="cellIs" dxfId="2700" priority="619" operator="equal">
      <formula>"ROW"</formula>
    </cfRule>
    <cfRule type="cellIs" dxfId="2699" priority="620" operator="equal">
      <formula>"wip"</formula>
    </cfRule>
    <cfRule type="cellIs" dxfId="2698" priority="621" operator="equal">
      <formula>"Completed"</formula>
    </cfRule>
    <cfRule type="cellIs" dxfId="2697" priority="617" operator="equal">
      <formula>"completedw"</formula>
    </cfRule>
    <cfRule type="cellIs" dxfId="2696" priority="618" operator="equal">
      <formula>"HOLD"</formula>
    </cfRule>
  </conditionalFormatting>
  <conditionalFormatting sqref="J267:K268">
    <cfRule type="cellIs" dxfId="2695" priority="1045" operator="equal">
      <formula>"HOLD"</formula>
    </cfRule>
    <cfRule type="cellIs" dxfId="2694" priority="1047" operator="equal">
      <formula>"wip"</formula>
    </cfRule>
    <cfRule type="cellIs" dxfId="2693" priority="1048" operator="equal">
      <formula>"Completed"</formula>
    </cfRule>
    <cfRule type="cellIs" dxfId="2692" priority="1046" operator="equal">
      <formula>"ROW"</formula>
    </cfRule>
    <cfRule type="cellIs" dxfId="2691" priority="1044" operator="equal">
      <formula>"completedw"</formula>
    </cfRule>
  </conditionalFormatting>
  <conditionalFormatting sqref="J289:K290">
    <cfRule type="cellIs" dxfId="2690" priority="901" operator="equal">
      <formula>"HOLD"</formula>
    </cfRule>
    <cfRule type="cellIs" dxfId="2689" priority="900" operator="equal">
      <formula>"completedw"</formula>
    </cfRule>
    <cfRule type="cellIs" dxfId="2688" priority="902" operator="equal">
      <formula>"ROW"</formula>
    </cfRule>
    <cfRule type="cellIs" dxfId="2687" priority="903" operator="equal">
      <formula>"wip"</formula>
    </cfRule>
    <cfRule type="cellIs" dxfId="2686" priority="904" operator="equal">
      <formula>"Completed"</formula>
    </cfRule>
  </conditionalFormatting>
  <conditionalFormatting sqref="J90:L91">
    <cfRule type="cellIs" dxfId="2685" priority="1187" operator="equal">
      <formula>"HOLD"</formula>
    </cfRule>
    <cfRule type="cellIs" dxfId="2684" priority="1188" operator="equal">
      <formula>"ROW"</formula>
    </cfRule>
    <cfRule type="cellIs" dxfId="2683" priority="1190" operator="equal">
      <formula>"Completed"</formula>
    </cfRule>
    <cfRule type="cellIs" dxfId="2682" priority="1189" operator="equal">
      <formula>"wip"</formula>
    </cfRule>
    <cfRule type="cellIs" dxfId="2681" priority="1186" operator="equal">
      <formula>"completedw"</formula>
    </cfRule>
  </conditionalFormatting>
  <conditionalFormatting sqref="J68:AE69">
    <cfRule type="cellIs" dxfId="2680" priority="822" operator="equal">
      <formula>"Completed"</formula>
    </cfRule>
    <cfRule type="cellIs" dxfId="2679" priority="820" operator="equal">
      <formula>"ROW"</formula>
    </cfRule>
    <cfRule type="cellIs" dxfId="2678" priority="819" operator="equal">
      <formula>"HOLD"</formula>
    </cfRule>
    <cfRule type="cellIs" dxfId="2677" priority="818" operator="equal">
      <formula>"completedw"</formula>
    </cfRule>
  </conditionalFormatting>
  <conditionalFormatting sqref="K25:K26">
    <cfRule type="containsText" dxfId="2676" priority="35" operator="containsText" text="Hold">
      <formula>NOT(ISERROR(SEARCH("Hold",K25)))</formula>
    </cfRule>
  </conditionalFormatting>
  <conditionalFormatting sqref="K36:K37">
    <cfRule type="containsText" dxfId="2675" priority="616" operator="containsText" text="Hold">
      <formula>NOT(ISERROR(SEARCH("Hold",K36)))</formula>
    </cfRule>
  </conditionalFormatting>
  <conditionalFormatting sqref="K51">
    <cfRule type="cellIs" dxfId="2674" priority="504" operator="equal">
      <formula>"completedw"</formula>
    </cfRule>
    <cfRule type="cellIs" dxfId="2673" priority="505" operator="equal">
      <formula>"HOLD"</formula>
    </cfRule>
    <cfRule type="cellIs" dxfId="2672" priority="506" operator="equal">
      <formula>"ROW"</formula>
    </cfRule>
  </conditionalFormatting>
  <conditionalFormatting sqref="K61:K62">
    <cfRule type="cellIs" dxfId="2671" priority="481" operator="equal">
      <formula>"HOLD"</formula>
    </cfRule>
    <cfRule type="cellIs" dxfId="2670" priority="482" operator="equal">
      <formula>"ROW"</formula>
    </cfRule>
    <cfRule type="cellIs" dxfId="2669" priority="480" operator="equal">
      <formula>"completedw"</formula>
    </cfRule>
  </conditionalFormatting>
  <conditionalFormatting sqref="K72:K73">
    <cfRule type="cellIs" dxfId="2668" priority="442" operator="equal">
      <formula>"HOLD"</formula>
    </cfRule>
    <cfRule type="cellIs" dxfId="2667" priority="441" operator="equal">
      <formula>"completedw"</formula>
    </cfRule>
    <cfRule type="cellIs" dxfId="2666" priority="443" operator="equal">
      <formula>"ROW"</formula>
    </cfRule>
  </conditionalFormatting>
  <conditionalFormatting sqref="K83:K84">
    <cfRule type="cellIs" dxfId="2665" priority="432" operator="equal">
      <formula>"completedw"</formula>
    </cfRule>
    <cfRule type="cellIs" dxfId="2664" priority="433" operator="equal">
      <formula>"HOLD"</formula>
    </cfRule>
    <cfRule type="cellIs" dxfId="2663" priority="434" operator="equal">
      <formula>"ROW"</formula>
    </cfRule>
  </conditionalFormatting>
  <conditionalFormatting sqref="K90:K91">
    <cfRule type="containsText" dxfId="2662" priority="1185" operator="containsText" text="Hold">
      <formula>NOT(ISERROR(SEARCH("Hold",K90)))</formula>
    </cfRule>
  </conditionalFormatting>
  <conditionalFormatting sqref="K106:K107">
    <cfRule type="cellIs" dxfId="2661" priority="417" operator="equal">
      <formula>"completedw"</formula>
    </cfRule>
    <cfRule type="cellIs" dxfId="2660" priority="418" operator="equal">
      <formula>"HOLD"</formula>
    </cfRule>
    <cfRule type="cellIs" dxfId="2659" priority="419" operator="equal">
      <formula>"ROW"</formula>
    </cfRule>
  </conditionalFormatting>
  <conditionalFormatting sqref="K114:K115">
    <cfRule type="containsText" dxfId="2658" priority="1249" operator="containsText" text="Hold">
      <formula>NOT(ISERROR(SEARCH("Hold",K114)))</formula>
    </cfRule>
  </conditionalFormatting>
  <conditionalFormatting sqref="K118:K119">
    <cfRule type="cellIs" dxfId="2657" priority="411" operator="equal">
      <formula>"completedw"</formula>
    </cfRule>
    <cfRule type="cellIs" dxfId="2656" priority="413" operator="equal">
      <formula>"ROW"</formula>
    </cfRule>
    <cfRule type="cellIs" dxfId="2655" priority="412" operator="equal">
      <formula>"HOLD"</formula>
    </cfRule>
  </conditionalFormatting>
  <conditionalFormatting sqref="K126:K127">
    <cfRule type="containsText" dxfId="2654" priority="13" operator="containsText" text="Hold">
      <formula>NOT(ISERROR(SEARCH("Hold",K126)))</formula>
    </cfRule>
  </conditionalFormatting>
  <conditionalFormatting sqref="K138:K139">
    <cfRule type="containsText" dxfId="2653" priority="555" operator="containsText" text="Hold">
      <formula>NOT(ISERROR(SEARCH("Hold",K138)))</formula>
    </cfRule>
  </conditionalFormatting>
  <conditionalFormatting sqref="K150:K151">
    <cfRule type="containsText" dxfId="2652" priority="1262" operator="containsText" text="Hold">
      <formula>NOT(ISERROR(SEARCH("Hold",K150)))</formula>
    </cfRule>
  </conditionalFormatting>
  <conditionalFormatting sqref="K161:K162">
    <cfRule type="containsText" dxfId="2651" priority="22" operator="containsText" text="Hold">
      <formula>NOT(ISERROR(SEARCH("Hold",K161)))</formula>
    </cfRule>
  </conditionalFormatting>
  <conditionalFormatting sqref="K176:K177">
    <cfRule type="cellIs" dxfId="2650" priority="380" operator="equal">
      <formula>"ROW"</formula>
    </cfRule>
    <cfRule type="cellIs" dxfId="2649" priority="379" operator="equal">
      <formula>"HOLD"</formula>
    </cfRule>
    <cfRule type="cellIs" dxfId="2648" priority="378" operator="equal">
      <formula>"completedw"</formula>
    </cfRule>
  </conditionalFormatting>
  <conditionalFormatting sqref="K183:K184">
    <cfRule type="containsText" dxfId="2647" priority="551" operator="containsText" text="Hold">
      <formula>NOT(ISERROR(SEARCH("Hold",K183)))</formula>
    </cfRule>
  </conditionalFormatting>
  <conditionalFormatting sqref="K194:K195">
    <cfRule type="containsText" dxfId="2646" priority="638" operator="containsText" text="Hold">
      <formula>NOT(ISERROR(SEARCH("Hold",K194)))</formula>
    </cfRule>
  </conditionalFormatting>
  <conditionalFormatting sqref="K208:K209">
    <cfRule type="cellIs" dxfId="2645" priority="237" operator="equal">
      <formula>"HOLD"</formula>
    </cfRule>
    <cfRule type="cellIs" dxfId="2644" priority="236" operator="equal">
      <formula>"completedw"</formula>
    </cfRule>
    <cfRule type="cellIs" dxfId="2643" priority="238" operator="equal">
      <formula>"ROW"</formula>
    </cfRule>
  </conditionalFormatting>
  <conditionalFormatting sqref="K215:K216">
    <cfRule type="containsText" dxfId="2642" priority="1161" operator="containsText" text="Hold">
      <formula>NOT(ISERROR(SEARCH("Hold",K215)))</formula>
    </cfRule>
  </conditionalFormatting>
  <conditionalFormatting sqref="K226:K227">
    <cfRule type="containsText" dxfId="2641" priority="1146" operator="containsText" text="Hold">
      <formula>NOT(ISERROR(SEARCH("Hold",K226)))</formula>
    </cfRule>
  </conditionalFormatting>
  <conditionalFormatting sqref="K237:K238">
    <cfRule type="containsText" dxfId="2640" priority="1163" operator="containsText" text="Hold">
      <formula>NOT(ISERROR(SEARCH("Hold",K237)))</formula>
    </cfRule>
  </conditionalFormatting>
  <conditionalFormatting sqref="K247:K248">
    <cfRule type="containsText" dxfId="2639" priority="1123" operator="containsText" text="Hold">
      <formula>NOT(ISERROR(SEARCH("Hold",K247)))</formula>
    </cfRule>
  </conditionalFormatting>
  <conditionalFormatting sqref="K257:K258">
    <cfRule type="containsText" dxfId="2638" priority="150" operator="containsText" text="Hold">
      <formula>NOT(ISERROR(SEARCH("Hold",K257)))</formula>
    </cfRule>
  </conditionalFormatting>
  <conditionalFormatting sqref="K267:K268">
    <cfRule type="containsText" dxfId="2637" priority="1043" operator="containsText" text="Hold">
      <formula>NOT(ISERROR(SEARCH("Hold",K267)))</formula>
    </cfRule>
  </conditionalFormatting>
  <conditionalFormatting sqref="K278:K279">
    <cfRule type="containsText" dxfId="2636" priority="989" operator="containsText" text="Hold">
      <formula>NOT(ISERROR(SEARCH("Hold",K278)))</formula>
    </cfRule>
  </conditionalFormatting>
  <conditionalFormatting sqref="K289:K290">
    <cfRule type="containsText" dxfId="2635" priority="899" operator="containsText" text="Hold">
      <formula>NOT(ISERROR(SEARCH("Hold",K289)))</formula>
    </cfRule>
  </conditionalFormatting>
  <conditionalFormatting sqref="K300:K301">
    <cfRule type="containsText" dxfId="2634" priority="747" operator="containsText" text="Hold">
      <formula>NOT(ISERROR(SEARCH("Hold",K300)))</formula>
    </cfRule>
  </conditionalFormatting>
  <conditionalFormatting sqref="K311:K312">
    <cfRule type="containsText" dxfId="2633" priority="97" operator="containsText" text="Hold">
      <formula>NOT(ISERROR(SEARCH("Hold",K311)))</formula>
    </cfRule>
  </conditionalFormatting>
  <conditionalFormatting sqref="K278:L279">
    <cfRule type="cellIs" dxfId="2632" priority="991" operator="equal">
      <formula>"HOLD"</formula>
    </cfRule>
    <cfRule type="cellIs" dxfId="2631" priority="993" operator="equal">
      <formula>"wip"</formula>
    </cfRule>
    <cfRule type="cellIs" dxfId="2630" priority="994" operator="equal">
      <formula>"Completed"</formula>
    </cfRule>
    <cfRule type="cellIs" dxfId="2629" priority="992" operator="equal">
      <formula>"ROW"</formula>
    </cfRule>
    <cfRule type="cellIs" dxfId="2628" priority="990" operator="equal">
      <formula>"completedw"</formula>
    </cfRule>
  </conditionalFormatting>
  <conditionalFormatting sqref="K300:L301">
    <cfRule type="cellIs" dxfId="2627" priority="748" operator="equal">
      <formula>"completedw"</formula>
    </cfRule>
    <cfRule type="cellIs" dxfId="2626" priority="752" operator="equal">
      <formula>"Completed"</formula>
    </cfRule>
    <cfRule type="cellIs" dxfId="2625" priority="751" operator="equal">
      <formula>"wip"</formula>
    </cfRule>
    <cfRule type="cellIs" dxfId="2624" priority="749" operator="equal">
      <formula>"HOLD"</formula>
    </cfRule>
    <cfRule type="cellIs" dxfId="2623" priority="750" operator="equal">
      <formula>"ROW"</formula>
    </cfRule>
  </conditionalFormatting>
  <conditionalFormatting sqref="K311:L312">
    <cfRule type="cellIs" dxfId="2622" priority="102" operator="equal">
      <formula>"Completed"</formula>
    </cfRule>
    <cfRule type="cellIs" dxfId="2621" priority="101" operator="equal">
      <formula>"wip"</formula>
    </cfRule>
    <cfRule type="cellIs" dxfId="2620" priority="100" operator="equal">
      <formula>"ROW"</formula>
    </cfRule>
    <cfRule type="cellIs" dxfId="2619" priority="99" operator="equal">
      <formula>"HOLD"</formula>
    </cfRule>
    <cfRule type="cellIs" dxfId="2618" priority="98" operator="equal">
      <formula>"completedw"</formula>
    </cfRule>
  </conditionalFormatting>
  <conditionalFormatting sqref="L172">
    <cfRule type="cellIs" dxfId="2617" priority="1618" operator="equal">
      <formula>"Completed"</formula>
    </cfRule>
    <cfRule type="cellIs" dxfId="2616" priority="1617" operator="equal">
      <formula>"wip"</formula>
    </cfRule>
  </conditionalFormatting>
  <conditionalFormatting sqref="L183">
    <cfRule type="cellIs" dxfId="2615" priority="1588" operator="equal">
      <formula>"Completed"</formula>
    </cfRule>
    <cfRule type="cellIs" dxfId="2614" priority="1587" operator="equal">
      <formula>"wip"</formula>
    </cfRule>
  </conditionalFormatting>
  <conditionalFormatting sqref="L194">
    <cfRule type="cellIs" dxfId="2613" priority="1560" operator="equal">
      <formula>"Completed"</formula>
    </cfRule>
    <cfRule type="cellIs" dxfId="2612" priority="1559" operator="equal">
      <formula>"wip"</formula>
    </cfRule>
  </conditionalFormatting>
  <conditionalFormatting sqref="L204">
    <cfRule type="cellIs" dxfId="2611" priority="1532" operator="equal">
      <formula>"Completed"</formula>
    </cfRule>
    <cfRule type="cellIs" dxfId="2610" priority="1531" operator="equal">
      <formula>"wip"</formula>
    </cfRule>
  </conditionalFormatting>
  <conditionalFormatting sqref="L215">
    <cfRule type="cellIs" dxfId="2609" priority="1503" operator="equal">
      <formula>"wip"</formula>
    </cfRule>
    <cfRule type="cellIs" dxfId="2608" priority="1504" operator="equal">
      <formula>"Completed"</formula>
    </cfRule>
  </conditionalFormatting>
  <conditionalFormatting sqref="L226">
    <cfRule type="cellIs" dxfId="2607" priority="1475" operator="equal">
      <formula>"wip"</formula>
    </cfRule>
    <cfRule type="cellIs" dxfId="2606" priority="1476" operator="equal">
      <formula>"Completed"</formula>
    </cfRule>
  </conditionalFormatting>
  <conditionalFormatting sqref="L237">
    <cfRule type="cellIs" dxfId="2605" priority="1447" operator="equal">
      <formula>"wip"</formula>
    </cfRule>
    <cfRule type="cellIs" dxfId="2604" priority="1448" operator="equal">
      <formula>"Completed"</formula>
    </cfRule>
  </conditionalFormatting>
  <conditionalFormatting sqref="L247">
    <cfRule type="cellIs" dxfId="2603" priority="1393" operator="equal">
      <formula>"wip"</formula>
    </cfRule>
    <cfRule type="cellIs" dxfId="2602" priority="1394" operator="equal">
      <formula>"Completed"</formula>
    </cfRule>
  </conditionalFormatting>
  <conditionalFormatting sqref="L257">
    <cfRule type="cellIs" dxfId="2601" priority="1365" operator="equal">
      <formula>"wip"</formula>
    </cfRule>
    <cfRule type="cellIs" dxfId="2600" priority="1366" operator="equal">
      <formula>"Completed"</formula>
    </cfRule>
  </conditionalFormatting>
  <conditionalFormatting sqref="L267:M268">
    <cfRule type="cellIs" dxfId="2599" priority="1053" operator="equal">
      <formula>"wip"</formula>
    </cfRule>
    <cfRule type="cellIs" dxfId="2598" priority="1052" operator="equal">
      <formula>"ROW"</formula>
    </cfRule>
    <cfRule type="cellIs" dxfId="2597" priority="1051" operator="equal">
      <formula>"HOLD"</formula>
    </cfRule>
    <cfRule type="cellIs" dxfId="2596" priority="1050" operator="equal">
      <formula>"completedw"</formula>
    </cfRule>
    <cfRule type="cellIs" dxfId="2595" priority="1054" operator="equal">
      <formula>"Completed"</formula>
    </cfRule>
  </conditionalFormatting>
  <conditionalFormatting sqref="L289:M290">
    <cfRule type="cellIs" dxfId="2594" priority="910" operator="equal">
      <formula>"Completed"</formula>
    </cfRule>
    <cfRule type="cellIs" dxfId="2593" priority="909" operator="equal">
      <formula>"wip"</formula>
    </cfRule>
    <cfRule type="cellIs" dxfId="2592" priority="908" operator="equal">
      <formula>"ROW"</formula>
    </cfRule>
    <cfRule type="cellIs" dxfId="2591" priority="907" operator="equal">
      <formula>"HOLD"</formula>
    </cfRule>
    <cfRule type="cellIs" dxfId="2590" priority="906" operator="equal">
      <formula>"completedw"</formula>
    </cfRule>
  </conditionalFormatting>
  <conditionalFormatting sqref="L36:N37">
    <cfRule type="cellIs" dxfId="2589" priority="785" operator="equal">
      <formula>"completedw"</formula>
    </cfRule>
    <cfRule type="cellIs" dxfId="2588" priority="786" operator="equal">
      <formula>"HOLD"</formula>
    </cfRule>
    <cfRule type="cellIs" dxfId="2587" priority="787" operator="equal">
      <formula>"ROW"</formula>
    </cfRule>
    <cfRule type="cellIs" dxfId="2586" priority="788" operator="equal">
      <formula>"wip"</formula>
    </cfRule>
    <cfRule type="cellIs" dxfId="2585" priority="789" operator="equal">
      <formula>"Completed"</formula>
    </cfRule>
  </conditionalFormatting>
  <conditionalFormatting sqref="L208:N208">
    <cfRule type="cellIs" dxfId="2584" priority="234" operator="equal">
      <formula>"HOLD"</formula>
    </cfRule>
    <cfRule type="cellIs" dxfId="2583" priority="233" operator="equal">
      <formula>"completedw"</formula>
    </cfRule>
    <cfRule type="cellIs" dxfId="2582" priority="235" operator="equal">
      <formula>"ROW"</formula>
    </cfRule>
  </conditionalFormatting>
  <conditionalFormatting sqref="L25:AE25 U14:V14 X14:AC14 L26 N26 P26 R26 T26 V26 X26 Z26 AB26 AD26 B47">
    <cfRule type="cellIs" dxfId="2581" priority="1641" operator="equal">
      <formula>"wip"</formula>
    </cfRule>
  </conditionalFormatting>
  <conditionalFormatting sqref="L25:AE25 U14:V14 X14:AC14 U15 W15 L26 N26 P26 R26 T26 V26 X26 Z26 AB26 AD26 B47">
    <cfRule type="cellIs" dxfId="2580" priority="1642"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79" priority="1423" operator="equal">
      <formula>"completedw"</formula>
    </cfRule>
    <cfRule type="cellIs" dxfId="2578" priority="1424" operator="equal">
      <formula>"HOLD"</formula>
    </cfRule>
    <cfRule type="cellIs" dxfId="2577" priority="1425" operator="equal">
      <formula>"ROW"</formula>
    </cfRule>
  </conditionalFormatting>
  <conditionalFormatting sqref="M25">
    <cfRule type="containsText" dxfId="2576" priority="209" operator="containsText" text="Hold">
      <formula>NOT(ISERROR(SEARCH("Hold",M25)))</formula>
    </cfRule>
  </conditionalFormatting>
  <conditionalFormatting sqref="M36:M37">
    <cfRule type="containsText" dxfId="2575" priority="784" operator="containsText" text="Hold">
      <formula>NOT(ISERROR(SEARCH("Hold",M36)))</formula>
    </cfRule>
  </conditionalFormatting>
  <conditionalFormatting sqref="M51">
    <cfRule type="cellIs" dxfId="2574" priority="501" operator="equal">
      <formula>"completedw"</formula>
    </cfRule>
    <cfRule type="cellIs" dxfId="2573" priority="503" operator="equal">
      <formula>"ROW"</formula>
    </cfRule>
    <cfRule type="cellIs" dxfId="2572" priority="502" operator="equal">
      <formula>"HOLD"</formula>
    </cfRule>
  </conditionalFormatting>
  <conditionalFormatting sqref="M61:M62">
    <cfRule type="cellIs" dxfId="2571" priority="477" operator="equal">
      <formula>"completedw"</formula>
    </cfRule>
    <cfRule type="cellIs" dxfId="2570" priority="479" operator="equal">
      <formula>"ROW"</formula>
    </cfRule>
    <cfRule type="cellIs" dxfId="2569" priority="478" operator="equal">
      <formula>"HOLD"</formula>
    </cfRule>
  </conditionalFormatting>
  <conditionalFormatting sqref="M72:M73">
    <cfRule type="cellIs" dxfId="2568" priority="444" operator="equal">
      <formula>"completedw"</formula>
    </cfRule>
    <cfRule type="cellIs" dxfId="2567" priority="445" operator="equal">
      <formula>"HOLD"</formula>
    </cfRule>
    <cfRule type="cellIs" dxfId="2566" priority="446" operator="equal">
      <formula>"ROW"</formula>
    </cfRule>
  </conditionalFormatting>
  <conditionalFormatting sqref="M90:M91">
    <cfRule type="containsText" dxfId="2565" priority="1179" operator="containsText" text="Hold">
      <formula>NOT(ISERROR(SEARCH("Hold",M90)))</formula>
    </cfRule>
  </conditionalFormatting>
  <conditionalFormatting sqref="M114:M115">
    <cfRule type="containsText" dxfId="2564" priority="1265" operator="containsText" text="Hold">
      <formula>NOT(ISERROR(SEARCH("Hold",M114)))</formula>
    </cfRule>
  </conditionalFormatting>
  <conditionalFormatting sqref="M126:M127">
    <cfRule type="containsText" dxfId="2563" priority="62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62" priority="164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61" priority="1644" operator="equal">
      <formula>"HOLD"</formula>
    </cfRule>
    <cfRule type="cellIs" dxfId="2560" priority="1645" operator="equal">
      <formula>"ROW"</formula>
    </cfRule>
  </conditionalFormatting>
  <conditionalFormatting sqref="M138:M139">
    <cfRule type="containsText" dxfId="2559" priority="176" operator="containsText" text="Hold">
      <formula>NOT(ISERROR(SEARCH("Hold",M138)))</formula>
    </cfRule>
  </conditionalFormatting>
  <conditionalFormatting sqref="M150:M151">
    <cfRule type="containsText" dxfId="2558" priority="1243" operator="containsText" text="Hold">
      <formula>NOT(ISERROR(SEARCH("Hold",M150)))</formula>
    </cfRule>
  </conditionalFormatting>
  <conditionalFormatting sqref="M161:M162">
    <cfRule type="containsText" dxfId="2557" priority="529" operator="containsText" text="Hold">
      <formula>NOT(ISERROR(SEARCH("Hold",M161)))</formula>
    </cfRule>
  </conditionalFormatting>
  <conditionalFormatting sqref="M176:M177">
    <cfRule type="cellIs" dxfId="2556" priority="382" operator="equal">
      <formula>"HOLD"</formula>
    </cfRule>
    <cfRule type="cellIs" dxfId="2555" priority="383" operator="equal">
      <formula>"ROW"</formula>
    </cfRule>
    <cfRule type="cellIs" dxfId="2554" priority="381" operator="equal">
      <formula>"completedw"</formula>
    </cfRule>
  </conditionalFormatting>
  <conditionalFormatting sqref="M179:M184">
    <cfRule type="cellIs" dxfId="2553" priority="548" operator="equal">
      <formula>"ROW"</formula>
    </cfRule>
    <cfRule type="cellIs" dxfId="2552" priority="547" operator="equal">
      <formula>"HOLD"</formula>
    </cfRule>
    <cfRule type="cellIs" dxfId="2551" priority="546" operator="equal">
      <formula>"completedw"</formula>
    </cfRule>
  </conditionalFormatting>
  <conditionalFormatting sqref="M183:M184">
    <cfRule type="cellIs" dxfId="2550" priority="550" operator="equal">
      <formula>"Completed"</formula>
    </cfRule>
    <cfRule type="containsText" dxfId="2549" priority="545" operator="containsText" text="Hold">
      <formula>NOT(ISERROR(SEARCH("Hold",M183)))</formula>
    </cfRule>
    <cfRule type="cellIs" dxfId="2548" priority="549" operator="equal">
      <formula>"wip"</formula>
    </cfRule>
  </conditionalFormatting>
  <conditionalFormatting sqref="M188">
    <cfRule type="cellIs" dxfId="2547" priority="791" operator="equal">
      <formula>"HOLD"</formula>
    </cfRule>
    <cfRule type="cellIs" dxfId="2546" priority="790" operator="equal">
      <formula>"completedw"</formula>
    </cfRule>
    <cfRule type="cellIs" dxfId="2545" priority="792" operator="equal">
      <formula>"ROW"</formula>
    </cfRule>
  </conditionalFormatting>
  <conditionalFormatting sqref="M194:M195">
    <cfRule type="containsText" dxfId="2544" priority="637" operator="containsText" text="Hold">
      <formula>NOT(ISERROR(SEARCH("Hold",M194)))</formula>
    </cfRule>
  </conditionalFormatting>
  <conditionalFormatting sqref="M215:M216">
    <cfRule type="containsText" dxfId="2543" priority="1160" operator="containsText" text="Hold">
      <formula>NOT(ISERROR(SEARCH("Hold",M215)))</formula>
    </cfRule>
  </conditionalFormatting>
  <conditionalFormatting sqref="M226:M227">
    <cfRule type="containsText" dxfId="2542" priority="1147" operator="containsText" text="Hold">
      <formula>NOT(ISERROR(SEARCH("Hold",M226)))</formula>
    </cfRule>
  </conditionalFormatting>
  <conditionalFormatting sqref="M237:M238">
    <cfRule type="containsText" dxfId="2541" priority="1137" operator="containsText" text="Hold">
      <formula>NOT(ISERROR(SEARCH("Hold",M237)))</formula>
    </cfRule>
  </conditionalFormatting>
  <conditionalFormatting sqref="M247:M248">
    <cfRule type="containsText" dxfId="2540" priority="1124" operator="containsText" text="Hold">
      <formula>NOT(ISERROR(SEARCH("Hold",M247)))</formula>
    </cfRule>
  </conditionalFormatting>
  <conditionalFormatting sqref="M257:M258">
    <cfRule type="containsText" dxfId="2539" priority="1114" operator="containsText" text="Hold">
      <formula>NOT(ISERROR(SEARCH("Hold",M257)))</formula>
    </cfRule>
  </conditionalFormatting>
  <conditionalFormatting sqref="M267:M268">
    <cfRule type="containsText" dxfId="2538" priority="1049" operator="containsText" text="Hold">
      <formula>NOT(ISERROR(SEARCH("Hold",M267)))</formula>
    </cfRule>
  </conditionalFormatting>
  <conditionalFormatting sqref="M278:M279">
    <cfRule type="containsText" dxfId="2537" priority="983" operator="containsText" text="Hold">
      <formula>NOT(ISERROR(SEARCH("Hold",M278)))</formula>
    </cfRule>
  </conditionalFormatting>
  <conditionalFormatting sqref="M289:M290">
    <cfRule type="containsText" dxfId="2536" priority="905" operator="containsText" text="Hold">
      <formula>NOT(ISERROR(SEARCH("Hold",M289)))</formula>
    </cfRule>
  </conditionalFormatting>
  <conditionalFormatting sqref="M300:M301">
    <cfRule type="containsText" dxfId="2535" priority="741" operator="containsText" text="Hold">
      <formula>NOT(ISERROR(SEARCH("Hold",M300)))</formula>
    </cfRule>
  </conditionalFormatting>
  <conditionalFormatting sqref="M311:M312">
    <cfRule type="containsText" dxfId="2534" priority="91" operator="containsText" text="Hold">
      <formula>NOT(ISERROR(SEARCH("Hold",M311)))</formula>
    </cfRule>
  </conditionalFormatting>
  <conditionalFormatting sqref="M90:N91">
    <cfRule type="cellIs" dxfId="2533" priority="1181" operator="equal">
      <formula>"HOLD"</formula>
    </cfRule>
    <cfRule type="cellIs" dxfId="2532" priority="1180" operator="equal">
      <formula>"completedw"</formula>
    </cfRule>
    <cfRule type="cellIs" dxfId="2531" priority="1184" operator="equal">
      <formula>"Completed"</formula>
    </cfRule>
    <cfRule type="cellIs" dxfId="2530" priority="1183" operator="equal">
      <formula>"wip"</formula>
    </cfRule>
    <cfRule type="cellIs" dxfId="2529" priority="1182" operator="equal">
      <formula>"ROW"</formula>
    </cfRule>
  </conditionalFormatting>
  <conditionalFormatting sqref="M311:N312">
    <cfRule type="cellIs" dxfId="2528" priority="92" operator="equal">
      <formula>"completedw"</formula>
    </cfRule>
    <cfRule type="cellIs" dxfId="2527" priority="93" operator="equal">
      <formula>"HOLD"</formula>
    </cfRule>
    <cfRule type="cellIs" dxfId="2526" priority="94" operator="equal">
      <formula>"ROW"</formula>
    </cfRule>
    <cfRule type="cellIs" dxfId="2525" priority="95" operator="equal">
      <formula>"wip"</formula>
    </cfRule>
    <cfRule type="cellIs" dxfId="2524" priority="96" operator="equal">
      <formula>"Completed"</formula>
    </cfRule>
  </conditionalFormatting>
  <conditionalFormatting sqref="M278:P279">
    <cfRule type="cellIs" dxfId="2523" priority="987" operator="equal">
      <formula>"wip"</formula>
    </cfRule>
    <cfRule type="cellIs" dxfId="2522" priority="988" operator="equal">
      <formula>"Completed"</formula>
    </cfRule>
    <cfRule type="cellIs" dxfId="2521" priority="984" operator="equal">
      <formula>"completedw"</formula>
    </cfRule>
    <cfRule type="cellIs" dxfId="2520" priority="985" operator="equal">
      <formula>"HOLD"</formula>
    </cfRule>
    <cfRule type="cellIs" dxfId="2519" priority="986" operator="equal">
      <formula>"ROW"</formula>
    </cfRule>
  </conditionalFormatting>
  <conditionalFormatting sqref="M300:P301">
    <cfRule type="cellIs" dxfId="2518" priority="746" operator="equal">
      <formula>"Completed"</formula>
    </cfRule>
    <cfRule type="cellIs" dxfId="2517" priority="745" operator="equal">
      <formula>"wip"</formula>
    </cfRule>
    <cfRule type="cellIs" dxfId="2516" priority="743" operator="equal">
      <formula>"HOLD"</formula>
    </cfRule>
    <cfRule type="cellIs" dxfId="2515" priority="742" operator="equal">
      <formula>"completedw"</formula>
    </cfRule>
    <cfRule type="cellIs" dxfId="2514" priority="744" operator="equal">
      <formula>"ROW"</formula>
    </cfRule>
  </conditionalFormatting>
  <conditionalFormatting sqref="M106:Q107">
    <cfRule type="cellIs" dxfId="2513" priority="122" operator="equal">
      <formula>"HOLD"</formula>
    </cfRule>
    <cfRule type="cellIs" dxfId="2512" priority="123" operator="equal">
      <formula>"ROW"</formula>
    </cfRule>
    <cfRule type="cellIs" dxfId="2511" priority="121" operator="equal">
      <formula>"completedw"</formula>
    </cfRule>
  </conditionalFormatting>
  <conditionalFormatting sqref="N172">
    <cfRule type="cellIs" dxfId="2510" priority="1616" operator="equal">
      <formula>"Completed"</formula>
    </cfRule>
    <cfRule type="cellIs" dxfId="2509" priority="1615" operator="equal">
      <formula>"wip"</formula>
    </cfRule>
  </conditionalFormatting>
  <conditionalFormatting sqref="N183">
    <cfRule type="cellIs" dxfId="2508" priority="1590" operator="equal">
      <formula>"Completed"</formula>
    </cfRule>
    <cfRule type="cellIs" dxfId="2507" priority="1589" operator="equal">
      <formula>"wip"</formula>
    </cfRule>
  </conditionalFormatting>
  <conditionalFormatting sqref="N194">
    <cfRule type="cellIs" dxfId="2506" priority="1558" operator="equal">
      <formula>"Completed"</formula>
    </cfRule>
    <cfRule type="cellIs" dxfId="2505" priority="1557" operator="equal">
      <formula>"wip"</formula>
    </cfRule>
  </conditionalFormatting>
  <conditionalFormatting sqref="N204">
    <cfRule type="cellIs" dxfId="2504" priority="1530" operator="equal">
      <formula>"Completed"</formula>
    </cfRule>
    <cfRule type="cellIs" dxfId="2503" priority="1529" operator="equal">
      <formula>"wip"</formula>
    </cfRule>
  </conditionalFormatting>
  <conditionalFormatting sqref="N215">
    <cfRule type="cellIs" dxfId="2502" priority="1501" operator="equal">
      <formula>"wip"</formula>
    </cfRule>
    <cfRule type="cellIs" dxfId="2501" priority="1502" operator="equal">
      <formula>"Completed"</formula>
    </cfRule>
  </conditionalFormatting>
  <conditionalFormatting sqref="N226">
    <cfRule type="cellIs" dxfId="2500" priority="1473" operator="equal">
      <formula>"wip"</formula>
    </cfRule>
    <cfRule type="cellIs" dxfId="2499" priority="1474" operator="equal">
      <formula>"Completed"</formula>
    </cfRule>
  </conditionalFormatting>
  <conditionalFormatting sqref="N237">
    <cfRule type="cellIs" dxfId="2498" priority="1445" operator="equal">
      <formula>"wip"</formula>
    </cfRule>
    <cfRule type="cellIs" dxfId="2497" priority="1446" operator="equal">
      <formula>"Completed"</formula>
    </cfRule>
  </conditionalFormatting>
  <conditionalFormatting sqref="N247">
    <cfRule type="cellIs" dxfId="2496" priority="1392" operator="equal">
      <formula>"Completed"</formula>
    </cfRule>
    <cfRule type="cellIs" dxfId="2495" priority="1391" operator="equal">
      <formula>"wip"</formula>
    </cfRule>
  </conditionalFormatting>
  <conditionalFormatting sqref="N257">
    <cfRule type="cellIs" dxfId="2494" priority="1363" operator="equal">
      <formula>"wip"</formula>
    </cfRule>
    <cfRule type="cellIs" dxfId="2493" priority="1364" operator="equal">
      <formula>"Completed"</formula>
    </cfRule>
  </conditionalFormatting>
  <conditionalFormatting sqref="N267:O267">
    <cfRule type="cellIs" dxfId="2492" priority="1058" operator="equal">
      <formula>"ROW"</formula>
    </cfRule>
    <cfRule type="cellIs" dxfId="2491" priority="1059" operator="equal">
      <formula>"wip"</formula>
    </cfRule>
    <cfRule type="cellIs" dxfId="2490" priority="1060" operator="equal">
      <formula>"Completed"</formula>
    </cfRule>
    <cfRule type="cellIs" dxfId="2489" priority="1057" operator="equal">
      <formula>"HOLD"</formula>
    </cfRule>
    <cfRule type="cellIs" dxfId="2488" priority="1056" operator="equal">
      <formula>"completedw"</formula>
    </cfRule>
  </conditionalFormatting>
  <conditionalFormatting sqref="N289:O289">
    <cfRule type="cellIs" dxfId="2487" priority="916" operator="equal">
      <formula>"Completed"</formula>
    </cfRule>
    <cfRule type="cellIs" dxfId="2486" priority="915" operator="equal">
      <formula>"wip"</formula>
    </cfRule>
    <cfRule type="cellIs" dxfId="2485" priority="913" operator="equal">
      <formula>"HOLD"</formula>
    </cfRule>
    <cfRule type="cellIs" dxfId="2484" priority="912" operator="equal">
      <formula>"completedw"</formula>
    </cfRule>
    <cfRule type="cellIs" dxfId="2483" priority="914" operator="equal">
      <formula>"ROW"</formula>
    </cfRule>
  </conditionalFormatting>
  <conditionalFormatting sqref="O29:O30">
    <cfRule type="cellIs" dxfId="2482" priority="795" operator="equal">
      <formula>"HOLD"</formula>
    </cfRule>
    <cfRule type="cellIs" dxfId="2481" priority="796" operator="equal">
      <formula>"ROW"</formula>
    </cfRule>
    <cfRule type="cellIs" dxfId="2480" priority="794" operator="equal">
      <formula>"completedw"</formula>
    </cfRule>
  </conditionalFormatting>
  <conditionalFormatting sqref="O215:O216">
    <cfRule type="containsText" dxfId="2479" priority="12" operator="containsText" text="Hold">
      <formula>NOT(ISERROR(SEARCH("Hold",O215)))</formula>
    </cfRule>
  </conditionalFormatting>
  <conditionalFormatting sqref="O267">
    <cfRule type="containsText" dxfId="2478" priority="1055" operator="containsText" text="Hold">
      <formula>NOT(ISERROR(SEARCH("Hold",O267)))</formula>
    </cfRule>
  </conditionalFormatting>
  <conditionalFormatting sqref="O289">
    <cfRule type="containsText" dxfId="2477" priority="911" operator="containsText" text="Hold">
      <formula>NOT(ISERROR(SEARCH("Hold",O289)))</formula>
    </cfRule>
  </conditionalFormatting>
  <conditionalFormatting sqref="O36:Q37">
    <cfRule type="containsText" dxfId="2476" priority="167" operator="containsText" text="Hold">
      <formula>NOT(ISERROR(SEARCH("Hold",O36)))</formula>
    </cfRule>
    <cfRule type="cellIs" dxfId="2475" priority="169" operator="equal">
      <formula>"HOLD"</formula>
    </cfRule>
    <cfRule type="cellIs" dxfId="2474" priority="172" operator="equal">
      <formula>"Completed"</formula>
    </cfRule>
    <cfRule type="cellIs" dxfId="2473" priority="171" operator="equal">
      <formula>"wip"</formula>
    </cfRule>
    <cfRule type="cellIs" dxfId="2472" priority="170" operator="equal">
      <formula>"ROW"</formula>
    </cfRule>
    <cfRule type="cellIs" dxfId="2471" priority="168" operator="equal">
      <formula>"completedw"</formula>
    </cfRule>
  </conditionalFormatting>
  <conditionalFormatting sqref="O72:Q73">
    <cfRule type="cellIs" dxfId="2470" priority="447" operator="equal">
      <formula>"completedw"</formula>
    </cfRule>
    <cfRule type="cellIs" dxfId="2469" priority="449" operator="equal">
      <formula>"ROW"</formula>
    </cfRule>
    <cfRule type="cellIs" dxfId="2468" priority="448" operator="equal">
      <formula>"HOLD"</formula>
    </cfRule>
  </conditionalFormatting>
  <conditionalFormatting sqref="O90:Q91">
    <cfRule type="containsText" dxfId="2467" priority="15" operator="containsText" text="Hold">
      <formula>NOT(ISERROR(SEARCH("Hold",O90)))</formula>
    </cfRule>
    <cfRule type="cellIs" dxfId="2466" priority="16" operator="equal">
      <formula>"completedw"</formula>
    </cfRule>
    <cfRule type="cellIs" dxfId="2465" priority="17" operator="equal">
      <formula>"HOLD"</formula>
    </cfRule>
    <cfRule type="cellIs" dxfId="2464" priority="18" operator="equal">
      <formula>"ROW"</formula>
    </cfRule>
    <cfRule type="cellIs" dxfId="2463" priority="19" operator="equal">
      <formula>"wip"</formula>
    </cfRule>
    <cfRule type="cellIs" dxfId="2462" priority="20" operator="equal">
      <formula>"Completed"</formula>
    </cfRule>
  </conditionalFormatting>
  <conditionalFormatting sqref="O114:Q115 O161:P162 O215:Q216 O226:Q227 O237:Q238 O247:Q248 O257:Q258 O79:Q80 O102:Q103 C126:C127 O150:Q151 O268:P268 O278:Q279 O290:P290">
    <cfRule type="containsText" dxfId="2461" priority="793" operator="containsText" text="Hold">
      <formula>NOT(ISERROR(SEARCH("Hold",C79)))</formula>
    </cfRule>
  </conditionalFormatting>
  <conditionalFormatting sqref="O126:Q127">
    <cfRule type="containsText" dxfId="2460" priority="628" operator="containsText" text="Hold">
      <formula>NOT(ISERROR(SEARCH("Hold",O126)))</formula>
    </cfRule>
  </conditionalFormatting>
  <conditionalFormatting sqref="O138:Q139">
    <cfRule type="containsText" dxfId="2459" priority="633" operator="containsText" text="Hold">
      <formula>NOT(ISERROR(SEARCH("Hold",O138)))</formula>
    </cfRule>
  </conditionalFormatting>
  <conditionalFormatting sqref="O187:Q187">
    <cfRule type="cellIs" dxfId="2458" priority="363" operator="equal">
      <formula>"completedw"</formula>
    </cfRule>
    <cfRule type="cellIs" dxfId="2457" priority="364" operator="equal">
      <formula>"HOLD"</formula>
    </cfRule>
    <cfRule type="cellIs" dxfId="2456" priority="365" operator="equal">
      <formula>"ROW"</formula>
    </cfRule>
  </conditionalFormatting>
  <conditionalFormatting sqref="O194:Q195">
    <cfRule type="containsText" dxfId="2455" priority="636" operator="containsText" text="Hold">
      <formula>NOT(ISERROR(SEARCH("Hold",O194)))</formula>
    </cfRule>
  </conditionalFormatting>
  <conditionalFormatting sqref="O300:Q301">
    <cfRule type="containsText" dxfId="2454" priority="735" operator="containsText" text="Hold">
      <formula>NOT(ISERROR(SEARCH("Hold",O300)))</formula>
    </cfRule>
  </conditionalFormatting>
  <conditionalFormatting sqref="O311:Q312">
    <cfRule type="containsText" dxfId="2453" priority="85" operator="containsText" text="Hold">
      <formula>NOT(ISERROR(SEARCH("Hold",O311)))</formula>
    </cfRule>
  </conditionalFormatting>
  <conditionalFormatting sqref="O311:R312">
    <cfRule type="cellIs" dxfId="2452" priority="86" operator="equal">
      <formula>"completedw"</formula>
    </cfRule>
    <cfRule type="cellIs" dxfId="2451" priority="88" operator="equal">
      <formula>"ROW"</formula>
    </cfRule>
    <cfRule type="cellIs" dxfId="2450" priority="89" operator="equal">
      <formula>"wip"</formula>
    </cfRule>
    <cfRule type="cellIs" dxfId="2449" priority="90" operator="equal">
      <formula>"Completed"</formula>
    </cfRule>
    <cfRule type="cellIs" dxfId="2448" priority="87" operator="equal">
      <formula>"HOLD"</formula>
    </cfRule>
  </conditionalFormatting>
  <conditionalFormatting sqref="O208:S209">
    <cfRule type="cellIs" dxfId="2447" priority="232" operator="equal">
      <formula>"ROW"</formula>
    </cfRule>
    <cfRule type="cellIs" dxfId="2446" priority="231" operator="equal">
      <formula>"HOLD"</formula>
    </cfRule>
    <cfRule type="cellIs" dxfId="2445" priority="230" operator="equal">
      <formula>"completedw"</formula>
    </cfRule>
  </conditionalFormatting>
  <conditionalFormatting sqref="O61:W62">
    <cfRule type="cellIs" dxfId="2444" priority="127" operator="equal">
      <formula>"completedw"</formula>
    </cfRule>
    <cfRule type="cellIs" dxfId="2443" priority="129" operator="equal">
      <formula>"ROW"</formula>
    </cfRule>
    <cfRule type="cellIs" dxfId="2442" priority="128" operator="equal">
      <formula>"HOLD"</formula>
    </cfRule>
  </conditionalFormatting>
  <conditionalFormatting sqref="O176:W177">
    <cfRule type="cellIs" dxfId="2441" priority="386" operator="equal">
      <formula>"ROW"</formula>
    </cfRule>
    <cfRule type="cellIs" dxfId="2440" priority="385" operator="equal">
      <formula>"HOLD"</formula>
    </cfRule>
    <cfRule type="cellIs" dxfId="2439" priority="384" operator="equal">
      <formula>"completedw"</formula>
    </cfRule>
  </conditionalFormatting>
  <conditionalFormatting sqref="P172">
    <cfRule type="cellIs" dxfId="2438" priority="1614" operator="equal">
      <formula>"Completed"</formula>
    </cfRule>
    <cfRule type="cellIs" dxfId="2437" priority="1613" operator="equal">
      <formula>"wip"</formula>
    </cfRule>
  </conditionalFormatting>
  <conditionalFormatting sqref="P183">
    <cfRule type="cellIs" dxfId="2436" priority="1585" operator="equal">
      <formula>"wip"</formula>
    </cfRule>
    <cfRule type="cellIs" dxfId="2435" priority="1586" operator="equal">
      <formula>"Completed"</formula>
    </cfRule>
  </conditionalFormatting>
  <conditionalFormatting sqref="P194">
    <cfRule type="cellIs" dxfId="2434" priority="1556" operator="equal">
      <formula>"Completed"</formula>
    </cfRule>
    <cfRule type="cellIs" dxfId="2433" priority="1555" operator="equal">
      <formula>"wip"</formula>
    </cfRule>
  </conditionalFormatting>
  <conditionalFormatting sqref="P204">
    <cfRule type="cellIs" dxfId="2432" priority="1527" operator="equal">
      <formula>"wip"</formula>
    </cfRule>
    <cfRule type="cellIs" dxfId="2431" priority="1528" operator="equal">
      <formula>"Completed"</formula>
    </cfRule>
  </conditionalFormatting>
  <conditionalFormatting sqref="P215">
    <cfRule type="cellIs" dxfId="2430" priority="1499" operator="equal">
      <formula>"wip"</formula>
    </cfRule>
    <cfRule type="cellIs" dxfId="2429" priority="1500" operator="equal">
      <formula>"Completed"</formula>
    </cfRule>
  </conditionalFormatting>
  <conditionalFormatting sqref="P226">
    <cfRule type="cellIs" dxfId="2428" priority="1472" operator="equal">
      <formula>"Completed"</formula>
    </cfRule>
    <cfRule type="cellIs" dxfId="2427" priority="1471" operator="equal">
      <formula>"wip"</formula>
    </cfRule>
  </conditionalFormatting>
  <conditionalFormatting sqref="P237">
    <cfRule type="cellIs" dxfId="2426" priority="1444" operator="equal">
      <formula>"Completed"</formula>
    </cfRule>
    <cfRule type="cellIs" dxfId="2425" priority="1443" operator="equal">
      <formula>"wip"</formula>
    </cfRule>
  </conditionalFormatting>
  <conditionalFormatting sqref="P247">
    <cfRule type="cellIs" dxfId="2424" priority="1390" operator="equal">
      <formula>"Completed"</formula>
    </cfRule>
    <cfRule type="cellIs" dxfId="2423" priority="1389" operator="equal">
      <formula>"wip"</formula>
    </cfRule>
  </conditionalFormatting>
  <conditionalFormatting sqref="P257">
    <cfRule type="cellIs" dxfId="2422" priority="1361" operator="equal">
      <formula>"wip"</formula>
    </cfRule>
    <cfRule type="cellIs" dxfId="2421" priority="1362" operator="equal">
      <formula>"Completed"</formula>
    </cfRule>
  </conditionalFormatting>
  <conditionalFormatting sqref="P267">
    <cfRule type="cellIs" dxfId="2420" priority="162" operator="equal">
      <formula>"completedw"</formula>
    </cfRule>
    <cfRule type="cellIs" dxfId="2419" priority="166" operator="equal">
      <formula>"Completed"</formula>
    </cfRule>
    <cfRule type="cellIs" dxfId="2418" priority="165" operator="equal">
      <formula>"wip"</formula>
    </cfRule>
    <cfRule type="cellIs" dxfId="2417" priority="164" operator="equal">
      <formula>"ROW"</formula>
    </cfRule>
    <cfRule type="cellIs" dxfId="2416" priority="163" operator="equal">
      <formula>"HOLD"</formula>
    </cfRule>
  </conditionalFormatting>
  <conditionalFormatting sqref="P289">
    <cfRule type="cellIs" dxfId="2415" priority="157" operator="equal">
      <formula>"completedw"</formula>
    </cfRule>
    <cfRule type="cellIs" dxfId="2414" priority="160" operator="equal">
      <formula>"wip"</formula>
    </cfRule>
    <cfRule type="cellIs" dxfId="2413" priority="161" operator="equal">
      <formula>"Completed"</formula>
    </cfRule>
    <cfRule type="cellIs" dxfId="2412" priority="158" operator="equal">
      <formula>"HOLD"</formula>
    </cfRule>
    <cfRule type="cellIs" dxfId="2411" priority="159" operator="equal">
      <formula>"ROW"</formula>
    </cfRule>
  </conditionalFormatting>
  <conditionalFormatting sqref="Q143">
    <cfRule type="cellIs" dxfId="2410" priority="173" operator="equal">
      <formula>"completedw"</formula>
    </cfRule>
    <cfRule type="cellIs" dxfId="2409" priority="174" operator="equal">
      <formula>"HOLD"</formula>
    </cfRule>
    <cfRule type="cellIs" dxfId="2408" priority="175" operator="equal">
      <formula>"ROW"</formula>
    </cfRule>
  </conditionalFormatting>
  <conditionalFormatting sqref="Q161:Q162">
    <cfRule type="containsText" dxfId="2407" priority="528" operator="containsText" text="Hold">
      <formula>NOT(ISERROR(SEARCH("Hold",Q161)))</formula>
    </cfRule>
  </conditionalFormatting>
  <conditionalFormatting sqref="Q215:Q216">
    <cfRule type="containsText" dxfId="2406" priority="11" operator="containsText" text="Hold">
      <formula>NOT(ISERROR(SEARCH("Hold",Q215)))</formula>
    </cfRule>
  </conditionalFormatting>
  <conditionalFormatting sqref="Q267:Q268">
    <cfRule type="containsText" dxfId="2405" priority="1061" operator="containsText" text="Hold">
      <formula>NOT(ISERROR(SEARCH("Hold",Q267)))</formula>
    </cfRule>
  </conditionalFormatting>
  <conditionalFormatting sqref="Q289:Q290">
    <cfRule type="containsText" dxfId="2404" priority="917" operator="containsText" text="Hold">
      <formula>NOT(ISERROR(SEARCH("Hold",Q289)))</formula>
    </cfRule>
  </conditionalFormatting>
  <conditionalFormatting sqref="Q278:R279">
    <cfRule type="cellIs" dxfId="2403" priority="982" operator="equal">
      <formula>"Completed"</formula>
    </cfRule>
    <cfRule type="cellIs" dxfId="2402" priority="981" operator="equal">
      <formula>"wip"</formula>
    </cfRule>
    <cfRule type="cellIs" dxfId="2401" priority="980" operator="equal">
      <formula>"ROW"</formula>
    </cfRule>
    <cfRule type="cellIs" dxfId="2400" priority="979" operator="equal">
      <formula>"HOLD"</formula>
    </cfRule>
    <cfRule type="cellIs" dxfId="2399" priority="978" operator="equal">
      <formula>"completedw"</formula>
    </cfRule>
  </conditionalFormatting>
  <conditionalFormatting sqref="Q300:R301">
    <cfRule type="cellIs" dxfId="2398" priority="737" operator="equal">
      <formula>"HOLD"</formula>
    </cfRule>
    <cfRule type="cellIs" dxfId="2397" priority="736" operator="equal">
      <formula>"completedw"</formula>
    </cfRule>
    <cfRule type="cellIs" dxfId="2396" priority="738" operator="equal">
      <formula>"ROW"</formula>
    </cfRule>
    <cfRule type="cellIs" dxfId="2395" priority="739" operator="equal">
      <formula>"wip"</formula>
    </cfRule>
    <cfRule type="cellIs" dxfId="2394" priority="740" operator="equal">
      <formula>"Completed"</formula>
    </cfRule>
  </conditionalFormatting>
  <conditionalFormatting sqref="Q29:S30">
    <cfRule type="cellIs" dxfId="2393" priority="526" operator="equal">
      <formula>"HOLD"</formula>
    </cfRule>
    <cfRule type="cellIs" dxfId="2392" priority="527" operator="equal">
      <formula>"ROW"</formula>
    </cfRule>
    <cfRule type="cellIs" dxfId="2391" priority="525" operator="equal">
      <formula>"completedw"</formula>
    </cfRule>
  </conditionalFormatting>
  <conditionalFormatting sqref="Q289:S290">
    <cfRule type="cellIs" dxfId="2390" priority="921" operator="equal">
      <formula>"ROW"</formula>
    </cfRule>
    <cfRule type="cellIs" dxfId="2389" priority="922" operator="equal">
      <formula>"wip"</formula>
    </cfRule>
    <cfRule type="cellIs" dxfId="2388" priority="923" operator="equal">
      <formula>"Completed"</formula>
    </cfRule>
    <cfRule type="cellIs" dxfId="2387" priority="919" operator="equal">
      <formula>"completedw"</formula>
    </cfRule>
    <cfRule type="cellIs" dxfId="2386" priority="920" operator="equal">
      <formula>"HOLD"</formula>
    </cfRule>
  </conditionalFormatting>
  <conditionalFormatting sqref="R172">
    <cfRule type="cellIs" dxfId="2385" priority="1611" operator="equal">
      <formula>"wip"</formula>
    </cfRule>
    <cfRule type="cellIs" dxfId="2384" priority="1612" operator="equal">
      <formula>"Completed"</formula>
    </cfRule>
  </conditionalFormatting>
  <conditionalFormatting sqref="R183">
    <cfRule type="cellIs" dxfId="2383" priority="1583" operator="equal">
      <formula>"wip"</formula>
    </cfRule>
    <cfRule type="cellIs" dxfId="2382" priority="1584" operator="equal">
      <formula>"Completed"</formula>
    </cfRule>
  </conditionalFormatting>
  <conditionalFormatting sqref="R194">
    <cfRule type="cellIs" dxfId="2381" priority="1554" operator="equal">
      <formula>"Completed"</formula>
    </cfRule>
    <cfRule type="cellIs" dxfId="2380" priority="1553" operator="equal">
      <formula>"wip"</formula>
    </cfRule>
  </conditionalFormatting>
  <conditionalFormatting sqref="R204">
    <cfRule type="cellIs" dxfId="2379" priority="1526" operator="equal">
      <formula>"Completed"</formula>
    </cfRule>
    <cfRule type="cellIs" dxfId="2378" priority="1525" operator="equal">
      <formula>"wip"</formula>
    </cfRule>
  </conditionalFormatting>
  <conditionalFormatting sqref="R215">
    <cfRule type="cellIs" dxfId="2377" priority="1497" operator="equal">
      <formula>"wip"</formula>
    </cfRule>
    <cfRule type="cellIs" dxfId="2376" priority="1498" operator="equal">
      <formula>"Completed"</formula>
    </cfRule>
  </conditionalFormatting>
  <conditionalFormatting sqref="R226">
    <cfRule type="cellIs" dxfId="2375" priority="1470" operator="equal">
      <formula>"Completed"</formula>
    </cfRule>
    <cfRule type="cellIs" dxfId="2374" priority="1469" operator="equal">
      <formula>"wip"</formula>
    </cfRule>
  </conditionalFormatting>
  <conditionalFormatting sqref="R237">
    <cfRule type="cellIs" dxfId="2373" priority="1442" operator="equal">
      <formula>"Completed"</formula>
    </cfRule>
    <cfRule type="cellIs" dxfId="2372" priority="1441" operator="equal">
      <formula>"wip"</formula>
    </cfRule>
  </conditionalFormatting>
  <conditionalFormatting sqref="R247">
    <cfRule type="cellIs" dxfId="2371" priority="1387" operator="equal">
      <formula>"wip"</formula>
    </cfRule>
    <cfRule type="cellIs" dxfId="2370" priority="1388" operator="equal">
      <formula>"Completed"</formula>
    </cfRule>
  </conditionalFormatting>
  <conditionalFormatting sqref="R257">
    <cfRule type="cellIs" dxfId="2369" priority="1360" operator="equal">
      <formula>"Completed"</formula>
    </cfRule>
    <cfRule type="cellIs" dxfId="2368" priority="1359" operator="equal">
      <formula>"wip"</formula>
    </cfRule>
  </conditionalFormatting>
  <conditionalFormatting sqref="R90:S91">
    <cfRule type="cellIs" dxfId="2367" priority="63" operator="equal">
      <formula>"HOLD"</formula>
    </cfRule>
    <cfRule type="cellIs" dxfId="2366" priority="62" operator="equal">
      <formula>"completedw"</formula>
    </cfRule>
    <cfRule type="cellIs" dxfId="2365" priority="64" operator="equal">
      <formula>"ROW"</formula>
    </cfRule>
    <cfRule type="cellIs" dxfId="2364" priority="65" operator="equal">
      <formula>"wip"</formula>
    </cfRule>
    <cfRule type="cellIs" dxfId="2363" priority="66" operator="equal">
      <formula>"Completed"</formula>
    </cfRule>
  </conditionalFormatting>
  <conditionalFormatting sqref="R267:S268">
    <cfRule type="cellIs" dxfId="2362" priority="1064" operator="equal">
      <formula>"HOLD"</formula>
    </cfRule>
    <cfRule type="cellIs" dxfId="2361" priority="1066" operator="equal">
      <formula>"wip"</formula>
    </cfRule>
    <cfRule type="cellIs" dxfId="2360" priority="1067" operator="equal">
      <formula>"Completed"</formula>
    </cfRule>
    <cfRule type="cellIs" dxfId="2359" priority="1065" operator="equal">
      <formula>"ROW"</formula>
    </cfRule>
    <cfRule type="cellIs" dxfId="2358" priority="1063" operator="equal">
      <formula>"completedw"</formula>
    </cfRule>
  </conditionalFormatting>
  <conditionalFormatting sqref="R36:V37">
    <cfRule type="cellIs" dxfId="2357" priority="590" operator="equal">
      <formula>"wip"</formula>
    </cfRule>
    <cfRule type="cellIs" dxfId="2356" priority="591" operator="equal">
      <formula>"Completed"</formula>
    </cfRule>
    <cfRule type="cellIs" dxfId="2355" priority="589" operator="equal">
      <formula>"ROW"</formula>
    </cfRule>
    <cfRule type="cellIs" dxfId="2354" priority="587" operator="equal">
      <formula>"completedw"</formula>
    </cfRule>
    <cfRule type="cellIs" dxfId="2353" priority="588" operator="equal">
      <formula>"HOLD"</formula>
    </cfRule>
  </conditionalFormatting>
  <conditionalFormatting sqref="S36:S37">
    <cfRule type="containsText" dxfId="2352" priority="586" operator="containsText" text="Hold">
      <formula>NOT(ISERROR(SEARCH("Hold",S36)))</formula>
    </cfRule>
  </conditionalFormatting>
  <conditionalFormatting sqref="S51">
    <cfRule type="cellIs" dxfId="2351" priority="500" operator="equal">
      <formula>"ROW"</formula>
    </cfRule>
    <cfRule type="cellIs" dxfId="2350" priority="499" operator="equal">
      <formula>"HOLD"</formula>
    </cfRule>
    <cfRule type="cellIs" dxfId="2349" priority="498" operator="equal">
      <formula>"completedw"</formula>
    </cfRule>
  </conditionalFormatting>
  <conditionalFormatting sqref="S72:S73">
    <cfRule type="cellIs" dxfId="2348" priority="450" operator="equal">
      <formula>"completedw"</formula>
    </cfRule>
    <cfRule type="cellIs" dxfId="2347" priority="451" operator="equal">
      <formula>"HOLD"</formula>
    </cfRule>
    <cfRule type="cellIs" dxfId="2346" priority="452" operator="equal">
      <formula>"ROW"</formula>
    </cfRule>
  </conditionalFormatting>
  <conditionalFormatting sqref="S79:S80">
    <cfRule type="cellIs" dxfId="2345" priority="582" operator="equal">
      <formula>"ROW"</formula>
    </cfRule>
    <cfRule type="cellIs" dxfId="2344" priority="584" operator="equal">
      <formula>"Completed"</formula>
    </cfRule>
    <cfRule type="cellIs" dxfId="2343" priority="583" operator="equal">
      <formula>"wip"</formula>
    </cfRule>
    <cfRule type="cellIs" dxfId="2342" priority="581" operator="equal">
      <formula>"HOLD"</formula>
    </cfRule>
    <cfRule type="cellIs" dxfId="2341" priority="580" operator="equal">
      <formula>"completedw"</formula>
    </cfRule>
    <cfRule type="containsText" dxfId="2340" priority="579" operator="containsText" text="Hold">
      <formula>NOT(ISERROR(SEARCH("Hold",S79)))</formula>
    </cfRule>
  </conditionalFormatting>
  <conditionalFormatting sqref="S90:S91">
    <cfRule type="containsText" dxfId="2339" priority="61" operator="containsText" text="Hold">
      <formula>NOT(ISERROR(SEARCH("Hold",S90)))</formula>
    </cfRule>
  </conditionalFormatting>
  <conditionalFormatting sqref="S102:S103">
    <cfRule type="containsText" dxfId="2338" priority="826" operator="containsText" text="Hold">
      <formula>NOT(ISERROR(SEARCH("Hold",S102)))</formula>
    </cfRule>
  </conditionalFormatting>
  <conditionalFormatting sqref="S106:S107">
    <cfRule type="cellIs" dxfId="2337" priority="416" operator="equal">
      <formula>"ROW"</formula>
    </cfRule>
    <cfRule type="cellIs" dxfId="2336" priority="415" operator="equal">
      <formula>"HOLD"</formula>
    </cfRule>
    <cfRule type="cellIs" dxfId="2335" priority="414" operator="equal">
      <formula>"completedw"</formula>
    </cfRule>
  </conditionalFormatting>
  <conditionalFormatting sqref="S114:S115">
    <cfRule type="containsText" dxfId="2334" priority="1247" operator="containsText" text="Hold">
      <formula>NOT(ISERROR(SEARCH("Hold",S114)))</formula>
    </cfRule>
  </conditionalFormatting>
  <conditionalFormatting sqref="S118:S119">
    <cfRule type="cellIs" dxfId="2333" priority="190" operator="equal">
      <formula>"ROW"</formula>
    </cfRule>
    <cfRule type="cellIs" dxfId="2332" priority="189" operator="equal">
      <formula>"HOLD"</formula>
    </cfRule>
    <cfRule type="cellIs" dxfId="2331" priority="188" operator="equal">
      <formula>"completedw"</formula>
    </cfRule>
  </conditionalFormatting>
  <conditionalFormatting sqref="S122">
    <cfRule type="cellIs" dxfId="2330" priority="269" operator="equal">
      <formula>"completedw"</formula>
    </cfRule>
    <cfRule type="cellIs" dxfId="2329" priority="270" operator="equal">
      <formula>"HOLD"</formula>
    </cfRule>
    <cfRule type="cellIs" dxfId="2328" priority="271" operator="equal">
      <formula>"ROW"</formula>
    </cfRule>
  </conditionalFormatting>
  <conditionalFormatting sqref="S126:S127">
    <cfRule type="containsText" dxfId="2327" priority="627" operator="containsText" text="Hold">
      <formula>NOT(ISERROR(SEARCH("Hold",S126)))</formula>
    </cfRule>
  </conditionalFormatting>
  <conditionalFormatting sqref="S138:S139">
    <cfRule type="containsText" dxfId="2326" priority="632" operator="containsText" text="Hold">
      <formula>NOT(ISERROR(SEARCH("Hold",S138)))</formula>
    </cfRule>
  </conditionalFormatting>
  <conditionalFormatting sqref="S142:S143 S145">
    <cfRule type="cellIs" dxfId="2325" priority="408" operator="equal">
      <formula>"completedw"</formula>
    </cfRule>
    <cfRule type="cellIs" dxfId="2324" priority="409" operator="equal">
      <formula>"HOLD"</formula>
    </cfRule>
    <cfRule type="cellIs" dxfId="2323" priority="410" operator="equal">
      <formula>"ROW"</formula>
    </cfRule>
  </conditionalFormatting>
  <conditionalFormatting sqref="S150:S151">
    <cfRule type="containsText" dxfId="2322" priority="1242" operator="containsText" text="Hold">
      <formula>NOT(ISERROR(SEARCH("Hold",S150)))</formula>
    </cfRule>
  </conditionalFormatting>
  <conditionalFormatting sqref="S187">
    <cfRule type="cellIs" dxfId="2321" priority="360" operator="equal">
      <formula>"completedw"</formula>
    </cfRule>
    <cfRule type="cellIs" dxfId="2320" priority="361" operator="equal">
      <formula>"HOLD"</formula>
    </cfRule>
    <cfRule type="cellIs" dxfId="2319" priority="362" operator="equal">
      <formula>"ROW"</formula>
    </cfRule>
  </conditionalFormatting>
  <conditionalFormatting sqref="S194:S195">
    <cfRule type="containsText" dxfId="2318" priority="635" operator="containsText" text="Hold">
      <formula>NOT(ISERROR(SEARCH("Hold",S194)))</formula>
    </cfRule>
  </conditionalFormatting>
  <conditionalFormatting sqref="S215:S216">
    <cfRule type="containsText" dxfId="2317" priority="137" operator="containsText" text="Hold">
      <formula>NOT(ISERROR(SEARCH("Hold",S215)))</formula>
    </cfRule>
    <cfRule type="containsText" dxfId="2316" priority="1159" operator="containsText" text="Hold">
      <formula>NOT(ISERROR(SEARCH("Hold",S215)))</formula>
    </cfRule>
  </conditionalFormatting>
  <conditionalFormatting sqref="S226:S227">
    <cfRule type="containsText" dxfId="2315" priority="1148" operator="containsText" text="Hold">
      <formula>NOT(ISERROR(SEARCH("Hold",S226)))</formula>
    </cfRule>
  </conditionalFormatting>
  <conditionalFormatting sqref="S237:S238">
    <cfRule type="containsText" dxfId="2314" priority="1136" operator="containsText" text="Hold">
      <formula>NOT(ISERROR(SEARCH("Hold",S237)))</formula>
    </cfRule>
  </conditionalFormatting>
  <conditionalFormatting sqref="S247:S248">
    <cfRule type="containsText" dxfId="2313" priority="1125" operator="containsText" text="Hold">
      <formula>NOT(ISERROR(SEARCH("Hold",S247)))</formula>
    </cfRule>
  </conditionalFormatting>
  <conditionalFormatting sqref="S257:S258">
    <cfRule type="containsText" dxfId="2312" priority="1113" operator="containsText" text="Hold">
      <formula>NOT(ISERROR(SEARCH("Hold",S257)))</formula>
    </cfRule>
  </conditionalFormatting>
  <conditionalFormatting sqref="S267:S268">
    <cfRule type="containsText" dxfId="2311" priority="1062" operator="containsText" text="Hold">
      <formula>NOT(ISERROR(SEARCH("Hold",S267)))</formula>
    </cfRule>
  </conditionalFormatting>
  <conditionalFormatting sqref="S278:S279">
    <cfRule type="containsText" dxfId="2310" priority="73" operator="containsText" text="Hold">
      <formula>NOT(ISERROR(SEARCH("Hold",S278)))</formula>
    </cfRule>
  </conditionalFormatting>
  <conditionalFormatting sqref="S289:S290">
    <cfRule type="containsText" dxfId="2309" priority="918" operator="containsText" text="Hold">
      <formula>NOT(ISERROR(SEARCH("Hold",S289)))</formula>
    </cfRule>
  </conditionalFormatting>
  <conditionalFormatting sqref="S300:S301">
    <cfRule type="containsText" dxfId="2308" priority="729" operator="containsText" text="Hold">
      <formula>NOT(ISERROR(SEARCH("Hold",S300)))</formula>
    </cfRule>
  </conditionalFormatting>
  <conditionalFormatting sqref="S311:S312">
    <cfRule type="cellIs" dxfId="2307" priority="82" operator="equal">
      <formula>"ROW"</formula>
    </cfRule>
    <cfRule type="containsText" dxfId="2306" priority="79" operator="containsText" text="Hold">
      <formula>NOT(ISERROR(SEARCH("Hold",S311)))</formula>
    </cfRule>
    <cfRule type="cellIs" dxfId="2305" priority="81" operator="equal">
      <formula>"HOLD"</formula>
    </cfRule>
    <cfRule type="cellIs" dxfId="2304" priority="80" operator="equal">
      <formula>"completedw"</formula>
    </cfRule>
    <cfRule type="cellIs" dxfId="2303" priority="84" operator="equal">
      <formula>"Completed"</formula>
    </cfRule>
    <cfRule type="cellIs" dxfId="2302" priority="83" operator="equal">
      <formula>"wip"</formula>
    </cfRule>
  </conditionalFormatting>
  <conditionalFormatting sqref="S278:T279">
    <cfRule type="cellIs" dxfId="2301" priority="78" operator="equal">
      <formula>"Completed"</formula>
    </cfRule>
    <cfRule type="cellIs" dxfId="2300" priority="76" operator="equal">
      <formula>"ROW"</formula>
    </cfRule>
    <cfRule type="cellIs" dxfId="2299" priority="74" operator="equal">
      <formula>"completedw"</formula>
    </cfRule>
    <cfRule type="cellIs" dxfId="2298" priority="75" operator="equal">
      <formula>"HOLD"</formula>
    </cfRule>
    <cfRule type="cellIs" dxfId="2297" priority="77" operator="equal">
      <formula>"wip"</formula>
    </cfRule>
  </conditionalFormatting>
  <conditionalFormatting sqref="S300:T301">
    <cfRule type="cellIs" dxfId="2296" priority="732" operator="equal">
      <formula>"ROW"</formula>
    </cfRule>
    <cfRule type="cellIs" dxfId="2295" priority="734" operator="equal">
      <formula>"Completed"</formula>
    </cfRule>
    <cfRule type="cellIs" dxfId="2294" priority="733" operator="equal">
      <formula>"wip"</formula>
    </cfRule>
    <cfRule type="cellIs" dxfId="2293" priority="731" operator="equal">
      <formula>"HOLD"</formula>
    </cfRule>
    <cfRule type="cellIs" dxfId="2292" priority="730" operator="equal">
      <formula>"completedw"</formula>
    </cfRule>
  </conditionalFormatting>
  <conditionalFormatting sqref="T172">
    <cfRule type="cellIs" dxfId="2291" priority="1610" operator="equal">
      <formula>"Completed"</formula>
    </cfRule>
    <cfRule type="cellIs" dxfId="2290" priority="1609" operator="equal">
      <formula>"wip"</formula>
    </cfRule>
  </conditionalFormatting>
  <conditionalFormatting sqref="T183">
    <cfRule type="cellIs" dxfId="2289" priority="1581" operator="equal">
      <formula>"wip"</formula>
    </cfRule>
    <cfRule type="cellIs" dxfId="2288" priority="1582" operator="equal">
      <formula>"Completed"</formula>
    </cfRule>
  </conditionalFormatting>
  <conditionalFormatting sqref="T194">
    <cfRule type="cellIs" dxfId="2287" priority="1552" operator="equal">
      <formula>"Completed"</formula>
    </cfRule>
    <cfRule type="cellIs" dxfId="2286" priority="1551" operator="equal">
      <formula>"wip"</formula>
    </cfRule>
  </conditionalFormatting>
  <conditionalFormatting sqref="T204">
    <cfRule type="cellIs" dxfId="2285" priority="1524" operator="equal">
      <formula>"Completed"</formula>
    </cfRule>
    <cfRule type="cellIs" dxfId="2284" priority="1523" operator="equal">
      <formula>"wip"</formula>
    </cfRule>
  </conditionalFormatting>
  <conditionalFormatting sqref="T215">
    <cfRule type="cellIs" dxfId="2283" priority="1496" operator="equal">
      <formula>"Completed"</formula>
    </cfRule>
    <cfRule type="cellIs" dxfId="2282" priority="1495" operator="equal">
      <formula>"wip"</formula>
    </cfRule>
  </conditionalFormatting>
  <conditionalFormatting sqref="T226">
    <cfRule type="cellIs" dxfId="2281" priority="1467" operator="equal">
      <formula>"wip"</formula>
    </cfRule>
    <cfRule type="cellIs" dxfId="2280" priority="1468" operator="equal">
      <formula>"Completed"</formula>
    </cfRule>
  </conditionalFormatting>
  <conditionalFormatting sqref="T237">
    <cfRule type="cellIs" dxfId="2279" priority="1440" operator="equal">
      <formula>"Completed"</formula>
    </cfRule>
    <cfRule type="cellIs" dxfId="2278" priority="1439" operator="equal">
      <formula>"wip"</formula>
    </cfRule>
  </conditionalFormatting>
  <conditionalFormatting sqref="T247">
    <cfRule type="cellIs" dxfId="2277" priority="1385" operator="equal">
      <formula>"wip"</formula>
    </cfRule>
    <cfRule type="cellIs" dxfId="2276" priority="1386" operator="equal">
      <formula>"Completed"</formula>
    </cfRule>
  </conditionalFormatting>
  <conditionalFormatting sqref="T257">
    <cfRule type="cellIs" dxfId="2275" priority="1357" operator="equal">
      <formula>"wip"</formula>
    </cfRule>
    <cfRule type="cellIs" dxfId="2274" priority="1358" operator="equal">
      <formula>"Completed"</formula>
    </cfRule>
  </conditionalFormatting>
  <conditionalFormatting sqref="T267:U268">
    <cfRule type="cellIs" dxfId="2273" priority="1070" operator="equal">
      <formula>"HOLD"</formula>
    </cfRule>
    <cfRule type="cellIs" dxfId="2272" priority="1072" operator="equal">
      <formula>"wip"</formula>
    </cfRule>
    <cfRule type="cellIs" dxfId="2271" priority="1069" operator="equal">
      <formula>"completedw"</formula>
    </cfRule>
    <cfRule type="cellIs" dxfId="2270" priority="1071" operator="equal">
      <formula>"ROW"</formula>
    </cfRule>
    <cfRule type="cellIs" dxfId="2269" priority="1073" operator="equal">
      <formula>"Completed"</formula>
    </cfRule>
  </conditionalFormatting>
  <conditionalFormatting sqref="T289:U290">
    <cfRule type="cellIs" dxfId="2268" priority="927" operator="equal">
      <formula>"ROW"</formula>
    </cfRule>
    <cfRule type="cellIs" dxfId="2267" priority="928" operator="equal">
      <formula>"wip"</formula>
    </cfRule>
    <cfRule type="cellIs" dxfId="2266" priority="929" operator="equal">
      <formula>"Completed"</formula>
    </cfRule>
    <cfRule type="cellIs" dxfId="2265" priority="926" operator="equal">
      <formula>"HOLD"</formula>
    </cfRule>
    <cfRule type="cellIs" dxfId="2264" priority="925" operator="equal">
      <formula>"completedw"</formula>
    </cfRule>
  </conditionalFormatting>
  <conditionalFormatting sqref="T90:V91">
    <cfRule type="cellIs" dxfId="2263" priority="1254" operator="equal">
      <formula>"HOLD"</formula>
    </cfRule>
    <cfRule type="cellIs" dxfId="2262" priority="1253" operator="equal">
      <formula>"completedw"</formula>
    </cfRule>
    <cfRule type="cellIs" dxfId="2261" priority="1257" operator="equal">
      <formula>"Completed"</formula>
    </cfRule>
    <cfRule type="cellIs" dxfId="2260" priority="1256" operator="equal">
      <formula>"wip"</formula>
    </cfRule>
    <cfRule type="cellIs" dxfId="2259" priority="1255" operator="equal">
      <formula>"ROW"</formula>
    </cfRule>
  </conditionalFormatting>
  <conditionalFormatting sqref="T311:V312">
    <cfRule type="cellIs" dxfId="2258" priority="673" operator="equal">
      <formula>"wip"</formula>
    </cfRule>
    <cfRule type="cellIs" dxfId="2257" priority="674" operator="equal">
      <formula>"Completed"</formula>
    </cfRule>
    <cfRule type="cellIs" dxfId="2256" priority="670" operator="equal">
      <formula>"completedw"</formula>
    </cfRule>
    <cfRule type="cellIs" dxfId="2255" priority="672" operator="equal">
      <formula>"ROW"</formula>
    </cfRule>
    <cfRule type="cellIs" dxfId="2254" priority="671" operator="equal">
      <formula>"HOLD"</formula>
    </cfRule>
  </conditionalFormatting>
  <conditionalFormatting sqref="T79:X80">
    <cfRule type="cellIs" dxfId="2253" priority="1210" operator="equal">
      <formula>"completedw"</formula>
    </cfRule>
    <cfRule type="cellIs" dxfId="2252" priority="1212" operator="equal">
      <formula>"ROW"</formula>
    </cfRule>
    <cfRule type="cellIs" dxfId="2251" priority="1211" operator="equal">
      <formula>"HOLD"</formula>
    </cfRule>
    <cfRule type="cellIs" dxfId="2250" priority="1214" operator="equal">
      <formula>"Completed"</formula>
    </cfRule>
    <cfRule type="cellIs" dxfId="2249" priority="1213" operator="equal">
      <formula>"wip"</formula>
    </cfRule>
  </conditionalFormatting>
  <conditionalFormatting sqref="T165:Y166">
    <cfRule type="cellIs" dxfId="2248" priority="401" operator="equal">
      <formula>"ROW"</formula>
    </cfRule>
    <cfRule type="cellIs" dxfId="2247" priority="399" operator="equal">
      <formula>"completedw"</formula>
    </cfRule>
    <cfRule type="cellIs" dxfId="2246" priority="400" operator="equal">
      <formula>"HOLD"</formula>
    </cfRule>
  </conditionalFormatting>
  <conditionalFormatting sqref="U15 W15">
    <cfRule type="cellIs" dxfId="2245" priority="49" operator="equal">
      <formula>"wip"</formula>
    </cfRule>
  </conditionalFormatting>
  <conditionalFormatting sqref="U29:U30">
    <cfRule type="cellIs" dxfId="2244" priority="523" operator="equal">
      <formula>"HOLD"</formula>
    </cfRule>
    <cfRule type="cellIs" dxfId="2243" priority="522" operator="equal">
      <formula>"completedw"</formula>
    </cfRule>
    <cfRule type="cellIs" dxfId="2242" priority="524" operator="equal">
      <formula>"ROW"</formula>
    </cfRule>
  </conditionalFormatting>
  <conditionalFormatting sqref="U51">
    <cfRule type="cellIs" dxfId="2241" priority="495" operator="equal">
      <formula>"completedw"</formula>
    </cfRule>
    <cfRule type="cellIs" dxfId="2240" priority="496" operator="equal">
      <formula>"HOLD"</formula>
    </cfRule>
    <cfRule type="cellIs" dxfId="2239" priority="497" operator="equal">
      <formula>"ROW"</formula>
    </cfRule>
  </conditionalFormatting>
  <conditionalFormatting sqref="U72:U73">
    <cfRule type="cellIs" dxfId="2238" priority="454" operator="equal">
      <formula>"HOLD"</formula>
    </cfRule>
    <cfRule type="cellIs" dxfId="2237" priority="455" operator="equal">
      <formula>"ROW"</formula>
    </cfRule>
    <cfRule type="cellIs" dxfId="2236" priority="453" operator="equal">
      <formula>"completedw"</formula>
    </cfRule>
  </conditionalFormatting>
  <conditionalFormatting sqref="U90:U91">
    <cfRule type="containsText" dxfId="2235" priority="1252" operator="containsText" text="Hold">
      <formula>NOT(ISERROR(SEARCH("Hold",U90)))</formula>
    </cfRule>
  </conditionalFormatting>
  <conditionalFormatting sqref="U102:U103">
    <cfRule type="containsText" dxfId="2234" priority="1267" operator="containsText" text="Hold">
      <formula>NOT(ISERROR(SEARCH("Hold",U102)))</formula>
    </cfRule>
  </conditionalFormatting>
  <conditionalFormatting sqref="U114:U115">
    <cfRule type="containsText" dxfId="2233" priority="1246" operator="containsText" text="Hold">
      <formula>NOT(ISERROR(SEARCH("Hold",U114)))</formula>
    </cfRule>
  </conditionalFormatting>
  <conditionalFormatting sqref="U126:U127">
    <cfRule type="containsText" dxfId="2232" priority="626" operator="containsText" text="Hold">
      <formula>NOT(ISERROR(SEARCH("Hold",U126)))</formula>
    </cfRule>
  </conditionalFormatting>
  <conditionalFormatting sqref="U138:U139">
    <cfRule type="containsText" dxfId="2231" priority="1264" operator="containsText" text="Hold">
      <formula>NOT(ISERROR(SEARCH("Hold",U138)))</formula>
    </cfRule>
  </conditionalFormatting>
  <conditionalFormatting sqref="U150:U151">
    <cfRule type="containsText" dxfId="2230" priority="1" operator="containsText" text="Hold">
      <formula>NOT(ISERROR(SEARCH("Hold",U150)))</formula>
    </cfRule>
  </conditionalFormatting>
  <conditionalFormatting sqref="U161:U162">
    <cfRule type="containsText" dxfId="2229" priority="1250" operator="containsText" text="Hold">
      <formula>NOT(ISERROR(SEARCH("Hold",U161)))</formula>
    </cfRule>
  </conditionalFormatting>
  <conditionalFormatting sqref="U194:U195">
    <cfRule type="containsText" dxfId="2228" priority="634" operator="containsText" text="Hold">
      <formula>NOT(ISERROR(SEARCH("Hold",U194)))</formula>
    </cfRule>
  </conditionalFormatting>
  <conditionalFormatting sqref="U208">
    <cfRule type="cellIs" dxfId="2227" priority="183" operator="equal">
      <formula>"completedw"</formula>
    </cfRule>
    <cfRule type="cellIs" dxfId="2226" priority="184" operator="equal">
      <formula>"HOLD"</formula>
    </cfRule>
    <cfRule type="cellIs" dxfId="2225" priority="185" operator="equal">
      <formula>"ROW"</formula>
    </cfRule>
  </conditionalFormatting>
  <conditionalFormatting sqref="U215:U216">
    <cfRule type="containsText" dxfId="2224" priority="1158" operator="containsText" text="Hold">
      <formula>NOT(ISERROR(SEARCH("Hold",U215)))</formula>
    </cfRule>
  </conditionalFormatting>
  <conditionalFormatting sqref="U226:U227">
    <cfRule type="containsText" dxfId="2223" priority="1149" operator="containsText" text="Hold">
      <formula>NOT(ISERROR(SEARCH("Hold",U226)))</formula>
    </cfRule>
  </conditionalFormatting>
  <conditionalFormatting sqref="U237:U238">
    <cfRule type="containsText" dxfId="2222" priority="1135" operator="containsText" text="Hold">
      <formula>NOT(ISERROR(SEARCH("Hold",U237)))</formula>
    </cfRule>
  </conditionalFormatting>
  <conditionalFormatting sqref="U247:U248">
    <cfRule type="containsText" dxfId="2221" priority="1126" operator="containsText" text="Hold">
      <formula>NOT(ISERROR(SEARCH("Hold",U247)))</formula>
    </cfRule>
  </conditionalFormatting>
  <conditionalFormatting sqref="U257:U258">
    <cfRule type="containsText" dxfId="2220" priority="1112" operator="containsText" text="Hold">
      <formula>NOT(ISERROR(SEARCH("Hold",U257)))</formula>
    </cfRule>
  </conditionalFormatting>
  <conditionalFormatting sqref="U267:U268">
    <cfRule type="containsText" dxfId="2219" priority="1068" operator="containsText" text="Hold">
      <formula>NOT(ISERROR(SEARCH("Hold",U267)))</formula>
    </cfRule>
  </conditionalFormatting>
  <conditionalFormatting sqref="U278:U279">
    <cfRule type="cellIs" dxfId="2218" priority="71" operator="equal">
      <formula>"wip"</formula>
    </cfRule>
    <cfRule type="containsText" dxfId="2217" priority="67" operator="containsText" text="Hold">
      <formula>NOT(ISERROR(SEARCH("Hold",U278)))</formula>
    </cfRule>
    <cfRule type="cellIs" dxfId="2216" priority="68" operator="equal">
      <formula>"completedw"</formula>
    </cfRule>
    <cfRule type="cellIs" dxfId="2215" priority="70" operator="equal">
      <formula>"ROW"</formula>
    </cfRule>
    <cfRule type="cellIs" dxfId="2214" priority="69" operator="equal">
      <formula>"HOLD"</formula>
    </cfRule>
    <cfRule type="cellIs" dxfId="2213" priority="72" operator="equal">
      <formula>"Completed"</formula>
    </cfRule>
  </conditionalFormatting>
  <conditionalFormatting sqref="U289:U290">
    <cfRule type="containsText" dxfId="2212" priority="924" operator="containsText" text="Hold">
      <formula>NOT(ISERROR(SEARCH("Hold",U289)))</formula>
    </cfRule>
  </conditionalFormatting>
  <conditionalFormatting sqref="U300:U301">
    <cfRule type="containsText" dxfId="2211" priority="723" operator="containsText" text="Hold">
      <formula>NOT(ISERROR(SEARCH("Hold",U300)))</formula>
    </cfRule>
  </conditionalFormatting>
  <conditionalFormatting sqref="U311:U312">
    <cfRule type="containsText" dxfId="2210" priority="669" operator="containsText" text="Hold">
      <formula>NOT(ISERROR(SEARCH("Hold",U311)))</formula>
    </cfRule>
  </conditionalFormatting>
  <conditionalFormatting sqref="U300:V301">
    <cfRule type="cellIs" dxfId="2209" priority="725" operator="equal">
      <formula>"HOLD"</formula>
    </cfRule>
    <cfRule type="cellIs" dxfId="2208" priority="727" operator="equal">
      <formula>"wip"</formula>
    </cfRule>
    <cfRule type="cellIs" dxfId="2207" priority="728" operator="equal">
      <formula>"Completed"</formula>
    </cfRule>
    <cfRule type="cellIs" dxfId="2206" priority="724" operator="equal">
      <formula>"completedw"</formula>
    </cfRule>
    <cfRule type="cellIs" dxfId="2205" priority="726" operator="equal">
      <formula>"ROW"</formula>
    </cfRule>
  </conditionalFormatting>
  <conditionalFormatting sqref="U94:W95">
    <cfRule type="cellIs" dxfId="2204" priority="807" operator="equal">
      <formula>"HOLD"</formula>
    </cfRule>
    <cfRule type="cellIs" dxfId="2203" priority="808" operator="equal">
      <formula>"ROW"</formula>
    </cfRule>
    <cfRule type="cellIs" dxfId="2202" priority="806" operator="equal">
      <formula>"completedw"</formula>
    </cfRule>
  </conditionalFormatting>
  <conditionalFormatting sqref="U118:W119">
    <cfRule type="cellIs" dxfId="2201" priority="242" operator="equal">
      <formula>"completedw"</formula>
    </cfRule>
    <cfRule type="cellIs" dxfId="2200" priority="244" operator="equal">
      <formula>"ROW"</formula>
    </cfRule>
    <cfRule type="cellIs" dxfId="2199" priority="243" operator="equal">
      <formula>"HOLD"</formula>
    </cfRule>
  </conditionalFormatting>
  <conditionalFormatting sqref="U16:AD16">
    <cfRule type="cellIs" dxfId="2198" priority="46" operator="equal">
      <formula>"Completed"</formula>
    </cfRule>
  </conditionalFormatting>
  <conditionalFormatting sqref="U83:AJ84">
    <cfRule type="cellIs" dxfId="2197" priority="223" operator="equal">
      <formula>"ROW"</formula>
    </cfRule>
    <cfRule type="cellIs" dxfId="2196" priority="222" operator="equal">
      <formula>"HOLD"</formula>
    </cfRule>
  </conditionalFormatting>
  <conditionalFormatting sqref="V14">
    <cfRule type="containsText" dxfId="2195" priority="48" operator="containsText" text="Hold">
      <formula>NOT(ISERROR(SEARCH("Hold",V14)))</formula>
    </cfRule>
  </conditionalFormatting>
  <conditionalFormatting sqref="V98">
    <cfRule type="cellIs" dxfId="2194" priority="257" operator="equal">
      <formula>"completedw"</formula>
    </cfRule>
    <cfRule type="cellIs" dxfId="2193" priority="258" operator="equal">
      <formula>"HOLD"</formula>
    </cfRule>
    <cfRule type="cellIs" dxfId="2192" priority="259" operator="equal">
      <formula>"ROW"</formula>
    </cfRule>
  </conditionalFormatting>
  <conditionalFormatting sqref="V172">
    <cfRule type="cellIs" dxfId="2191" priority="1607" operator="equal">
      <formula>"wip"</formula>
    </cfRule>
    <cfRule type="cellIs" dxfId="2190" priority="1608" operator="equal">
      <formula>"Completed"</formula>
    </cfRule>
  </conditionalFormatting>
  <conditionalFormatting sqref="V183">
    <cfRule type="cellIs" dxfId="2189" priority="1579" operator="equal">
      <formula>"wip"</formula>
    </cfRule>
    <cfRule type="cellIs" dxfId="2188" priority="1580" operator="equal">
      <formula>"Completed"</formula>
    </cfRule>
  </conditionalFormatting>
  <conditionalFormatting sqref="V194">
    <cfRule type="cellIs" dxfId="2187" priority="1550" operator="equal">
      <formula>"Completed"</formula>
    </cfRule>
    <cfRule type="cellIs" dxfId="2186" priority="1549" operator="equal">
      <formula>"wip"</formula>
    </cfRule>
  </conditionalFormatting>
  <conditionalFormatting sqref="V204">
    <cfRule type="cellIs" dxfId="2185" priority="1521" operator="equal">
      <formula>"wip"</formula>
    </cfRule>
    <cfRule type="cellIs" dxfId="2184" priority="1522" operator="equal">
      <formula>"Completed"</formula>
    </cfRule>
  </conditionalFormatting>
  <conditionalFormatting sqref="V215">
    <cfRule type="cellIs" dxfId="2183" priority="1494" operator="equal">
      <formula>"Completed"</formula>
    </cfRule>
    <cfRule type="cellIs" dxfId="2182" priority="1493" operator="equal">
      <formula>"wip"</formula>
    </cfRule>
  </conditionalFormatting>
  <conditionalFormatting sqref="V226">
    <cfRule type="cellIs" dxfId="2181" priority="1465" operator="equal">
      <formula>"wip"</formula>
    </cfRule>
    <cfRule type="cellIs" dxfId="2180" priority="1466" operator="equal">
      <formula>"Completed"</formula>
    </cfRule>
  </conditionalFormatting>
  <conditionalFormatting sqref="V237">
    <cfRule type="cellIs" dxfId="2179" priority="1438" operator="equal">
      <formula>"Completed"</formula>
    </cfRule>
    <cfRule type="cellIs" dxfId="2178" priority="1437" operator="equal">
      <formula>"wip"</formula>
    </cfRule>
  </conditionalFormatting>
  <conditionalFormatting sqref="V247">
    <cfRule type="cellIs" dxfId="2177" priority="1384" operator="equal">
      <formula>"Completed"</formula>
    </cfRule>
    <cfRule type="cellIs" dxfId="2176" priority="1383" operator="equal">
      <formula>"wip"</formula>
    </cfRule>
  </conditionalFormatting>
  <conditionalFormatting sqref="V257">
    <cfRule type="cellIs" dxfId="2175" priority="1355" operator="equal">
      <formula>"wip"</formula>
    </cfRule>
    <cfRule type="cellIs" dxfId="2174" priority="1356" operator="equal">
      <formula>"Completed"</formula>
    </cfRule>
  </conditionalFormatting>
  <conditionalFormatting sqref="V187:W187">
    <cfRule type="cellIs" dxfId="2173" priority="252" operator="equal">
      <formula>"HOLD"</formula>
    </cfRule>
    <cfRule type="cellIs" dxfId="2172" priority="251" operator="equal">
      <formula>"completedw"</formula>
    </cfRule>
    <cfRule type="cellIs" dxfId="2171" priority="253" operator="equal">
      <formula>"ROW"</formula>
    </cfRule>
  </conditionalFormatting>
  <conditionalFormatting sqref="V267:W268">
    <cfRule type="cellIs" dxfId="2170" priority="1075" operator="equal">
      <formula>"completedw"</formula>
    </cfRule>
    <cfRule type="cellIs" dxfId="2169" priority="1079" operator="equal">
      <formula>"Completed"</formula>
    </cfRule>
    <cfRule type="cellIs" dxfId="2168" priority="1076" operator="equal">
      <formula>"HOLD"</formula>
    </cfRule>
    <cfRule type="cellIs" dxfId="2167" priority="1077" operator="equal">
      <formula>"ROW"</formula>
    </cfRule>
    <cfRule type="cellIs" dxfId="2166" priority="1078" operator="equal">
      <formula>"wip"</formula>
    </cfRule>
  </conditionalFormatting>
  <conditionalFormatting sqref="V289:W290">
    <cfRule type="cellIs" dxfId="2165" priority="933" operator="equal">
      <formula>"ROW"</formula>
    </cfRule>
    <cfRule type="cellIs" dxfId="2164" priority="932" operator="equal">
      <formula>"HOLD"</formula>
    </cfRule>
    <cfRule type="cellIs" dxfId="2163" priority="931" operator="equal">
      <formula>"completedw"</formula>
    </cfRule>
    <cfRule type="cellIs" dxfId="2162" priority="934" operator="equal">
      <formula>"wip"</formula>
    </cfRule>
    <cfRule type="cellIs" dxfId="2161" priority="935" operator="equal">
      <formula>"Completed"</formula>
    </cfRule>
  </conditionalFormatting>
  <conditionalFormatting sqref="V278:X279">
    <cfRule type="cellIs" dxfId="2160" priority="973" operator="equal">
      <formula>"completedw"</formula>
    </cfRule>
    <cfRule type="cellIs" dxfId="2159" priority="976" operator="equal">
      <formula>"wip"</formula>
    </cfRule>
    <cfRule type="cellIs" dxfId="2158" priority="975" operator="equal">
      <formula>"ROW"</formula>
    </cfRule>
    <cfRule type="cellIs" dxfId="2157" priority="974" operator="equal">
      <formula>"HOLD"</formula>
    </cfRule>
    <cfRule type="cellIs" dxfId="2156" priority="977" operator="equal">
      <formula>"Completed"</formula>
    </cfRule>
  </conditionalFormatting>
  <conditionalFormatting sqref="W29:W30">
    <cfRule type="cellIs" dxfId="2155" priority="519" operator="equal">
      <formula>"completedw"</formula>
    </cfRule>
    <cfRule type="cellIs" dxfId="2154" priority="520" operator="equal">
      <formula>"HOLD"</formula>
    </cfRule>
    <cfRule type="cellIs" dxfId="2153" priority="521" operator="equal">
      <formula>"ROW"</formula>
    </cfRule>
  </conditionalFormatting>
  <conditionalFormatting sqref="W36:W37">
    <cfRule type="containsText" dxfId="2152" priority="561" operator="containsText" text="Hold">
      <formula>NOT(ISERROR(SEARCH("Hold",W36)))</formula>
    </cfRule>
  </conditionalFormatting>
  <conditionalFormatting sqref="W51">
    <cfRule type="cellIs" dxfId="2151" priority="494" operator="equal">
      <formula>"ROW"</formula>
    </cfRule>
    <cfRule type="cellIs" dxfId="2150" priority="493" operator="equal">
      <formula>"HOLD"</formula>
    </cfRule>
    <cfRule type="cellIs" dxfId="2149" priority="492" operator="equal">
      <formula>"completedw"</formula>
    </cfRule>
  </conditionalFormatting>
  <conditionalFormatting sqref="W57:W58">
    <cfRule type="containsText" dxfId="2148" priority="812" operator="containsText" text="Hold">
      <formula>NOT(ISERROR(SEARCH("Hold",W57)))</formula>
    </cfRule>
  </conditionalFormatting>
  <conditionalFormatting sqref="W72:W73">
    <cfRule type="cellIs" dxfId="2147" priority="457" operator="equal">
      <formula>"HOLD"</formula>
    </cfRule>
    <cfRule type="cellIs" dxfId="2146" priority="456" operator="equal">
      <formula>"completedw"</formula>
    </cfRule>
    <cfRule type="cellIs" dxfId="2145" priority="458" operator="equal">
      <formula>"ROW"</formula>
    </cfRule>
  </conditionalFormatting>
  <conditionalFormatting sqref="W79:W80">
    <cfRule type="containsText" dxfId="2144" priority="1209" operator="containsText" text="Hold">
      <formula>NOT(ISERROR(SEARCH("Hold",W79)))</formula>
    </cfRule>
  </conditionalFormatting>
  <conditionalFormatting sqref="W90:W91">
    <cfRule type="containsText" dxfId="2143" priority="827" operator="containsText" text="Hold">
      <formula>NOT(ISERROR(SEARCH("Hold",W90)))</formula>
    </cfRule>
  </conditionalFormatting>
  <conditionalFormatting sqref="W102:W103">
    <cfRule type="containsText" dxfId="2142" priority="825" operator="containsText" text="Hold">
      <formula>NOT(ISERROR(SEARCH("Hold",W102)))</formula>
    </cfRule>
  </conditionalFormatting>
  <conditionalFormatting sqref="W126:W127">
    <cfRule type="containsText" dxfId="2141" priority="557" operator="containsText" text="Hold">
      <formula>NOT(ISERROR(SEARCH("Hold",W126)))</formula>
    </cfRule>
  </conditionalFormatting>
  <conditionalFormatting sqref="W138:W139">
    <cfRule type="containsText" dxfId="2140" priority="554" operator="containsText" text="Hold">
      <formula>NOT(ISERROR(SEARCH("Hold",W138)))</formula>
    </cfRule>
  </conditionalFormatting>
  <conditionalFormatting sqref="W150:W151">
    <cfRule type="containsText" dxfId="2139" priority="1241" operator="containsText" text="Hold">
      <formula>NOT(ISERROR(SEARCH("Hold",W150)))</formula>
    </cfRule>
  </conditionalFormatting>
  <conditionalFormatting sqref="W161:W162">
    <cfRule type="containsText" dxfId="2138" priority="1171" operator="containsText" text="Hold">
      <formula>NOT(ISERROR(SEARCH("Hold",W161)))</formula>
    </cfRule>
  </conditionalFormatting>
  <conditionalFormatting sqref="W194:W195">
    <cfRule type="containsText" dxfId="2137" priority="552" operator="containsText" text="Hold">
      <formula>NOT(ISERROR(SEARCH("Hold",W194)))</formula>
    </cfRule>
  </conditionalFormatting>
  <conditionalFormatting sqref="W215:W216">
    <cfRule type="containsText" dxfId="2136" priority="1157" operator="containsText" text="Hold">
      <formula>NOT(ISERROR(SEARCH("Hold",W215)))</formula>
    </cfRule>
  </conditionalFormatting>
  <conditionalFormatting sqref="W219">
    <cfRule type="cellIs" dxfId="2135" priority="203" operator="equal">
      <formula>"completedw"</formula>
    </cfRule>
    <cfRule type="cellIs" dxfId="2134" priority="204" operator="equal">
      <formula>"HOLD"</formula>
    </cfRule>
    <cfRule type="cellIs" dxfId="2133" priority="205" operator="equal">
      <formula>"ROW"</formula>
    </cfRule>
  </conditionalFormatting>
  <conditionalFormatting sqref="W226:W227">
    <cfRule type="containsText" dxfId="2132" priority="1150" operator="containsText" text="Hold">
      <formula>NOT(ISERROR(SEARCH("Hold",W226)))</formula>
    </cfRule>
  </conditionalFormatting>
  <conditionalFormatting sqref="W237:W238">
    <cfRule type="containsText" dxfId="2131" priority="1134" operator="containsText" text="Hold">
      <formula>NOT(ISERROR(SEARCH("Hold",W237)))</formula>
    </cfRule>
  </conditionalFormatting>
  <conditionalFormatting sqref="W247:W248">
    <cfRule type="containsText" dxfId="2130" priority="1127" operator="containsText" text="Hold">
      <formula>NOT(ISERROR(SEARCH("Hold",W247)))</formula>
    </cfRule>
  </conditionalFormatting>
  <conditionalFormatting sqref="W257:W258">
    <cfRule type="containsText" dxfId="2129" priority="1111" operator="containsText" text="Hold">
      <formula>NOT(ISERROR(SEARCH("Hold",W257)))</formula>
    </cfRule>
  </conditionalFormatting>
  <conditionalFormatting sqref="W267:W268">
    <cfRule type="containsText" dxfId="2128" priority="1074" operator="containsText" text="Hold">
      <formula>NOT(ISERROR(SEARCH("Hold",W267)))</formula>
    </cfRule>
  </conditionalFormatting>
  <conditionalFormatting sqref="W278:W279">
    <cfRule type="containsText" dxfId="2127" priority="972" operator="containsText" text="Hold">
      <formula>NOT(ISERROR(SEARCH("Hold",W278)))</formula>
    </cfRule>
  </conditionalFormatting>
  <conditionalFormatting sqref="W289:W290">
    <cfRule type="containsText" dxfId="2126" priority="930" operator="containsText" text="Hold">
      <formula>NOT(ISERROR(SEARCH("Hold",W289)))</formula>
    </cfRule>
  </conditionalFormatting>
  <conditionalFormatting sqref="W300:W301">
    <cfRule type="containsText" dxfId="2125" priority="717" operator="containsText" text="Hold">
      <formula>NOT(ISERROR(SEARCH("Hold",W300)))</formula>
    </cfRule>
  </conditionalFormatting>
  <conditionalFormatting sqref="W311:W312">
    <cfRule type="containsText" dxfId="2124" priority="663" operator="containsText" text="Hold">
      <formula>NOT(ISERROR(SEARCH("Hold",W311)))</formula>
    </cfRule>
  </conditionalFormatting>
  <conditionalFormatting sqref="W36:X37">
    <cfRule type="cellIs" dxfId="2123" priority="565" operator="equal">
      <formula>"wip"</formula>
    </cfRule>
    <cfRule type="cellIs" dxfId="2122" priority="566" operator="equal">
      <formula>"Completed"</formula>
    </cfRule>
    <cfRule type="cellIs" dxfId="2121" priority="563" operator="equal">
      <formula>"HOLD"</formula>
    </cfRule>
    <cfRule type="cellIs" dxfId="2120" priority="564" operator="equal">
      <formula>"ROW"</formula>
    </cfRule>
    <cfRule type="cellIs" dxfId="2119" priority="562" operator="equal">
      <formula>"completedw"</formula>
    </cfRule>
  </conditionalFormatting>
  <conditionalFormatting sqref="W90:X91">
    <cfRule type="cellIs" dxfId="2118" priority="830" operator="equal">
      <formula>"ROW"</formula>
    </cfRule>
    <cfRule type="cellIs" dxfId="2117" priority="829" operator="equal">
      <formula>"HOLD"</formula>
    </cfRule>
    <cfRule type="cellIs" dxfId="2116" priority="828" operator="equal">
      <formula>"completedw"</formula>
    </cfRule>
    <cfRule type="cellIs" dxfId="2115" priority="832" operator="equal">
      <formula>"Completed"</formula>
    </cfRule>
    <cfRule type="cellIs" dxfId="2114" priority="831" operator="equal">
      <formula>"wip"</formula>
    </cfRule>
  </conditionalFormatting>
  <conditionalFormatting sqref="W300:X301">
    <cfRule type="cellIs" dxfId="2113" priority="719" operator="equal">
      <formula>"HOLD"</formula>
    </cfRule>
    <cfRule type="cellIs" dxfId="2112" priority="720" operator="equal">
      <formula>"ROW"</formula>
    </cfRule>
    <cfRule type="cellIs" dxfId="2111" priority="721" operator="equal">
      <formula>"wip"</formula>
    </cfRule>
    <cfRule type="cellIs" dxfId="2110" priority="722" operator="equal">
      <formula>"Completed"</formula>
    </cfRule>
    <cfRule type="cellIs" dxfId="2109" priority="718" operator="equal">
      <formula>"completedw"</formula>
    </cfRule>
  </conditionalFormatting>
  <conditionalFormatting sqref="W311:X312">
    <cfRule type="cellIs" dxfId="2108" priority="664" operator="equal">
      <formula>"completedw"</formula>
    </cfRule>
    <cfRule type="cellIs" dxfId="2107" priority="668" operator="equal">
      <formula>"Completed"</formula>
    </cfRule>
    <cfRule type="cellIs" dxfId="2106" priority="667" operator="equal">
      <formula>"wip"</formula>
    </cfRule>
    <cfRule type="cellIs" dxfId="2105" priority="666" operator="equal">
      <formula>"ROW"</formula>
    </cfRule>
    <cfRule type="cellIs" dxfId="2104" priority="665" operator="equal">
      <formula>"HOLD"</formula>
    </cfRule>
  </conditionalFormatting>
  <conditionalFormatting sqref="W208:AE208 X209 Z209:AE209">
    <cfRule type="cellIs" dxfId="2103" priority="182" operator="equal">
      <formula>"ROW"</formula>
    </cfRule>
    <cfRule type="cellIs" dxfId="2102" priority="181" operator="equal">
      <formula>"HOLD"</formula>
    </cfRule>
    <cfRule type="cellIs" dxfId="2101" priority="180" operator="equal">
      <formula>"completedw"</formula>
    </cfRule>
  </conditionalFormatting>
  <conditionalFormatting sqref="X14">
    <cfRule type="containsText" dxfId="2100" priority="47" operator="containsText" text="Hold">
      <formula>NOT(ISERROR(SEARCH("Hold",X14)))</formula>
    </cfRule>
  </conditionalFormatting>
  <conditionalFormatting sqref="X172">
    <cfRule type="cellIs" dxfId="2099" priority="1605" operator="equal">
      <formula>"wip"</formula>
    </cfRule>
    <cfRule type="cellIs" dxfId="2098" priority="1606" operator="equal">
      <formula>"Completed"</formula>
    </cfRule>
  </conditionalFormatting>
  <conditionalFormatting sqref="X183">
    <cfRule type="cellIs" dxfId="2097" priority="1577" operator="equal">
      <formula>"wip"</formula>
    </cfRule>
    <cfRule type="cellIs" dxfId="2096" priority="1578" operator="equal">
      <formula>"Completed"</formula>
    </cfRule>
  </conditionalFormatting>
  <conditionalFormatting sqref="X194">
    <cfRule type="cellIs" dxfId="2095" priority="1548" operator="equal">
      <formula>"Completed"</formula>
    </cfRule>
    <cfRule type="cellIs" dxfId="2094" priority="1547" operator="equal">
      <formula>"wip"</formula>
    </cfRule>
  </conditionalFormatting>
  <conditionalFormatting sqref="X204">
    <cfRule type="cellIs" dxfId="2093" priority="1519" operator="equal">
      <formula>"wip"</formula>
    </cfRule>
    <cfRule type="cellIs" dxfId="2092" priority="1520" operator="equal">
      <formula>"Completed"</formula>
    </cfRule>
  </conditionalFormatting>
  <conditionalFormatting sqref="X215">
    <cfRule type="cellIs" dxfId="2091" priority="1491" operator="equal">
      <formula>"wip"</formula>
    </cfRule>
    <cfRule type="cellIs" dxfId="2090" priority="1492" operator="equal">
      <formula>"Completed"</formula>
    </cfRule>
  </conditionalFormatting>
  <conditionalFormatting sqref="X226">
    <cfRule type="cellIs" dxfId="2089" priority="1464" operator="equal">
      <formula>"Completed"</formula>
    </cfRule>
    <cfRule type="cellIs" dxfId="2088" priority="1463" operator="equal">
      <formula>"wip"</formula>
    </cfRule>
  </conditionalFormatting>
  <conditionalFormatting sqref="X237">
    <cfRule type="cellIs" dxfId="2087" priority="1436" operator="equal">
      <formula>"Completed"</formula>
    </cfRule>
    <cfRule type="cellIs" dxfId="2086" priority="1435" operator="equal">
      <formula>"wip"</formula>
    </cfRule>
  </conditionalFormatting>
  <conditionalFormatting sqref="X247">
    <cfRule type="cellIs" dxfId="2085" priority="1382" operator="equal">
      <formula>"Completed"</formula>
    </cfRule>
    <cfRule type="cellIs" dxfId="2084" priority="1381" operator="equal">
      <formula>"wip"</formula>
    </cfRule>
  </conditionalFormatting>
  <conditionalFormatting sqref="X257">
    <cfRule type="cellIs" dxfId="2083" priority="1354" operator="equal">
      <formula>"Completed"</formula>
    </cfRule>
    <cfRule type="cellIs" dxfId="2082" priority="1353" operator="equal">
      <formula>"wip"</formula>
    </cfRule>
  </conditionalFormatting>
  <conditionalFormatting sqref="X267:Y268">
    <cfRule type="cellIs" dxfId="2081" priority="1082" operator="equal">
      <formula>"HOLD"</formula>
    </cfRule>
    <cfRule type="cellIs" dxfId="2080" priority="1085" operator="equal">
      <formula>"Completed"</formula>
    </cfRule>
    <cfRule type="cellIs" dxfId="2079" priority="1084" operator="equal">
      <formula>"wip"</formula>
    </cfRule>
    <cfRule type="cellIs" dxfId="2078" priority="1083" operator="equal">
      <formula>"ROW"</formula>
    </cfRule>
    <cfRule type="cellIs" dxfId="2077" priority="1081" operator="equal">
      <formula>"completedw"</formula>
    </cfRule>
  </conditionalFormatting>
  <conditionalFormatting sqref="X289:Y290">
    <cfRule type="cellIs" dxfId="2076" priority="941" operator="equal">
      <formula>"Completed"</formula>
    </cfRule>
    <cfRule type="cellIs" dxfId="2075" priority="940" operator="equal">
      <formula>"wip"</formula>
    </cfRule>
  </conditionalFormatting>
  <conditionalFormatting sqref="X289:Z290">
    <cfRule type="cellIs" dxfId="2074" priority="937" operator="equal">
      <formula>"completedw"</formula>
    </cfRule>
    <cfRule type="cellIs" dxfId="2073" priority="938" operator="equal">
      <formula>"HOLD"</formula>
    </cfRule>
    <cfRule type="cellIs" dxfId="2072" priority="939" operator="equal">
      <formula>"ROW"</formula>
    </cfRule>
  </conditionalFormatting>
  <conditionalFormatting sqref="Y29:Y30">
    <cfRule type="cellIs" dxfId="2071" priority="516" operator="equal">
      <formula>"completedw"</formula>
    </cfRule>
    <cfRule type="cellIs" dxfId="2070" priority="518" operator="equal">
      <formula>"ROW"</formula>
    </cfRule>
    <cfRule type="cellIs" dxfId="2069" priority="517" operator="equal">
      <formula>"HOLD"</formula>
    </cfRule>
  </conditionalFormatting>
  <conditionalFormatting sqref="Y36:Y37">
    <cfRule type="containsText" dxfId="2068" priority="558" operator="containsText" text="Hold">
      <formula>NOT(ISERROR(SEARCH("Hold",Y36)))</formula>
    </cfRule>
  </conditionalFormatting>
  <conditionalFormatting sqref="Y61:Y62">
    <cfRule type="cellIs" dxfId="2067" priority="476" operator="equal">
      <formula>"ROW"</formula>
    </cfRule>
    <cfRule type="cellIs" dxfId="2066" priority="475" operator="equal">
      <formula>"HOLD"</formula>
    </cfRule>
    <cfRule type="cellIs" dxfId="2065" priority="474" operator="equal">
      <formula>"completedw"</formula>
    </cfRule>
  </conditionalFormatting>
  <conditionalFormatting sqref="Y72:Y73">
    <cfRule type="cellIs" dxfId="2064" priority="459" operator="equal">
      <formula>"completedw"</formula>
    </cfRule>
    <cfRule type="cellIs" dxfId="2063" priority="460" operator="equal">
      <formula>"HOLD"</formula>
    </cfRule>
    <cfRule type="cellIs" dxfId="2062" priority="461" operator="equal">
      <formula>"ROW"</formula>
    </cfRule>
  </conditionalFormatting>
  <conditionalFormatting sqref="Y79:Y80">
    <cfRule type="containsText" dxfId="2061" priority="1203" operator="containsText" text="Hold">
      <formula>NOT(ISERROR(SEARCH("Hold",Y79)))</formula>
    </cfRule>
  </conditionalFormatting>
  <conditionalFormatting sqref="Y90:Y91">
    <cfRule type="cellIs" dxfId="2060" priority="571" operator="equal">
      <formula>"wip"</formula>
    </cfRule>
    <cfRule type="cellIs" dxfId="2059" priority="572" operator="equal">
      <formula>"Completed"</formula>
    </cfRule>
    <cfRule type="cellIs" dxfId="2058" priority="570" operator="equal">
      <formula>"ROW"</formula>
    </cfRule>
    <cfRule type="cellIs" dxfId="2057" priority="568" operator="equal">
      <formula>"completedw"</formula>
    </cfRule>
    <cfRule type="cellIs" dxfId="2056" priority="569" operator="equal">
      <formula>"HOLD"</formula>
    </cfRule>
    <cfRule type="containsText" dxfId="2055" priority="567" operator="containsText" text="Hold">
      <formula>NOT(ISERROR(SEARCH("Hold",Y90)))</formula>
    </cfRule>
  </conditionalFormatting>
  <conditionalFormatting sqref="Y94:Y95">
    <cfRule type="cellIs" dxfId="2054" priority="810" operator="equal">
      <formula>"HOLD"</formula>
    </cfRule>
    <cfRule type="cellIs" dxfId="2053" priority="811" operator="equal">
      <formula>"ROW"</formula>
    </cfRule>
    <cfRule type="cellIs" dxfId="2052" priority="809" operator="equal">
      <formula>"completedw"</formula>
    </cfRule>
  </conditionalFormatting>
  <conditionalFormatting sqref="Y102:Y103">
    <cfRule type="containsText" dxfId="2051" priority="14" operator="containsText" text="Hold">
      <formula>NOT(ISERROR(SEARCH("Hold",Y102)))</formula>
    </cfRule>
  </conditionalFormatting>
  <conditionalFormatting sqref="Y118">
    <cfRule type="cellIs" dxfId="2050" priority="245" operator="equal">
      <formula>"completedw"</formula>
    </cfRule>
    <cfRule type="cellIs" dxfId="2049" priority="246" operator="equal">
      <formula>"HOLD"</formula>
    </cfRule>
    <cfRule type="cellIs" dxfId="2048" priority="247" operator="equal">
      <formula>"ROW"</formula>
    </cfRule>
  </conditionalFormatting>
  <conditionalFormatting sqref="Y126:Y127">
    <cfRule type="containsText" dxfId="2047" priority="1172" operator="containsText" text="Hold">
      <formula>NOT(ISERROR(SEARCH("Hold",Y126)))</formula>
    </cfRule>
  </conditionalFormatting>
  <conditionalFormatting sqref="Y138:Y139">
    <cfRule type="containsText" dxfId="2046" priority="553" operator="containsText" text="Hold">
      <formula>NOT(ISERROR(SEARCH("Hold",Y138)))</formula>
    </cfRule>
  </conditionalFormatting>
  <conditionalFormatting sqref="Y150:Y151">
    <cfRule type="containsText" dxfId="2045" priority="1240" operator="containsText" text="Hold">
      <formula>NOT(ISERROR(SEARCH("Hold",Y150)))</formula>
    </cfRule>
  </conditionalFormatting>
  <conditionalFormatting sqref="Y176:Y177">
    <cfRule type="cellIs" dxfId="2044" priority="388" operator="equal">
      <formula>"HOLD"</formula>
    </cfRule>
    <cfRule type="cellIs" dxfId="2043" priority="387" operator="equal">
      <formula>"completedw"</formula>
    </cfRule>
    <cfRule type="cellIs" dxfId="2042" priority="389" operator="equal">
      <formula>"ROW"</formula>
    </cfRule>
  </conditionalFormatting>
  <conditionalFormatting sqref="Y187">
    <cfRule type="cellIs" dxfId="2041" priority="781" operator="equal">
      <formula>"completedw"</formula>
    </cfRule>
    <cfRule type="cellIs" dxfId="2040" priority="782" operator="equal">
      <formula>"HOLD"</formula>
    </cfRule>
    <cfRule type="cellIs" dxfId="2039" priority="783" operator="equal">
      <formula>"ROW"</formula>
    </cfRule>
  </conditionalFormatting>
  <conditionalFormatting sqref="Y194:Y195">
    <cfRule type="containsText" dxfId="2038" priority="275" operator="containsText" text="Hold">
      <formula>NOT(ISERROR(SEARCH("Hold",Y194)))</formula>
    </cfRule>
  </conditionalFormatting>
  <conditionalFormatting sqref="Y215:Y216">
    <cfRule type="containsText" dxfId="2037" priority="1156" operator="containsText" text="Hold">
      <formula>NOT(ISERROR(SEARCH("Hold",Y215)))</formula>
    </cfRule>
  </conditionalFormatting>
  <conditionalFormatting sqref="Y219">
    <cfRule type="cellIs" dxfId="2036" priority="200" operator="equal">
      <formula>"completedw"</formula>
    </cfRule>
    <cfRule type="cellIs" dxfId="2035" priority="201" operator="equal">
      <formula>"HOLD"</formula>
    </cfRule>
    <cfRule type="cellIs" dxfId="2034" priority="202" operator="equal">
      <formula>"ROW"</formula>
    </cfRule>
  </conditionalFormatting>
  <conditionalFormatting sqref="Y226:Y227">
    <cfRule type="containsText" dxfId="2033" priority="1151" operator="containsText" text="Hold">
      <formula>NOT(ISERROR(SEARCH("Hold",Y226)))</formula>
    </cfRule>
  </conditionalFormatting>
  <conditionalFormatting sqref="Y237:Y238">
    <cfRule type="containsText" dxfId="2032" priority="1133" operator="containsText" text="Hold">
      <formula>NOT(ISERROR(SEARCH("Hold",Y237)))</formula>
    </cfRule>
  </conditionalFormatting>
  <conditionalFormatting sqref="Y247:Y248">
    <cfRule type="containsText" dxfId="2031" priority="1128" operator="containsText" text="Hold">
      <formula>NOT(ISERROR(SEARCH("Hold",Y247)))</formula>
    </cfRule>
  </conditionalFormatting>
  <conditionalFormatting sqref="Y257:Y258">
    <cfRule type="containsText" dxfId="2030" priority="1110" operator="containsText" text="Hold">
      <formula>NOT(ISERROR(SEARCH("Hold",Y257)))</formula>
    </cfRule>
  </conditionalFormatting>
  <conditionalFormatting sqref="Y267:Y268">
    <cfRule type="containsText" dxfId="2029" priority="1080" operator="containsText" text="Hold">
      <formula>NOT(ISERROR(SEARCH("Hold",Y267)))</formula>
    </cfRule>
  </conditionalFormatting>
  <conditionalFormatting sqref="Y278:Y279">
    <cfRule type="containsText" dxfId="2028" priority="966" operator="containsText" text="Hold">
      <formula>NOT(ISERROR(SEARCH("Hold",Y278)))</formula>
    </cfRule>
  </conditionalFormatting>
  <conditionalFormatting sqref="Y289:Y290">
    <cfRule type="containsText" dxfId="2027" priority="936" operator="containsText" text="Hold">
      <formula>NOT(ISERROR(SEARCH("Hold",Y289)))</formula>
    </cfRule>
  </conditionalFormatting>
  <conditionalFormatting sqref="Y300:Y301">
    <cfRule type="containsText" dxfId="2026" priority="711" operator="containsText" text="Hold">
      <formula>NOT(ISERROR(SEARCH("Hold",Y300)))</formula>
    </cfRule>
  </conditionalFormatting>
  <conditionalFormatting sqref="Y311:Y312">
    <cfRule type="containsText" dxfId="2025" priority="657" operator="containsText" text="Hold">
      <formula>NOT(ISERROR(SEARCH("Hold",Y311)))</formula>
    </cfRule>
  </conditionalFormatting>
  <conditionalFormatting sqref="Y51:Z51">
    <cfRule type="cellIs" dxfId="2024" priority="491" operator="equal">
      <formula>"ROW"</formula>
    </cfRule>
    <cfRule type="cellIs" dxfId="2023" priority="489" operator="equal">
      <formula>"completedw"</formula>
    </cfRule>
    <cfRule type="cellIs" dxfId="2022" priority="490" operator="equal">
      <formula>"HOLD"</formula>
    </cfRule>
  </conditionalFormatting>
  <conditionalFormatting sqref="Y79:Z80">
    <cfRule type="cellIs" dxfId="2021" priority="1204" operator="equal">
      <formula>"completedw"</formula>
    </cfRule>
    <cfRule type="cellIs" dxfId="2020" priority="1207" operator="equal">
      <formula>"wip"</formula>
    </cfRule>
    <cfRule type="cellIs" dxfId="2019" priority="1205" operator="equal">
      <formula>"HOLD"</formula>
    </cfRule>
    <cfRule type="cellIs" dxfId="2018" priority="1208" operator="equal">
      <formula>"Completed"</formula>
    </cfRule>
    <cfRule type="cellIs" dxfId="2017" priority="1206" operator="equal">
      <formula>"ROW"</formula>
    </cfRule>
  </conditionalFormatting>
  <conditionalFormatting sqref="Y278:Z279">
    <cfRule type="cellIs" dxfId="2016" priority="969" operator="equal">
      <formula>"ROW"</formula>
    </cfRule>
    <cfRule type="cellIs" dxfId="2015" priority="970" operator="equal">
      <formula>"wip"</formula>
    </cfRule>
    <cfRule type="cellIs" dxfId="2014" priority="971" operator="equal">
      <formula>"Completed"</formula>
    </cfRule>
    <cfRule type="cellIs" dxfId="2013" priority="967" operator="equal">
      <formula>"completedw"</formula>
    </cfRule>
    <cfRule type="cellIs" dxfId="2012" priority="968" operator="equal">
      <formula>"HOLD"</formula>
    </cfRule>
  </conditionalFormatting>
  <conditionalFormatting sqref="Y300:Z301">
    <cfRule type="cellIs" dxfId="2011" priority="716" operator="equal">
      <formula>"Completed"</formula>
    </cfRule>
    <cfRule type="cellIs" dxfId="2010" priority="712" operator="equal">
      <formula>"completedw"</formula>
    </cfRule>
    <cfRule type="cellIs" dxfId="2009" priority="713" operator="equal">
      <formula>"HOLD"</formula>
    </cfRule>
    <cfRule type="cellIs" dxfId="2008" priority="714" operator="equal">
      <formula>"ROW"</formula>
    </cfRule>
    <cfRule type="cellIs" dxfId="2007" priority="715" operator="equal">
      <formula>"wip"</formula>
    </cfRule>
  </conditionalFormatting>
  <conditionalFormatting sqref="Y311:Z312">
    <cfRule type="cellIs" dxfId="2006" priority="658" operator="equal">
      <formula>"completedw"</formula>
    </cfRule>
    <cfRule type="cellIs" dxfId="2005" priority="662" operator="equal">
      <formula>"Completed"</formula>
    </cfRule>
    <cfRule type="cellIs" dxfId="2004" priority="660" operator="equal">
      <formula>"ROW"</formula>
    </cfRule>
    <cfRule type="cellIs" dxfId="2003" priority="661" operator="equal">
      <formula>"wip"</formula>
    </cfRule>
    <cfRule type="cellIs" dxfId="2002" priority="659" operator="equal">
      <formula>"HOLD"</formula>
    </cfRule>
  </conditionalFormatting>
  <conditionalFormatting sqref="Y36:AE37">
    <cfRule type="cellIs" dxfId="2001" priority="559" operator="equal">
      <formula>"wip"</formula>
    </cfRule>
    <cfRule type="cellIs" dxfId="2000" priority="560" operator="equal">
      <formula>"Completed"</formula>
    </cfRule>
  </conditionalFormatting>
  <conditionalFormatting sqref="Z172">
    <cfRule type="cellIs" dxfId="1999" priority="1603" operator="equal">
      <formula>"wip"</formula>
    </cfRule>
    <cfRule type="cellIs" dxfId="1998" priority="1604" operator="equal">
      <formula>"Completed"</formula>
    </cfRule>
  </conditionalFormatting>
  <conditionalFormatting sqref="Z183">
    <cfRule type="cellIs" dxfId="1997" priority="1576" operator="equal">
      <formula>"Completed"</formula>
    </cfRule>
    <cfRule type="cellIs" dxfId="1996" priority="1575" operator="equal">
      <formula>"wip"</formula>
    </cfRule>
  </conditionalFormatting>
  <conditionalFormatting sqref="Z194">
    <cfRule type="cellIs" dxfId="1995" priority="1546" operator="equal">
      <formula>"Completed"</formula>
    </cfRule>
    <cfRule type="cellIs" dxfId="1994" priority="1545" operator="equal">
      <formula>"wip"</formula>
    </cfRule>
  </conditionalFormatting>
  <conditionalFormatting sqref="Z204">
    <cfRule type="cellIs" dxfId="1993" priority="1517" operator="equal">
      <formula>"wip"</formula>
    </cfRule>
    <cfRule type="cellIs" dxfId="1992" priority="1518" operator="equal">
      <formula>"Completed"</formula>
    </cfRule>
  </conditionalFormatting>
  <conditionalFormatting sqref="Z215">
    <cfRule type="cellIs" dxfId="1991" priority="1489" operator="equal">
      <formula>"wip"</formula>
    </cfRule>
    <cfRule type="cellIs" dxfId="1990" priority="1490" operator="equal">
      <formula>"Completed"</formula>
    </cfRule>
  </conditionalFormatting>
  <conditionalFormatting sqref="Z226">
    <cfRule type="cellIs" dxfId="1989" priority="1461" operator="equal">
      <formula>"wip"</formula>
    </cfRule>
    <cfRule type="cellIs" dxfId="1988" priority="1462" operator="equal">
      <formula>"Completed"</formula>
    </cfRule>
  </conditionalFormatting>
  <conditionalFormatting sqref="Z237">
    <cfRule type="cellIs" dxfId="1987" priority="1434" operator="equal">
      <formula>"Completed"</formula>
    </cfRule>
    <cfRule type="cellIs" dxfId="1986" priority="1433" operator="equal">
      <formula>"wip"</formula>
    </cfRule>
  </conditionalFormatting>
  <conditionalFormatting sqref="Z247">
    <cfRule type="cellIs" dxfId="1985" priority="1380" operator="equal">
      <formula>"Completed"</formula>
    </cfRule>
    <cfRule type="cellIs" dxfId="1984" priority="1379" operator="equal">
      <formula>"wip"</formula>
    </cfRule>
  </conditionalFormatting>
  <conditionalFormatting sqref="Z257">
    <cfRule type="cellIs" dxfId="1983" priority="1351" operator="equal">
      <formula>"wip"</formula>
    </cfRule>
    <cfRule type="cellIs" dxfId="1982" priority="1352" operator="equal">
      <formula>"Completed"</formula>
    </cfRule>
  </conditionalFormatting>
  <conditionalFormatting sqref="Z267:AA268">
    <cfRule type="cellIs" dxfId="1981" priority="1087" operator="equal">
      <formula>"completedw"</formula>
    </cfRule>
    <cfRule type="cellIs" dxfId="1980" priority="1091" operator="equal">
      <formula>"Completed"</formula>
    </cfRule>
    <cfRule type="cellIs" dxfId="1979" priority="1090" operator="equal">
      <formula>"wip"</formula>
    </cfRule>
    <cfRule type="cellIs" dxfId="1978" priority="1088" operator="equal">
      <formula>"HOLD"</formula>
    </cfRule>
    <cfRule type="cellIs" dxfId="1977" priority="1089" operator="equal">
      <formula>"ROW"</formula>
    </cfRule>
  </conditionalFormatting>
  <conditionalFormatting sqref="Z289:AA290">
    <cfRule type="cellIs" dxfId="1976" priority="946" operator="equal">
      <formula>"wip"</formula>
    </cfRule>
    <cfRule type="cellIs" dxfId="1975" priority="947" operator="equal">
      <formula>"Completed"</formula>
    </cfRule>
  </conditionalFormatting>
  <conditionalFormatting sqref="Z90:AE91">
    <cfRule type="cellIs" dxfId="1974" priority="800" operator="equal">
      <formula>"wip"</formula>
    </cfRule>
    <cfRule type="cellIs" dxfId="1973" priority="801" operator="equal">
      <formula>"Completed"</formula>
    </cfRule>
  </conditionalFormatting>
  <conditionalFormatting sqref="AA29:AA30">
    <cfRule type="cellIs" dxfId="1972" priority="515" operator="equal">
      <formula>"ROW"</formula>
    </cfRule>
    <cfRule type="cellIs" dxfId="1971" priority="514" operator="equal">
      <formula>"HOLD"</formula>
    </cfRule>
    <cfRule type="cellIs" dxfId="1970" priority="513" operator="equal">
      <formula>"completedw"</formula>
    </cfRule>
  </conditionalFormatting>
  <conditionalFormatting sqref="AA61:AA62">
    <cfRule type="cellIs" dxfId="1969" priority="472" operator="equal">
      <formula>"HOLD"</formula>
    </cfRule>
    <cfRule type="cellIs" dxfId="1968" priority="473" operator="equal">
      <formula>"ROW"</formula>
    </cfRule>
    <cfRule type="cellIs" dxfId="1967" priority="471" operator="equal">
      <formula>"completedw"</formula>
    </cfRule>
  </conditionalFormatting>
  <conditionalFormatting sqref="AA72:AA73">
    <cfRule type="cellIs" dxfId="1966" priority="464" operator="equal">
      <formula>"ROW"</formula>
    </cfRule>
    <cfRule type="cellIs" dxfId="1965" priority="463" operator="equal">
      <formula>"HOLD"</formula>
    </cfRule>
    <cfRule type="cellIs" dxfId="1964" priority="462" operator="equal">
      <formula>"completedw"</formula>
    </cfRule>
  </conditionalFormatting>
  <conditionalFormatting sqref="AA79:AA80">
    <cfRule type="cellIs" dxfId="1963" priority="1199" operator="equal">
      <formula>"HOLD"</formula>
    </cfRule>
    <cfRule type="cellIs" dxfId="1962" priority="1200" operator="equal">
      <formula>"ROW"</formula>
    </cfRule>
    <cfRule type="containsText" dxfId="1961" priority="1197" operator="containsText" text="Hold">
      <formula>NOT(ISERROR(SEARCH("Hold",AA79)))</formula>
    </cfRule>
    <cfRule type="cellIs" dxfId="1960" priority="1198" operator="equal">
      <formula>"completedw"</formula>
    </cfRule>
  </conditionalFormatting>
  <conditionalFormatting sqref="AA90:AA91">
    <cfRule type="containsText" dxfId="1959" priority="799" operator="containsText" text="Hold">
      <formula>NOT(ISERROR(SEARCH("Hold",AA90)))</formula>
    </cfRule>
  </conditionalFormatting>
  <conditionalFormatting sqref="AA102:AA103">
    <cfRule type="containsText" dxfId="1958" priority="823" operator="containsText" text="Hold">
      <formula>NOT(ISERROR(SEARCH("Hold",AA102)))</formula>
    </cfRule>
  </conditionalFormatting>
  <conditionalFormatting sqref="AA114:AA115">
    <cfRule type="containsText" dxfId="1957" priority="1259" operator="containsText" text="Hold">
      <formula>NOT(ISERROR(SEARCH("Hold",AA114)))</formula>
    </cfRule>
  </conditionalFormatting>
  <conditionalFormatting sqref="AA126:AA127">
    <cfRule type="containsText" dxfId="1956" priority="624" operator="containsText" text="Hold">
      <formula>NOT(ISERROR(SEARCH("Hold",AA126)))</formula>
    </cfRule>
  </conditionalFormatting>
  <conditionalFormatting sqref="AA138:AA139">
    <cfRule type="containsText" dxfId="1955" priority="531" operator="containsText" text="Hold">
      <formula>NOT(ISERROR(SEARCH("Hold",AA138)))</formula>
    </cfRule>
  </conditionalFormatting>
  <conditionalFormatting sqref="AA143">
    <cfRule type="cellIs" dxfId="1954" priority="154" operator="equal">
      <formula>"completedw"</formula>
    </cfRule>
    <cfRule type="cellIs" dxfId="1953" priority="155" operator="equal">
      <formula>"HOLD"</formula>
    </cfRule>
    <cfRule type="cellIs" dxfId="1952" priority="156" operator="equal">
      <formula>"ROW"</formula>
    </cfRule>
  </conditionalFormatting>
  <conditionalFormatting sqref="AA150:AA151">
    <cfRule type="containsText" dxfId="1951" priority="1239" operator="containsText" text="Hold">
      <formula>NOT(ISERROR(SEARCH("Hold",AA150)))</formula>
    </cfRule>
  </conditionalFormatting>
  <conditionalFormatting sqref="AA165:AA166">
    <cfRule type="cellIs" dxfId="1950" priority="398" operator="equal">
      <formula>"ROW"</formula>
    </cfRule>
    <cfRule type="cellIs" dxfId="1949" priority="397" operator="equal">
      <formula>"HOLD"</formula>
    </cfRule>
    <cfRule type="cellIs" dxfId="1948" priority="396" operator="equal">
      <formula>"completedw"</formula>
    </cfRule>
  </conditionalFormatting>
  <conditionalFormatting sqref="AA194:AA195">
    <cfRule type="containsText" dxfId="1947" priority="274" operator="containsText" text="Hold">
      <formula>NOT(ISERROR(SEARCH("Hold",AA194)))</formula>
    </cfRule>
  </conditionalFormatting>
  <conditionalFormatting sqref="AA215:AA216">
    <cfRule type="containsText" dxfId="1946" priority="1155" operator="containsText" text="Hold">
      <formula>NOT(ISERROR(SEARCH("Hold",AA215)))</formula>
    </cfRule>
  </conditionalFormatting>
  <conditionalFormatting sqref="AA219">
    <cfRule type="cellIs" dxfId="1945" priority="228" operator="equal">
      <formula>"HOLD"</formula>
    </cfRule>
    <cfRule type="cellIs" dxfId="1944" priority="227" operator="equal">
      <formula>"completedw"</formula>
    </cfRule>
    <cfRule type="cellIs" dxfId="1943" priority="229" operator="equal">
      <formula>"ROW"</formula>
    </cfRule>
  </conditionalFormatting>
  <conditionalFormatting sqref="AA226:AA227">
    <cfRule type="containsText" dxfId="1942" priority="1152" operator="containsText" text="Hold">
      <formula>NOT(ISERROR(SEARCH("Hold",AA226)))</formula>
    </cfRule>
  </conditionalFormatting>
  <conditionalFormatting sqref="AA237:AA238">
    <cfRule type="containsText" dxfId="1941" priority="1132" operator="containsText" text="Hold">
      <formula>NOT(ISERROR(SEARCH("Hold",AA237)))</formula>
    </cfRule>
    <cfRule type="containsText" dxfId="1940" priority="42" operator="containsText" text="Hold">
      <formula>NOT(ISERROR(SEARCH("Hold",AA237)))</formula>
    </cfRule>
  </conditionalFormatting>
  <conditionalFormatting sqref="AA247:AA248">
    <cfRule type="containsText" dxfId="1939" priority="1129" operator="containsText" text="Hold">
      <formula>NOT(ISERROR(SEARCH("Hold",AA247)))</formula>
    </cfRule>
  </conditionalFormatting>
  <conditionalFormatting sqref="AA254:AA258">
    <cfRule type="cellIs" dxfId="1938" priority="1105" operator="equal">
      <formula>"completedw"</formula>
    </cfRule>
    <cfRule type="cellIs" dxfId="1937" priority="1106" operator="equal">
      <formula>"HOLD"</formula>
    </cfRule>
    <cfRule type="cellIs" dxfId="1936" priority="1107" operator="equal">
      <formula>"ROW"</formula>
    </cfRule>
  </conditionalFormatting>
  <conditionalFormatting sqref="AA257:AA258">
    <cfRule type="containsText" dxfId="1935" priority="1104" operator="containsText" text="Hold">
      <formula>NOT(ISERROR(SEARCH("Hold",AA257)))</formula>
    </cfRule>
    <cfRule type="cellIs" dxfId="1934" priority="1109" operator="equal">
      <formula>"Completed"</formula>
    </cfRule>
  </conditionalFormatting>
  <conditionalFormatting sqref="AA257:AA259">
    <cfRule type="cellIs" dxfId="1933" priority="1108" operator="equal">
      <formula>"wip"</formula>
    </cfRule>
  </conditionalFormatting>
  <conditionalFormatting sqref="AA267:AA268">
    <cfRule type="containsText" dxfId="1932" priority="1086" operator="containsText" text="Hold">
      <formula>NOT(ISERROR(SEARCH("Hold",AA267)))</formula>
    </cfRule>
  </conditionalFormatting>
  <conditionalFormatting sqref="AA271">
    <cfRule type="cellIs" dxfId="1931" priority="149" operator="equal">
      <formula>"ROW"</formula>
    </cfRule>
    <cfRule type="cellIs" dxfId="1930" priority="148" operator="equal">
      <formula>"HOLD"</formula>
    </cfRule>
    <cfRule type="cellIs" dxfId="1929" priority="147" operator="equal">
      <formula>"completedw"</formula>
    </cfRule>
  </conditionalFormatting>
  <conditionalFormatting sqref="AA278:AA279">
    <cfRule type="cellIs" dxfId="1928" priority="965" operator="equal">
      <formula>"Completed"</formula>
    </cfRule>
    <cfRule type="cellIs" dxfId="1927" priority="964" operator="equal">
      <formula>"wip"</formula>
    </cfRule>
    <cfRule type="containsText" dxfId="1926" priority="960" operator="containsText" text="Hold">
      <formula>NOT(ISERROR(SEARCH("Hold",AA278)))</formula>
    </cfRule>
  </conditionalFormatting>
  <conditionalFormatting sqref="AA278:AA281">
    <cfRule type="cellIs" dxfId="1925" priority="962" operator="equal">
      <formula>"HOLD"</formula>
    </cfRule>
    <cfRule type="cellIs" dxfId="1924" priority="963" operator="equal">
      <formula>"ROW"</formula>
    </cfRule>
    <cfRule type="cellIs" dxfId="1923" priority="961" operator="equal">
      <formula>"completedw"</formula>
    </cfRule>
  </conditionalFormatting>
  <conditionalFormatting sqref="AA285">
    <cfRule type="cellIs" dxfId="1922" priority="354" operator="equal">
      <formula>"completedw"</formula>
    </cfRule>
    <cfRule type="cellIs" dxfId="1921" priority="355" operator="equal">
      <formula>"HOLD"</formula>
    </cfRule>
    <cfRule type="cellIs" dxfId="1920" priority="356" operator="equal">
      <formula>"ROW"</formula>
    </cfRule>
  </conditionalFormatting>
  <conditionalFormatting sqref="AA286:AA294">
    <cfRule type="cellIs" dxfId="1919" priority="943" operator="equal">
      <formula>"completedw"</formula>
    </cfRule>
    <cfRule type="cellIs" dxfId="1918" priority="944" operator="equal">
      <formula>"HOLD"</formula>
    </cfRule>
    <cfRule type="cellIs" dxfId="1917" priority="945" operator="equal">
      <formula>"ROW"</formula>
    </cfRule>
  </conditionalFormatting>
  <conditionalFormatting sqref="AA289:AA290">
    <cfRule type="containsText" dxfId="1916" priority="942" operator="containsText" text="Hold">
      <formula>NOT(ISERROR(SEARCH("Hold",AA289)))</formula>
    </cfRule>
  </conditionalFormatting>
  <conditionalFormatting sqref="AA300:AA301">
    <cfRule type="cellIs" dxfId="1915" priority="709" operator="equal">
      <formula>"wip"</formula>
    </cfRule>
    <cfRule type="cellIs" dxfId="1914" priority="707" operator="equal">
      <formula>"HOLD"</formula>
    </cfRule>
    <cfRule type="cellIs" dxfId="1913" priority="708" operator="equal">
      <formula>"ROW"</formula>
    </cfRule>
    <cfRule type="cellIs" dxfId="1912" priority="710" operator="equal">
      <formula>"Completed"</formula>
    </cfRule>
    <cfRule type="containsText" dxfId="1911" priority="705" operator="containsText" text="Hold">
      <formula>NOT(ISERROR(SEARCH("Hold",AA300)))</formula>
    </cfRule>
    <cfRule type="cellIs" dxfId="1910" priority="706" operator="equal">
      <formula>"completedw"</formula>
    </cfRule>
  </conditionalFormatting>
  <conditionalFormatting sqref="AA308:AA312">
    <cfRule type="cellIs" dxfId="1909" priority="654" operator="equal">
      <formula>"ROW"</formula>
    </cfRule>
    <cfRule type="cellIs" dxfId="1908" priority="653" operator="equal">
      <formula>"HOLD"</formula>
    </cfRule>
    <cfRule type="cellIs" dxfId="1907" priority="652" operator="equal">
      <formula>"completedw"</formula>
    </cfRule>
  </conditionalFormatting>
  <conditionalFormatting sqref="AA311:AA312">
    <cfRule type="cellIs" dxfId="1906" priority="656" operator="equal">
      <formula>"Completed"</formula>
    </cfRule>
    <cfRule type="cellIs" dxfId="1905" priority="655" operator="equal">
      <formula>"wip"</formula>
    </cfRule>
    <cfRule type="containsText" dxfId="1904" priority="651" operator="containsText" text="Hold">
      <formula>NOT(ISERROR(SEARCH("Hold",AA311)))</formula>
    </cfRule>
  </conditionalFormatting>
  <conditionalFormatting sqref="AA79:AB80">
    <cfRule type="cellIs" dxfId="1903" priority="1201" operator="equal">
      <formula>"wip"</formula>
    </cfRule>
    <cfRule type="cellIs" dxfId="1902" priority="1202" operator="equal">
      <formula>"Completed"</formula>
    </cfRule>
  </conditionalFormatting>
  <conditionalFormatting sqref="AA94:AE95">
    <cfRule type="cellIs" dxfId="1901" priority="428" operator="equal">
      <formula>"ROW"</formula>
    </cfRule>
    <cfRule type="cellIs" dxfId="1900" priority="427" operator="equal">
      <formula>"HOLD"</formula>
    </cfRule>
    <cfRule type="cellIs" dxfId="1899" priority="426" operator="equal">
      <formula>"completedw"</formula>
    </cfRule>
  </conditionalFormatting>
  <conditionalFormatting sqref="AA106:AE107">
    <cfRule type="cellIs" dxfId="1898" priority="315" operator="equal">
      <formula>"completedw"</formula>
    </cfRule>
    <cfRule type="cellIs" dxfId="1897" priority="316" operator="equal">
      <formula>"HOLD"</formula>
    </cfRule>
    <cfRule type="cellIs" dxfId="1896" priority="317" operator="equal">
      <formula>"ROW"</formula>
    </cfRule>
  </conditionalFormatting>
  <conditionalFormatting sqref="AA176:AE177">
    <cfRule type="cellIs" dxfId="1895" priority="390" operator="equal">
      <formula>"completedw"</formula>
    </cfRule>
    <cfRule type="cellIs" dxfId="1894" priority="391" operator="equal">
      <formula>"HOLD"</formula>
    </cfRule>
    <cfRule type="cellIs" dxfId="1893" priority="392" operator="equal">
      <formula>"ROW"</formula>
    </cfRule>
  </conditionalFormatting>
  <conditionalFormatting sqref="AA282:AE283">
    <cfRule type="cellIs" dxfId="1892" priority="142" operator="equal">
      <formula>"HOLD"</formula>
    </cfRule>
    <cfRule type="cellIs" dxfId="1891" priority="143" operator="equal">
      <formula>"ROW"</formula>
    </cfRule>
    <cfRule type="cellIs" dxfId="1890" priority="141" operator="equal">
      <formula>"completedw"</formula>
    </cfRule>
  </conditionalFormatting>
  <conditionalFormatting sqref="AA187:AJ187">
    <cfRule type="cellIs" dxfId="1889" priority="208" operator="equal">
      <formula>"ROW"</formula>
    </cfRule>
    <cfRule type="cellIs" dxfId="1888" priority="206" operator="equal">
      <formula>"completedw"</formula>
    </cfRule>
    <cfRule type="cellIs" dxfId="1887" priority="207" operator="equal">
      <formula>"HOLD"</formula>
    </cfRule>
  </conditionalFormatting>
  <conditionalFormatting sqref="AB172">
    <cfRule type="cellIs" dxfId="1886" priority="1601" operator="equal">
      <formula>"wip"</formula>
    </cfRule>
    <cfRule type="cellIs" dxfId="1885" priority="1602" operator="equal">
      <formula>"Completed"</formula>
    </cfRule>
  </conditionalFormatting>
  <conditionalFormatting sqref="AB183">
    <cfRule type="cellIs" dxfId="1884" priority="1574" operator="equal">
      <formula>"Completed"</formula>
    </cfRule>
    <cfRule type="cellIs" dxfId="1883" priority="1573" operator="equal">
      <formula>"wip"</formula>
    </cfRule>
  </conditionalFormatting>
  <conditionalFormatting sqref="AB194">
    <cfRule type="cellIs" dxfId="1882" priority="1543" operator="equal">
      <formula>"wip"</formula>
    </cfRule>
    <cfRule type="cellIs" dxfId="1881" priority="1544" operator="equal">
      <formula>"Completed"</formula>
    </cfRule>
  </conditionalFormatting>
  <conditionalFormatting sqref="AB204">
    <cfRule type="cellIs" dxfId="1880" priority="1516" operator="equal">
      <formula>"Completed"</formula>
    </cfRule>
    <cfRule type="cellIs" dxfId="1879" priority="1515" operator="equal">
      <formula>"wip"</formula>
    </cfRule>
  </conditionalFormatting>
  <conditionalFormatting sqref="AB215">
    <cfRule type="cellIs" dxfId="1878" priority="1487" operator="equal">
      <formula>"wip"</formula>
    </cfRule>
    <cfRule type="cellIs" dxfId="1877" priority="1488" operator="equal">
      <formula>"Completed"</formula>
    </cfRule>
  </conditionalFormatting>
  <conditionalFormatting sqref="AB226">
    <cfRule type="cellIs" dxfId="1876" priority="1460" operator="equal">
      <formula>"Completed"</formula>
    </cfRule>
    <cfRule type="cellIs" dxfId="1875" priority="1459" operator="equal">
      <formula>"wip"</formula>
    </cfRule>
  </conditionalFormatting>
  <conditionalFormatting sqref="AB237">
    <cfRule type="cellIs" dxfId="1874" priority="1431" operator="equal">
      <formula>"wip"</formula>
    </cfRule>
    <cfRule type="cellIs" dxfId="1873" priority="1432" operator="equal">
      <formula>"Completed"</formula>
    </cfRule>
  </conditionalFormatting>
  <conditionalFormatting sqref="AB247">
    <cfRule type="cellIs" dxfId="1872" priority="1377" operator="equal">
      <formula>"wip"</formula>
    </cfRule>
    <cfRule type="cellIs" dxfId="1871" priority="1378" operator="equal">
      <formula>"Completed"</formula>
    </cfRule>
  </conditionalFormatting>
  <conditionalFormatting sqref="AB257">
    <cfRule type="cellIs" dxfId="1870" priority="1349" operator="equal">
      <formula>"wip"</formula>
    </cfRule>
    <cfRule type="cellIs" dxfId="1869" priority="1350" operator="equal">
      <formula>"Completed"</formula>
    </cfRule>
  </conditionalFormatting>
  <conditionalFormatting sqref="AB264:AB272">
    <cfRule type="cellIs" dxfId="1868" priority="1346" operator="equal">
      <formula>"completedw"</formula>
    </cfRule>
    <cfRule type="cellIs" dxfId="1867" priority="1348" operator="equal">
      <formula>"ROW"</formula>
    </cfRule>
    <cfRule type="cellIs" dxfId="1866" priority="1347" operator="equal">
      <formula>"HOLD"</formula>
    </cfRule>
  </conditionalFormatting>
  <conditionalFormatting sqref="AB267">
    <cfRule type="cellIs" dxfId="1865" priority="1345" operator="equal">
      <formula>"Completed"</formula>
    </cfRule>
    <cfRule type="cellIs" dxfId="1864" priority="1344" operator="equal">
      <formula>"wip"</formula>
    </cfRule>
  </conditionalFormatting>
  <conditionalFormatting sqref="AB278">
    <cfRule type="cellIs" dxfId="1863" priority="1337" operator="equal">
      <formula>"wip"</formula>
    </cfRule>
    <cfRule type="cellIs" dxfId="1862" priority="1338" operator="equal">
      <formula>"Completed"</formula>
    </cfRule>
  </conditionalFormatting>
  <conditionalFormatting sqref="AB289">
    <cfRule type="cellIs" dxfId="1861" priority="1330" operator="equal">
      <formula>"wip"</formula>
    </cfRule>
    <cfRule type="cellIs" dxfId="1860" priority="1331" operator="equal">
      <formula>"Completed"</formula>
    </cfRule>
  </conditionalFormatting>
  <conditionalFormatting sqref="AB297:AB305">
    <cfRule type="cellIs" dxfId="1859" priority="768" operator="equal">
      <formula>"HOLD"</formula>
    </cfRule>
    <cfRule type="cellIs" dxfId="1858" priority="769" operator="equal">
      <formula>"ROW"</formula>
    </cfRule>
    <cfRule type="cellIs" dxfId="1857" priority="767" operator="equal">
      <formula>"completedw"</formula>
    </cfRule>
  </conditionalFormatting>
  <conditionalFormatting sqref="AB300">
    <cfRule type="cellIs" dxfId="1856" priority="765" operator="equal">
      <formula>"wip"</formula>
    </cfRule>
    <cfRule type="cellIs" dxfId="1855" priority="766" operator="equal">
      <formula>"Completed"</formula>
    </cfRule>
  </conditionalFormatting>
  <conditionalFormatting sqref="AB308:AB313">
    <cfRule type="cellIs" dxfId="1854" priority="677" operator="equal">
      <formula>"completedw"</formula>
    </cfRule>
    <cfRule type="cellIs" dxfId="1853" priority="678" operator="equal">
      <formula>"HOLD"</formula>
    </cfRule>
    <cfRule type="cellIs" dxfId="1852" priority="679" operator="equal">
      <formula>"ROW"</formula>
    </cfRule>
  </conditionalFormatting>
  <conditionalFormatting sqref="AB311">
    <cfRule type="cellIs" dxfId="1851" priority="675" operator="equal">
      <formula>"wip"</formula>
    </cfRule>
    <cfRule type="cellIs" dxfId="1850" priority="676" operator="equal">
      <formula>"Completed"</formula>
    </cfRule>
  </conditionalFormatting>
  <conditionalFormatting sqref="AB79:AE81">
    <cfRule type="cellIs" dxfId="1849" priority="1192" operator="equal">
      <formula>"completedw"</formula>
    </cfRule>
    <cfRule type="cellIs" dxfId="1848" priority="1193" operator="equal">
      <formula>"HOLD"</formula>
    </cfRule>
    <cfRule type="cellIs" dxfId="1847" priority="1194" operator="equal">
      <formula>"ROW"</formula>
    </cfRule>
  </conditionalFormatting>
  <conditionalFormatting sqref="AB142:AE143">
    <cfRule type="cellIs" dxfId="1846" priority="405" operator="equal">
      <formula>"completedw"</formula>
    </cfRule>
    <cfRule type="cellIs" dxfId="1845" priority="406" operator="equal">
      <formula>"HOLD"</formula>
    </cfRule>
    <cfRule type="cellIs" dxfId="1844" priority="407" operator="equal">
      <formula>"ROW"</formula>
    </cfRule>
  </conditionalFormatting>
  <conditionalFormatting sqref="AB254:AE259">
    <cfRule type="cellIs" dxfId="1843" priority="1100" operator="equal">
      <formula>"HOLD"</formula>
    </cfRule>
    <cfRule type="cellIs" dxfId="1842" priority="1099" operator="equal">
      <formula>"completedw"</formula>
    </cfRule>
    <cfRule type="cellIs" dxfId="1841" priority="1101" operator="equal">
      <formula>"ROW"</formula>
    </cfRule>
  </conditionalFormatting>
  <conditionalFormatting sqref="AB274:AE281">
    <cfRule type="cellIs" dxfId="1840" priority="956" operator="equal">
      <formula>"HOLD"</formula>
    </cfRule>
    <cfRule type="cellIs" dxfId="1839" priority="955" operator="equal">
      <formula>"completedw"</formula>
    </cfRule>
    <cfRule type="cellIs" dxfId="1838" priority="957" operator="equal">
      <formula>"ROW"</formula>
    </cfRule>
  </conditionalFormatting>
  <conditionalFormatting sqref="AB285:AE294">
    <cfRule type="cellIs" dxfId="1837" priority="951" operator="equal">
      <formula>"ROW"</formula>
    </cfRule>
    <cfRule type="cellIs" dxfId="1836" priority="950" operator="equal">
      <formula>"HOLD"</formula>
    </cfRule>
    <cfRule type="cellIs" dxfId="1835" priority="949" operator="equal">
      <formula>"completedw"</formula>
    </cfRule>
  </conditionalFormatting>
  <conditionalFormatting sqref="AB102:AJ103">
    <cfRule type="cellIs" dxfId="1834" priority="874" operator="equal">
      <formula>"ROW"</formula>
    </cfRule>
    <cfRule type="cellIs" dxfId="1833" priority="873" operator="equal">
      <formula>"HOLD"</formula>
    </cfRule>
    <cfRule type="cellIs" dxfId="1832" priority="872" operator="equal">
      <formula>"completedw"</formula>
    </cfRule>
  </conditionalFormatting>
  <conditionalFormatting sqref="AC29:AC30">
    <cfRule type="cellIs" dxfId="1831" priority="510" operator="equal">
      <formula>"completedw"</formula>
    </cfRule>
    <cfRule type="cellIs" dxfId="1830" priority="511" operator="equal">
      <formula>"HOLD"</formula>
    </cfRule>
    <cfRule type="cellIs" dxfId="1829" priority="512" operator="equal">
      <formula>"ROW"</formula>
    </cfRule>
  </conditionalFormatting>
  <conditionalFormatting sqref="AC14:AD14 Y15 AA15 AC15 U16:AD16">
    <cfRule type="cellIs" dxfId="1828" priority="44" operator="equal">
      <formula>"wip"</formula>
    </cfRule>
  </conditionalFormatting>
  <conditionalFormatting sqref="AC14:AD14 Y15 AA15 AC15">
    <cfRule type="cellIs" dxfId="1827" priority="45" operator="equal">
      <formula>"Completed"</formula>
    </cfRule>
  </conditionalFormatting>
  <conditionalFormatting sqref="AC49:AE49">
    <cfRule type="cellIs" dxfId="1826" priority="1277" operator="equal">
      <formula>"wip"</formula>
    </cfRule>
    <cfRule type="cellIs" dxfId="1825" priority="1276" operator="equal">
      <formula>"Completed"</formula>
    </cfRule>
  </conditionalFormatting>
  <conditionalFormatting sqref="AC59:AE59">
    <cfRule type="cellIs" dxfId="1824" priority="1278" operator="equal">
      <formula>"Completed"</formula>
    </cfRule>
    <cfRule type="cellIs" dxfId="1823" priority="1279" operator="equal">
      <formula>"wip"</formula>
    </cfRule>
  </conditionalFormatting>
  <conditionalFormatting sqref="AC61:AE62">
    <cfRule type="cellIs" dxfId="1822" priority="470" operator="equal">
      <formula>"ROW"</formula>
    </cfRule>
    <cfRule type="cellIs" dxfId="1821" priority="469" operator="equal">
      <formula>"HOLD"</formula>
    </cfRule>
    <cfRule type="cellIs" dxfId="1820" priority="468" operator="equal">
      <formula>"completedw"</formula>
    </cfRule>
  </conditionalFormatting>
  <conditionalFormatting sqref="AC68:AE69">
    <cfRule type="containsText" dxfId="1819" priority="817" operator="containsText" text="Hold">
      <formula>NOT(ISERROR(SEARCH("Hold",AC68)))</formula>
    </cfRule>
  </conditionalFormatting>
  <conditionalFormatting sqref="AC68:AE70">
    <cfRule type="cellIs" dxfId="1818" priority="821" operator="equal">
      <formula>"wip"</formula>
    </cfRule>
  </conditionalFormatting>
  <conditionalFormatting sqref="AC70:AE70">
    <cfRule type="cellIs" dxfId="1817" priority="1280" operator="equal">
      <formula>"Completed"</formula>
    </cfRule>
  </conditionalFormatting>
  <conditionalFormatting sqref="AC72:AE73">
    <cfRule type="cellIs" dxfId="1816" priority="465" operator="equal">
      <formula>"completedw"</formula>
    </cfRule>
    <cfRule type="cellIs" dxfId="1815" priority="466" operator="equal">
      <formula>"HOLD"</formula>
    </cfRule>
    <cfRule type="cellIs" dxfId="1814" priority="467" operator="equal">
      <formula>"ROW"</formula>
    </cfRule>
  </conditionalFormatting>
  <conditionalFormatting sqref="AC79:AE80">
    <cfRule type="containsText" dxfId="1813" priority="1191" operator="containsText" text="Hold">
      <formula>NOT(ISERROR(SEARCH("Hold",AC79)))</formula>
    </cfRule>
    <cfRule type="cellIs" dxfId="1812" priority="1196" operator="equal">
      <formula>"Completed"</formula>
    </cfRule>
  </conditionalFormatting>
  <conditionalFormatting sqref="AC79:AE81">
    <cfRule type="cellIs" dxfId="1811" priority="1195" operator="equal">
      <formula>"wip"</formula>
    </cfRule>
  </conditionalFormatting>
  <conditionalFormatting sqref="AC81:AE81">
    <cfRule type="cellIs" dxfId="1810" priority="1281" operator="equal">
      <formula>"Completed"</formula>
    </cfRule>
  </conditionalFormatting>
  <conditionalFormatting sqref="AC92:AE92">
    <cfRule type="cellIs" dxfId="1809" priority="1287" operator="equal">
      <formula>"Completed"</formula>
    </cfRule>
    <cfRule type="cellIs" dxfId="1808" priority="1288" operator="equal">
      <formula>"wip"</formula>
    </cfRule>
  </conditionalFormatting>
  <conditionalFormatting sqref="AC104:AE104">
    <cfRule type="cellIs" dxfId="1807" priority="1289" operator="equal">
      <formula>"Completed"</formula>
    </cfRule>
    <cfRule type="cellIs" dxfId="1806" priority="1290" operator="equal">
      <formula>"wip"</formula>
    </cfRule>
  </conditionalFormatting>
  <conditionalFormatting sqref="AC114:AE115">
    <cfRule type="containsText" dxfId="1805" priority="1258" operator="containsText" text="Hold">
      <formula>NOT(ISERROR(SEARCH("Hold",AC114)))</formula>
    </cfRule>
  </conditionalFormatting>
  <conditionalFormatting sqref="AC116:AE116">
    <cfRule type="cellIs" dxfId="1804" priority="1291" operator="equal">
      <formula>"Completed"</formula>
    </cfRule>
    <cfRule type="cellIs" dxfId="1803" priority="1292" operator="equal">
      <formula>"wip"</formula>
    </cfRule>
  </conditionalFormatting>
  <conditionalFormatting sqref="AC118:AE119">
    <cfRule type="cellIs" dxfId="1802" priority="357" operator="equal">
      <formula>"completedw"</formula>
    </cfRule>
    <cfRule type="cellIs" dxfId="1801" priority="359" operator="equal">
      <formula>"ROW"</formula>
    </cfRule>
    <cfRule type="cellIs" dxfId="1800" priority="358" operator="equal">
      <formula>"HOLD"</formula>
    </cfRule>
  </conditionalFormatting>
  <conditionalFormatting sqref="AC121:AE123">
    <cfRule type="cellIs" dxfId="1799" priority="1327" operator="equal">
      <formula>"completedw"</formula>
    </cfRule>
    <cfRule type="cellIs" dxfId="1798" priority="1328" operator="equal">
      <formula>"HOLD"</formula>
    </cfRule>
    <cfRule type="cellIs" dxfId="1797" priority="1329" operator="equal">
      <formula>"ROW"</formula>
    </cfRule>
  </conditionalFormatting>
  <conditionalFormatting sqref="AC126:AE127">
    <cfRule type="containsText" dxfId="1796" priority="625" operator="containsText" text="Hold">
      <formula>NOT(ISERROR(SEARCH("Hold",AC126)))</formula>
    </cfRule>
  </conditionalFormatting>
  <conditionalFormatting sqref="AC128:AE128">
    <cfRule type="cellIs" dxfId="1795" priority="623" operator="equal">
      <formula>"wip"</formula>
    </cfRule>
    <cfRule type="cellIs" dxfId="1794" priority="622" operator="equal">
      <formula>"Completed"</formula>
    </cfRule>
  </conditionalFormatting>
  <conditionalFormatting sqref="AC140:AE140">
    <cfRule type="cellIs" dxfId="1793" priority="1293" operator="equal">
      <formula>"Completed"</formula>
    </cfRule>
    <cfRule type="cellIs" dxfId="1792" priority="1294" operator="equal">
      <formula>"wip"</formula>
    </cfRule>
  </conditionalFormatting>
  <conditionalFormatting sqref="AC150:AE151">
    <cfRule type="containsText" dxfId="1791" priority="1261" operator="containsText" text="Hold">
      <formula>NOT(ISERROR(SEARCH("Hold",AC150)))</formula>
    </cfRule>
  </conditionalFormatting>
  <conditionalFormatting sqref="AC152:AE152">
    <cfRule type="cellIs" dxfId="1790" priority="272" operator="equal">
      <formula>"Completed"</formula>
    </cfRule>
    <cfRule type="cellIs" dxfId="1789" priority="273" operator="equal">
      <formula>"wip"</formula>
    </cfRule>
  </conditionalFormatting>
  <conditionalFormatting sqref="AC163:AE163">
    <cfRule type="cellIs" dxfId="1788" priority="1296" operator="equal">
      <formula>"wip"</formula>
    </cfRule>
    <cfRule type="cellIs" dxfId="1787" priority="1295" operator="equal">
      <formula>"Completed"</formula>
    </cfRule>
  </conditionalFormatting>
  <conditionalFormatting sqref="AC165:AE166">
    <cfRule type="cellIs" dxfId="1786" priority="393" operator="equal">
      <formula>"completedw"</formula>
    </cfRule>
    <cfRule type="cellIs" dxfId="1785" priority="395" operator="equal">
      <formula>"ROW"</formula>
    </cfRule>
    <cfRule type="cellIs" dxfId="1784" priority="394" operator="equal">
      <formula>"HOLD"</formula>
    </cfRule>
  </conditionalFormatting>
  <conditionalFormatting sqref="AC172:AE173">
    <cfRule type="containsText" dxfId="1783" priority="1170" operator="containsText" text="Hold">
      <formula>NOT(ISERROR(SEARCH("Hold",AC172)))</formula>
    </cfRule>
  </conditionalFormatting>
  <conditionalFormatting sqref="AC174:AE174">
    <cfRule type="cellIs" dxfId="1782" priority="1297" operator="equal">
      <formula>"Completed"</formula>
    </cfRule>
    <cfRule type="cellIs" dxfId="1781" priority="1298" operator="equal">
      <formula>"wip"</formula>
    </cfRule>
  </conditionalFormatting>
  <conditionalFormatting sqref="AC183:AE184">
    <cfRule type="containsText" dxfId="1780" priority="813" operator="containsText" text="Hold">
      <formula>NOT(ISERROR(SEARCH("Hold",AC183)))</formula>
    </cfRule>
  </conditionalFormatting>
  <conditionalFormatting sqref="AC194:AE195">
    <cfRule type="containsText" dxfId="1779" priority="187" operator="containsText" text="Hold">
      <formula>NOT(ISERROR(SEARCH("Hold",AC194)))</formula>
    </cfRule>
  </conditionalFormatting>
  <conditionalFormatting sqref="AC196:AE196">
    <cfRule type="cellIs" dxfId="1778" priority="1306" operator="equal">
      <formula>"wip"</formula>
    </cfRule>
    <cfRule type="cellIs" dxfId="1777" priority="1305" operator="equal">
      <formula>"Completed"</formula>
    </cfRule>
  </conditionalFormatting>
  <conditionalFormatting sqref="AC206:AE206">
    <cfRule type="cellIs" dxfId="1776" priority="1308" operator="equal">
      <formula>"wip"</formula>
    </cfRule>
    <cfRule type="cellIs" dxfId="1775" priority="1307" operator="equal">
      <formula>"Completed"</formula>
    </cfRule>
  </conditionalFormatting>
  <conditionalFormatting sqref="AC215:AE216">
    <cfRule type="containsText" dxfId="1774" priority="1154" operator="containsText" text="Hold">
      <formula>NOT(ISERROR(SEARCH("Hold",AC215)))</formula>
    </cfRule>
  </conditionalFormatting>
  <conditionalFormatting sqref="AC217:AE217">
    <cfRule type="cellIs" dxfId="1773" priority="1309" operator="equal">
      <formula>"Completed"</formula>
    </cfRule>
    <cfRule type="cellIs" dxfId="1772" priority="1310" operator="equal">
      <formula>"wip"</formula>
    </cfRule>
  </conditionalFormatting>
  <conditionalFormatting sqref="AC219:AE219">
    <cfRule type="cellIs" dxfId="1771" priority="197" operator="equal">
      <formula>"completedw"</formula>
    </cfRule>
    <cfRule type="cellIs" dxfId="1770" priority="199" operator="equal">
      <formula>"ROW"</formula>
    </cfRule>
    <cfRule type="cellIs" dxfId="1769" priority="198" operator="equal">
      <formula>"HOLD"</formula>
    </cfRule>
  </conditionalFormatting>
  <conditionalFormatting sqref="AC226:AE227">
    <cfRule type="containsText" dxfId="1768" priority="1153" operator="containsText" text="Hold">
      <formula>NOT(ISERROR(SEARCH("Hold",AC226)))</formula>
    </cfRule>
  </conditionalFormatting>
  <conditionalFormatting sqref="AC228:AE228">
    <cfRule type="cellIs" dxfId="1767" priority="1312" operator="equal">
      <formula>"wip"</formula>
    </cfRule>
    <cfRule type="cellIs" dxfId="1766" priority="1311" operator="equal">
      <formula>"Completed"</formula>
    </cfRule>
  </conditionalFormatting>
  <conditionalFormatting sqref="AC237:AE238">
    <cfRule type="containsText" dxfId="1765" priority="1131" operator="containsText" text="Hold">
      <formula>NOT(ISERROR(SEARCH("Hold",AC237)))</formula>
    </cfRule>
  </conditionalFormatting>
  <conditionalFormatting sqref="AC239:AE239">
    <cfRule type="cellIs" dxfId="1764" priority="1314" operator="equal">
      <formula>"wip"</formula>
    </cfRule>
    <cfRule type="cellIs" dxfId="1763" priority="1313" operator="equal">
      <formula>"Completed"</formula>
    </cfRule>
  </conditionalFormatting>
  <conditionalFormatting sqref="AC247:AE248">
    <cfRule type="containsText" dxfId="1762" priority="1130" operator="containsText" text="Hold">
      <formula>NOT(ISERROR(SEARCH("Hold",AC247)))</formula>
    </cfRule>
  </conditionalFormatting>
  <conditionalFormatting sqref="AC249:AE249">
    <cfRule type="cellIs" dxfId="1761" priority="1315" operator="equal">
      <formula>"Completed"</formula>
    </cfRule>
    <cfRule type="cellIs" dxfId="1760" priority="1316" operator="equal">
      <formula>"wip"</formula>
    </cfRule>
  </conditionalFormatting>
  <conditionalFormatting sqref="AC257:AE258">
    <cfRule type="containsText" dxfId="1759" priority="1098" operator="containsText" text="Hold">
      <formula>NOT(ISERROR(SEARCH("Hold",AC257)))</formula>
    </cfRule>
    <cfRule type="cellIs" dxfId="1758" priority="1103" operator="equal">
      <formula>"Completed"</formula>
    </cfRule>
  </conditionalFormatting>
  <conditionalFormatting sqref="AC257:AE259">
    <cfRule type="cellIs" dxfId="1757" priority="1102" operator="equal">
      <formula>"wip"</formula>
    </cfRule>
  </conditionalFormatting>
  <conditionalFormatting sqref="AC259:AE259">
    <cfRule type="cellIs" dxfId="1756" priority="1317" operator="equal">
      <formula>"Completed"</formula>
    </cfRule>
  </conditionalFormatting>
  <conditionalFormatting sqref="AC267:AE268">
    <cfRule type="containsText" dxfId="1755" priority="1092" operator="containsText" text="Hold">
      <formula>NOT(ISERROR(SEARCH("Hold",AC267)))</formula>
    </cfRule>
    <cfRule type="cellIs" dxfId="1754" priority="1097" operator="equal">
      <formula>"Completed"</formula>
    </cfRule>
  </conditionalFormatting>
  <conditionalFormatting sqref="AC267:AE269">
    <cfRule type="cellIs" dxfId="1753" priority="1096" operator="equal">
      <formula>"wip"</formula>
    </cfRule>
  </conditionalFormatting>
  <conditionalFormatting sqref="AC269:AE269">
    <cfRule type="cellIs" dxfId="1752" priority="1403" operator="equal">
      <formula>"Completed"</formula>
    </cfRule>
  </conditionalFormatting>
  <conditionalFormatting sqref="AC271:AE272">
    <cfRule type="cellIs" dxfId="1751" priority="144" operator="equal">
      <formula>"completedw"</formula>
    </cfRule>
    <cfRule type="cellIs" dxfId="1750" priority="145" operator="equal">
      <formula>"HOLD"</formula>
    </cfRule>
    <cfRule type="cellIs" dxfId="1749" priority="146" operator="equal">
      <formula>"ROW"</formula>
    </cfRule>
  </conditionalFormatting>
  <conditionalFormatting sqref="AC278:AE279">
    <cfRule type="cellIs" dxfId="1748" priority="959" operator="equal">
      <formula>"Completed"</formula>
    </cfRule>
    <cfRule type="containsText" dxfId="1747" priority="954" operator="containsText" text="Hold">
      <formula>NOT(ISERROR(SEARCH("Hold",AC278)))</formula>
    </cfRule>
  </conditionalFormatting>
  <conditionalFormatting sqref="AC278:AE280">
    <cfRule type="cellIs" dxfId="1746" priority="958" operator="equal">
      <formula>"wip"</formula>
    </cfRule>
  </conditionalFormatting>
  <conditionalFormatting sqref="AC280:AE280">
    <cfRule type="cellIs" dxfId="1745" priority="1323" operator="equal">
      <formula>"Completed"</formula>
    </cfRule>
  </conditionalFormatting>
  <conditionalFormatting sqref="AC289:AE290">
    <cfRule type="cellIs" dxfId="1744" priority="953" operator="equal">
      <formula>"Completed"</formula>
    </cfRule>
    <cfRule type="containsText" dxfId="1743" priority="948" operator="containsText" text="Hold">
      <formula>NOT(ISERROR(SEARCH("Hold",AC289)))</formula>
    </cfRule>
  </conditionalFormatting>
  <conditionalFormatting sqref="AC289:AE291">
    <cfRule type="cellIs" dxfId="1742" priority="952" operator="equal">
      <formula>"wip"</formula>
    </cfRule>
  </conditionalFormatting>
  <conditionalFormatting sqref="AC291:AE291">
    <cfRule type="cellIs" dxfId="1741" priority="1322" operator="equal">
      <formula>"Completed"</formula>
    </cfRule>
  </conditionalFormatting>
  <conditionalFormatting sqref="AC300:AE301">
    <cfRule type="containsText" dxfId="1740" priority="699" operator="containsText" text="Hold">
      <formula>NOT(ISERROR(SEARCH("Hold",AC300)))</formula>
    </cfRule>
    <cfRule type="cellIs" dxfId="1739" priority="700" operator="equal">
      <formula>"completedw"</formula>
    </cfRule>
    <cfRule type="cellIs" dxfId="1738" priority="701" operator="equal">
      <formula>"HOLD"</formula>
    </cfRule>
    <cfRule type="cellIs" dxfId="1737" priority="704" operator="equal">
      <formula>"Completed"</formula>
    </cfRule>
    <cfRule type="cellIs" dxfId="1736" priority="702" operator="equal">
      <formula>"ROW"</formula>
    </cfRule>
    <cfRule type="cellIs" dxfId="1735" priority="703" operator="equal">
      <formula>"wip"</formula>
    </cfRule>
  </conditionalFormatting>
  <conditionalFormatting sqref="AC302:AE302">
    <cfRule type="cellIs" dxfId="1734" priority="698" operator="equal">
      <formula>"wip"</formula>
    </cfRule>
    <cfRule type="cellIs" dxfId="1733" priority="697" operator="equal">
      <formula>"Completed"</formula>
    </cfRule>
  </conditionalFormatting>
  <conditionalFormatting sqref="AC302:AE305">
    <cfRule type="cellIs" dxfId="1732" priority="694" operator="equal">
      <formula>"completedw"</formula>
    </cfRule>
    <cfRule type="cellIs" dxfId="1731" priority="695" operator="equal">
      <formula>"HOLD"</formula>
    </cfRule>
    <cfRule type="cellIs" dxfId="1730" priority="696" operator="equal">
      <formula>"ROW"</formula>
    </cfRule>
  </conditionalFormatting>
  <conditionalFormatting sqref="AC308:AE312">
    <cfRule type="cellIs" dxfId="1729" priority="648" operator="equal">
      <formula>"ROW"</formula>
    </cfRule>
    <cfRule type="cellIs" dxfId="1728" priority="647" operator="equal">
      <formula>"HOLD"</formula>
    </cfRule>
    <cfRule type="cellIs" dxfId="1727" priority="646" operator="equal">
      <formula>"completedw"</formula>
    </cfRule>
  </conditionalFormatting>
  <conditionalFormatting sqref="AC311:AE312">
    <cfRule type="cellIs" dxfId="1726" priority="650" operator="equal">
      <formula>"Completed"</formula>
    </cfRule>
    <cfRule type="cellIs" dxfId="1725" priority="649" operator="equal">
      <formula>"wip"</formula>
    </cfRule>
    <cfRule type="containsText" dxfId="1724" priority="645" operator="containsText" text="Hold">
      <formula>NOT(ISERROR(SEARCH("Hold",AC311)))</formula>
    </cfRule>
  </conditionalFormatting>
  <conditionalFormatting sqref="AC313:AE313">
    <cfRule type="cellIs" dxfId="1723" priority="643" operator="equal">
      <formula>"Completed"</formula>
    </cfRule>
    <cfRule type="cellIs" dxfId="1722" priority="640" operator="equal">
      <formula>"completedw"</formula>
    </cfRule>
    <cfRule type="cellIs" dxfId="1721" priority="644" operator="equal">
      <formula>"wip"</formula>
    </cfRule>
    <cfRule type="cellIs" dxfId="1720" priority="641" operator="equal">
      <formula>"HOLD"</formula>
    </cfRule>
    <cfRule type="cellIs" dxfId="1719" priority="642" operator="equal">
      <formula>"ROW"</formula>
    </cfRule>
  </conditionalFormatting>
  <conditionalFormatting sqref="AC185:AG185">
    <cfRule type="cellIs" dxfId="1718" priority="1299" operator="equal">
      <formula>"Completed"</formula>
    </cfRule>
    <cfRule type="cellIs" dxfId="1717" priority="1300" operator="equal">
      <formula>"wip"</formula>
    </cfRule>
  </conditionalFormatting>
  <conditionalFormatting sqref="AC267:XFD270">
    <cfRule type="cellIs" dxfId="1716" priority="1095" operator="equal">
      <formula>"ROW"</formula>
    </cfRule>
    <cfRule type="cellIs" dxfId="1715" priority="1093" operator="equal">
      <formula>"completedw"</formula>
    </cfRule>
    <cfRule type="cellIs" dxfId="1714" priority="1094" operator="equal">
      <formula>"HOLD"</formula>
    </cfRule>
  </conditionalFormatting>
  <conditionalFormatting sqref="AD14">
    <cfRule type="containsText" dxfId="1713" priority="43" operator="containsText" text="Hold">
      <formula>NOT(ISERROR(SEARCH("Hold",AD14)))</formula>
    </cfRule>
  </conditionalFormatting>
  <conditionalFormatting sqref="AE38">
    <cfRule type="cellIs" dxfId="1712" priority="1273" operator="equal">
      <formula>"wip"</formula>
    </cfRule>
    <cfRule type="cellIs" dxfId="1711" priority="1272" operator="equal">
      <formula>"Completed"</formula>
    </cfRule>
  </conditionalFormatting>
  <conditionalFormatting sqref="AF183">
    <cfRule type="cellIs" dxfId="1710" priority="1571" operator="equal">
      <formula>"wip"</formula>
    </cfRule>
    <cfRule type="cellIs" dxfId="1709" priority="1572" operator="equal">
      <formula>"Completed"</formula>
    </cfRule>
  </conditionalFormatting>
  <conditionalFormatting sqref="AF306:AG306">
    <cfRule type="cellIs" dxfId="1708" priority="680" operator="equal">
      <formula>"completedw"</formula>
    </cfRule>
    <cfRule type="cellIs" dxfId="1707" priority="681" operator="equal">
      <formula>"HOLD"</formula>
    </cfRule>
    <cfRule type="cellIs" dxfId="1706" priority="682" operator="equal">
      <formula>"ROW"</formula>
    </cfRule>
  </conditionalFormatting>
  <conditionalFormatting sqref="AF253:AJ263">
    <cfRule type="cellIs" dxfId="1705" priority="835" operator="equal">
      <formula>"ROW"</formula>
    </cfRule>
    <cfRule type="cellIs" dxfId="1704" priority="833" operator="equal">
      <formula>"completedw"</formula>
    </cfRule>
    <cfRule type="cellIs" dxfId="1703" priority="834" operator="equal">
      <formula>"HOLD"</formula>
    </cfRule>
  </conditionalFormatting>
  <conditionalFormatting sqref="AG184">
    <cfRule type="cellIs" dxfId="1702" priority="1427" operator="equal">
      <formula>"HOLD"</formula>
    </cfRule>
    <cfRule type="cellIs" dxfId="1701" priority="1426" operator="equal">
      <formula>"completedw"</formula>
    </cfRule>
    <cfRule type="cellIs" dxfId="1700" priority="1428" operator="equal">
      <formula>"ROW"</formula>
    </cfRule>
  </conditionalFormatting>
  <conditionalFormatting sqref="AG183:AI183">
    <cfRule type="cellIs" dxfId="1699" priority="851" operator="equal">
      <formula>"completedw"</formula>
    </cfRule>
    <cfRule type="cellIs" dxfId="1698" priority="853" operator="equal">
      <formula>"ROW"</formula>
    </cfRule>
    <cfRule type="cellIs" dxfId="1697" priority="852" operator="equal">
      <formula>"HOLD"</formula>
    </cfRule>
  </conditionalFormatting>
  <conditionalFormatting sqref="AI114:AJ114">
    <cfRule type="cellIs" dxfId="1696" priority="870" operator="equal">
      <formula>"HOLD"</formula>
    </cfRule>
    <cfRule type="cellIs" dxfId="1695" priority="869" operator="equal">
      <formula>"completedw"</formula>
    </cfRule>
    <cfRule type="cellIs" dxfId="1694" priority="871" operator="equal">
      <formula>"ROW"</formula>
    </cfRule>
  </conditionalFormatting>
  <conditionalFormatting sqref="AI126:AJ126">
    <cfRule type="cellIs" dxfId="1693" priority="868" operator="equal">
      <formula>"ROW"</formula>
    </cfRule>
    <cfRule type="cellIs" dxfId="1692" priority="867" operator="equal">
      <formula>"HOLD"</formula>
    </cfRule>
    <cfRule type="cellIs" dxfId="1691" priority="866" operator="equal">
      <formula>"completedw"</formula>
    </cfRule>
  </conditionalFormatting>
  <conditionalFormatting sqref="AI138:AJ138">
    <cfRule type="cellIs" dxfId="1690" priority="864" operator="equal">
      <formula>"HOLD"</formula>
    </cfRule>
    <cfRule type="cellIs" dxfId="1689" priority="863" operator="equal">
      <formula>"completedw"</formula>
    </cfRule>
    <cfRule type="cellIs" dxfId="1688" priority="865" operator="equal">
      <formula>"ROW"</formula>
    </cfRule>
  </conditionalFormatting>
  <conditionalFormatting sqref="AI150:AJ150">
    <cfRule type="cellIs" dxfId="1687" priority="861" operator="equal">
      <formula>"HOLD"</formula>
    </cfRule>
    <cfRule type="cellIs" dxfId="1686" priority="860" operator="equal">
      <formula>"completedw"</formula>
    </cfRule>
    <cfRule type="cellIs" dxfId="1685" priority="862" operator="equal">
      <formula>"ROW"</formula>
    </cfRule>
  </conditionalFormatting>
  <conditionalFormatting sqref="AI161:AJ161">
    <cfRule type="cellIs" dxfId="1684" priority="858" operator="equal">
      <formula>"HOLD"</formula>
    </cfRule>
    <cfRule type="cellIs" dxfId="1683" priority="859" operator="equal">
      <formula>"ROW"</formula>
    </cfRule>
    <cfRule type="cellIs" dxfId="1682" priority="857" operator="equal">
      <formula>"completedw"</formula>
    </cfRule>
  </conditionalFormatting>
  <conditionalFormatting sqref="AI172:AJ172">
    <cfRule type="cellIs" dxfId="1681" priority="854" operator="equal">
      <formula>"completedw"</formula>
    </cfRule>
    <cfRule type="cellIs" dxfId="1680" priority="856" operator="equal">
      <formula>"ROW"</formula>
    </cfRule>
    <cfRule type="cellIs" dxfId="1679" priority="855" operator="equal">
      <formula>"HOLD"</formula>
    </cfRule>
  </conditionalFormatting>
  <conditionalFormatting sqref="AI194:AJ194">
    <cfRule type="cellIs" dxfId="1678" priority="849" operator="equal">
      <formula>"HOLD"</formula>
    </cfRule>
    <cfRule type="cellIs" dxfId="1677" priority="848" operator="equal">
      <formula>"completedw"</formula>
    </cfRule>
    <cfRule type="cellIs" dxfId="1676" priority="850" operator="equal">
      <formula>"ROW"</formula>
    </cfRule>
  </conditionalFormatting>
  <conditionalFormatting sqref="AI215:AJ215">
    <cfRule type="cellIs" dxfId="1675" priority="847" operator="equal">
      <formula>"ROW"</formula>
    </cfRule>
    <cfRule type="cellIs" dxfId="1674" priority="845" operator="equal">
      <formula>"completedw"</formula>
    </cfRule>
    <cfRule type="cellIs" dxfId="1673" priority="846" operator="equal">
      <formula>"HOLD"</formula>
    </cfRule>
  </conditionalFormatting>
  <conditionalFormatting sqref="AI226:AJ226">
    <cfRule type="cellIs" dxfId="1672" priority="844" operator="equal">
      <formula>"ROW"</formula>
    </cfRule>
    <cfRule type="cellIs" dxfId="1671" priority="842" operator="equal">
      <formula>"completedw"</formula>
    </cfRule>
    <cfRule type="cellIs" dxfId="1670" priority="843" operator="equal">
      <formula>"HOLD"</formula>
    </cfRule>
  </conditionalFormatting>
  <conditionalFormatting sqref="AI237:AJ237">
    <cfRule type="cellIs" dxfId="1669" priority="841" operator="equal">
      <formula>"ROW"</formula>
    </cfRule>
    <cfRule type="cellIs" dxfId="1668" priority="839" operator="equal">
      <formula>"completedw"</formula>
    </cfRule>
    <cfRule type="cellIs" dxfId="1667" priority="840" operator="equal">
      <formula>"HOLD"</formula>
    </cfRule>
  </conditionalFormatting>
  <conditionalFormatting sqref="AI247:AJ247">
    <cfRule type="cellIs" dxfId="1666" priority="836" operator="equal">
      <formula>"completedw"</formula>
    </cfRule>
    <cfRule type="cellIs" dxfId="1665" priority="837" operator="equal">
      <formula>"HOLD"</formula>
    </cfRule>
    <cfRule type="cellIs" dxfId="1664" priority="838" operator="equal">
      <formula>"ROW"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864" t="s">
        <v>813</v>
      </c>
      <c r="B1" s="865"/>
      <c r="C1" s="865"/>
      <c r="D1" s="865"/>
      <c r="E1" s="865"/>
      <c r="F1" s="866"/>
    </row>
    <row r="2" spans="1:6" ht="20.5" customHeight="1" thickBot="1" x14ac:dyDescent="0.4">
      <c r="A2" s="6" t="s">
        <v>794</v>
      </c>
      <c r="B2" s="7" t="s">
        <v>795</v>
      </c>
      <c r="C2" s="7" t="s">
        <v>799</v>
      </c>
      <c r="D2" s="7" t="s">
        <v>796</v>
      </c>
      <c r="E2" s="7" t="s">
        <v>797</v>
      </c>
      <c r="F2" s="541" t="s">
        <v>16</v>
      </c>
    </row>
    <row r="3" spans="1:6" x14ac:dyDescent="0.35">
      <c r="A3" s="539">
        <v>1</v>
      </c>
      <c r="B3" s="540" t="s">
        <v>623</v>
      </c>
      <c r="C3" s="540" t="s">
        <v>63</v>
      </c>
      <c r="D3" s="540" t="s">
        <v>798</v>
      </c>
      <c r="E3" s="540" t="s">
        <v>800</v>
      </c>
      <c r="F3" s="862" t="s">
        <v>812</v>
      </c>
    </row>
    <row r="4" spans="1:6" x14ac:dyDescent="0.35">
      <c r="A4" s="534">
        <v>2</v>
      </c>
      <c r="B4" s="43" t="s">
        <v>624</v>
      </c>
      <c r="C4" s="43" t="s">
        <v>63</v>
      </c>
      <c r="D4" s="43" t="s">
        <v>798</v>
      </c>
      <c r="E4" s="43" t="s">
        <v>800</v>
      </c>
      <c r="F4" s="863"/>
    </row>
    <row r="5" spans="1:6" x14ac:dyDescent="0.35">
      <c r="A5" s="534">
        <v>3</v>
      </c>
      <c r="B5" s="43" t="s">
        <v>625</v>
      </c>
      <c r="C5" s="43" t="s">
        <v>65</v>
      </c>
      <c r="D5" s="43" t="s">
        <v>798</v>
      </c>
      <c r="E5" s="43" t="s">
        <v>800</v>
      </c>
      <c r="F5" s="863"/>
    </row>
    <row r="6" spans="1:6" x14ac:dyDescent="0.35">
      <c r="A6" s="534">
        <v>4</v>
      </c>
      <c r="B6" s="43" t="s">
        <v>626</v>
      </c>
      <c r="C6" s="43" t="s">
        <v>65</v>
      </c>
      <c r="D6" s="43" t="s">
        <v>798</v>
      </c>
      <c r="E6" s="43" t="s">
        <v>800</v>
      </c>
      <c r="F6" s="863"/>
    </row>
    <row r="7" spans="1:6" x14ac:dyDescent="0.35">
      <c r="A7" s="539">
        <v>5</v>
      </c>
      <c r="B7" s="43" t="s">
        <v>629</v>
      </c>
      <c r="C7" s="43" t="s">
        <v>65</v>
      </c>
      <c r="D7" s="43" t="s">
        <v>798</v>
      </c>
      <c r="E7" s="43" t="s">
        <v>800</v>
      </c>
      <c r="F7" s="863"/>
    </row>
    <row r="8" spans="1:6" x14ac:dyDescent="0.35">
      <c r="A8" s="534">
        <v>6</v>
      </c>
      <c r="B8" s="43" t="s">
        <v>630</v>
      </c>
      <c r="C8" s="43" t="s">
        <v>65</v>
      </c>
      <c r="D8" s="43" t="s">
        <v>798</v>
      </c>
      <c r="E8" s="43" t="s">
        <v>800</v>
      </c>
      <c r="F8" s="863"/>
    </row>
    <row r="9" spans="1:6" x14ac:dyDescent="0.35">
      <c r="A9" s="534">
        <v>7</v>
      </c>
      <c r="B9" s="43" t="s">
        <v>631</v>
      </c>
      <c r="C9" s="43" t="s">
        <v>63</v>
      </c>
      <c r="D9" s="43" t="s">
        <v>843</v>
      </c>
      <c r="E9" s="43" t="s">
        <v>15</v>
      </c>
      <c r="F9" s="863"/>
    </row>
    <row r="10" spans="1:6" x14ac:dyDescent="0.35">
      <c r="A10" s="534">
        <v>8</v>
      </c>
      <c r="B10" s="43" t="s">
        <v>635</v>
      </c>
      <c r="C10" s="43" t="s">
        <v>77</v>
      </c>
      <c r="D10" s="43" t="s">
        <v>801</v>
      </c>
      <c r="E10" s="43" t="s">
        <v>802</v>
      </c>
      <c r="F10" s="535"/>
    </row>
    <row r="11" spans="1:6" x14ac:dyDescent="0.35">
      <c r="A11" s="539">
        <v>9</v>
      </c>
      <c r="B11" s="43" t="s">
        <v>135</v>
      </c>
      <c r="C11" s="43" t="s">
        <v>123</v>
      </c>
      <c r="E11" s="43" t="s">
        <v>803</v>
      </c>
      <c r="F11" s="535"/>
    </row>
    <row r="12" spans="1:6" ht="29" x14ac:dyDescent="0.35">
      <c r="A12" s="534">
        <v>10</v>
      </c>
      <c r="B12" s="43" t="s">
        <v>259</v>
      </c>
      <c r="C12" s="43" t="s">
        <v>197</v>
      </c>
      <c r="D12" s="43" t="s">
        <v>798</v>
      </c>
      <c r="E12" s="43"/>
      <c r="F12" s="536" t="s">
        <v>804</v>
      </c>
    </row>
    <row r="13" spans="1:6" x14ac:dyDescent="0.35">
      <c r="A13" s="534">
        <v>11</v>
      </c>
      <c r="B13" s="43" t="s">
        <v>648</v>
      </c>
      <c r="C13" s="43" t="s">
        <v>391</v>
      </c>
      <c r="D13" s="43" t="s">
        <v>801</v>
      </c>
      <c r="E13" s="43" t="s">
        <v>802</v>
      </c>
      <c r="F13" s="536"/>
    </row>
    <row r="14" spans="1:6" ht="29" x14ac:dyDescent="0.35">
      <c r="A14" s="534">
        <v>12</v>
      </c>
      <c r="B14" s="43" t="s">
        <v>429</v>
      </c>
      <c r="C14" s="43" t="s">
        <v>197</v>
      </c>
      <c r="D14" s="43" t="s">
        <v>798</v>
      </c>
      <c r="E14" s="43"/>
      <c r="F14" s="536" t="s">
        <v>804</v>
      </c>
    </row>
    <row r="15" spans="1:6" x14ac:dyDescent="0.35">
      <c r="A15" s="539">
        <v>13</v>
      </c>
      <c r="B15" s="43" t="s">
        <v>258</v>
      </c>
      <c r="C15" s="43" t="s">
        <v>57</v>
      </c>
      <c r="D15" s="43" t="s">
        <v>801</v>
      </c>
      <c r="E15" s="43" t="s">
        <v>803</v>
      </c>
      <c r="F15" s="535"/>
    </row>
    <row r="16" spans="1:6" x14ac:dyDescent="0.35">
      <c r="A16" s="534">
        <v>14</v>
      </c>
      <c r="B16" s="43" t="s">
        <v>274</v>
      </c>
      <c r="C16" s="43" t="s">
        <v>275</v>
      </c>
      <c r="D16" s="43" t="s">
        <v>801</v>
      </c>
      <c r="E16" s="43" t="s">
        <v>802</v>
      </c>
      <c r="F16" s="535"/>
    </row>
    <row r="17" spans="1:6" x14ac:dyDescent="0.35">
      <c r="A17" s="534">
        <v>15</v>
      </c>
      <c r="B17" s="43" t="s">
        <v>479</v>
      </c>
      <c r="C17" s="43" t="s">
        <v>181</v>
      </c>
      <c r="D17" s="43" t="s">
        <v>801</v>
      </c>
      <c r="E17" s="43" t="s">
        <v>802</v>
      </c>
      <c r="F17" s="535" t="s">
        <v>831</v>
      </c>
    </row>
    <row r="18" spans="1:6" x14ac:dyDescent="0.35">
      <c r="A18" s="534">
        <v>16</v>
      </c>
      <c r="B18" s="43" t="s">
        <v>486</v>
      </c>
      <c r="C18" s="43" t="s">
        <v>231</v>
      </c>
      <c r="D18" s="43" t="s">
        <v>801</v>
      </c>
      <c r="E18" s="43" t="s">
        <v>841</v>
      </c>
      <c r="F18" s="560"/>
    </row>
    <row r="19" spans="1:6" x14ac:dyDescent="0.35">
      <c r="A19" s="539">
        <v>17</v>
      </c>
      <c r="B19" s="43" t="s">
        <v>370</v>
      </c>
      <c r="C19" s="43" t="s">
        <v>77</v>
      </c>
      <c r="D19" s="43" t="s">
        <v>801</v>
      </c>
      <c r="E19" s="43" t="s">
        <v>805</v>
      </c>
      <c r="F19" s="535"/>
    </row>
    <row r="20" spans="1:6" x14ac:dyDescent="0.35">
      <c r="A20" s="534">
        <v>18</v>
      </c>
      <c r="B20" s="43" t="s">
        <v>398</v>
      </c>
      <c r="C20" s="43" t="s">
        <v>399</v>
      </c>
      <c r="D20" s="43" t="s">
        <v>801</v>
      </c>
      <c r="E20" s="43" t="s">
        <v>837</v>
      </c>
      <c r="F20" s="535" t="s">
        <v>839</v>
      </c>
    </row>
    <row r="21" spans="1:6" ht="29" x14ac:dyDescent="0.35">
      <c r="A21" s="534">
        <v>19</v>
      </c>
      <c r="B21" s="43" t="s">
        <v>196</v>
      </c>
      <c r="C21" s="43" t="s">
        <v>197</v>
      </c>
      <c r="D21" s="43" t="s">
        <v>798</v>
      </c>
      <c r="E21" s="43"/>
      <c r="F21" s="536" t="s">
        <v>804</v>
      </c>
    </row>
    <row r="22" spans="1:6" ht="29" x14ac:dyDescent="0.35">
      <c r="A22" s="534">
        <v>20</v>
      </c>
      <c r="B22" s="43" t="s">
        <v>696</v>
      </c>
      <c r="C22" s="43" t="s">
        <v>701</v>
      </c>
      <c r="D22" s="43" t="s">
        <v>798</v>
      </c>
      <c r="E22" s="43"/>
      <c r="F22" s="536" t="s">
        <v>807</v>
      </c>
    </row>
    <row r="23" spans="1:6" x14ac:dyDescent="0.35">
      <c r="A23" s="539">
        <v>21</v>
      </c>
      <c r="B23" s="43" t="s">
        <v>698</v>
      </c>
      <c r="C23" s="43" t="s">
        <v>65</v>
      </c>
      <c r="D23" s="43" t="s">
        <v>801</v>
      </c>
      <c r="E23" s="43" t="s">
        <v>15</v>
      </c>
      <c r="F23" s="535"/>
    </row>
    <row r="24" spans="1:6" x14ac:dyDescent="0.35">
      <c r="A24" s="534">
        <v>22</v>
      </c>
      <c r="B24" s="43" t="s">
        <v>517</v>
      </c>
      <c r="C24" s="43" t="s">
        <v>231</v>
      </c>
      <c r="D24" s="43" t="s">
        <v>801</v>
      </c>
      <c r="E24" s="43" t="s">
        <v>808</v>
      </c>
      <c r="F24" s="535"/>
    </row>
    <row r="25" spans="1:6" x14ac:dyDescent="0.35">
      <c r="A25" s="534">
        <v>23</v>
      </c>
      <c r="B25" s="43" t="s">
        <v>163</v>
      </c>
      <c r="C25" s="43" t="s">
        <v>63</v>
      </c>
      <c r="D25" s="43" t="s">
        <v>801</v>
      </c>
      <c r="E25" s="43" t="s">
        <v>805</v>
      </c>
      <c r="F25" s="535"/>
    </row>
    <row r="26" spans="1:6" x14ac:dyDescent="0.35">
      <c r="A26" s="534">
        <v>24</v>
      </c>
      <c r="B26" s="43" t="s">
        <v>174</v>
      </c>
      <c r="C26" s="43" t="s">
        <v>65</v>
      </c>
      <c r="D26" s="43" t="s">
        <v>801</v>
      </c>
      <c r="E26" s="43" t="s">
        <v>805</v>
      </c>
      <c r="F26" s="535" t="s">
        <v>838</v>
      </c>
    </row>
    <row r="27" spans="1:6" x14ac:dyDescent="0.35">
      <c r="A27" s="539">
        <v>25</v>
      </c>
      <c r="B27" s="43" t="s">
        <v>175</v>
      </c>
      <c r="C27" s="43" t="s">
        <v>68</v>
      </c>
      <c r="D27" s="43" t="s">
        <v>801</v>
      </c>
      <c r="E27" s="43" t="s">
        <v>805</v>
      </c>
      <c r="F27" s="535"/>
    </row>
    <row r="28" spans="1:6" x14ac:dyDescent="0.35">
      <c r="A28" s="534">
        <v>26</v>
      </c>
      <c r="B28" s="43" t="s">
        <v>202</v>
      </c>
      <c r="C28" s="43" t="s">
        <v>203</v>
      </c>
      <c r="D28" s="43" t="s">
        <v>801</v>
      </c>
      <c r="E28" s="43" t="s">
        <v>802</v>
      </c>
      <c r="F28" s="535"/>
    </row>
    <row r="29" spans="1:6" x14ac:dyDescent="0.35">
      <c r="A29" s="534">
        <v>27</v>
      </c>
      <c r="B29" s="43" t="s">
        <v>191</v>
      </c>
      <c r="C29" s="43" t="s">
        <v>65</v>
      </c>
      <c r="D29" s="43" t="s">
        <v>801</v>
      </c>
      <c r="E29" s="43" t="s">
        <v>802</v>
      </c>
      <c r="F29" s="535" t="s">
        <v>840</v>
      </c>
    </row>
    <row r="30" spans="1:6" x14ac:dyDescent="0.35">
      <c r="A30" s="534">
        <v>28</v>
      </c>
      <c r="B30" s="43" t="s">
        <v>190</v>
      </c>
      <c r="C30" s="43" t="s">
        <v>63</v>
      </c>
      <c r="D30" s="43" t="s">
        <v>801</v>
      </c>
      <c r="E30" s="43" t="s">
        <v>802</v>
      </c>
      <c r="F30" s="535" t="s">
        <v>840</v>
      </c>
    </row>
    <row r="31" spans="1:6" x14ac:dyDescent="0.35">
      <c r="A31" s="539">
        <v>29</v>
      </c>
      <c r="B31" s="43" t="s">
        <v>215</v>
      </c>
      <c r="C31" s="43" t="s">
        <v>65</v>
      </c>
      <c r="D31" s="43" t="s">
        <v>801</v>
      </c>
      <c r="E31" s="43" t="s">
        <v>802</v>
      </c>
      <c r="F31" s="535" t="s">
        <v>840</v>
      </c>
    </row>
    <row r="32" spans="1:6" x14ac:dyDescent="0.35">
      <c r="A32" s="534">
        <v>30</v>
      </c>
      <c r="B32" s="43" t="s">
        <v>184</v>
      </c>
      <c r="C32" s="43" t="s">
        <v>68</v>
      </c>
      <c r="D32" s="43" t="s">
        <v>801</v>
      </c>
      <c r="E32" s="43" t="s">
        <v>805</v>
      </c>
      <c r="F32" s="535"/>
    </row>
    <row r="33" spans="1:6" x14ac:dyDescent="0.35">
      <c r="A33" s="534">
        <v>31</v>
      </c>
      <c r="B33" s="43" t="s">
        <v>515</v>
      </c>
      <c r="C33" s="43" t="s">
        <v>79</v>
      </c>
      <c r="D33" s="43" t="s">
        <v>801</v>
      </c>
      <c r="E33" s="43" t="s">
        <v>805</v>
      </c>
      <c r="F33" s="535"/>
    </row>
    <row r="34" spans="1:6" x14ac:dyDescent="0.35">
      <c r="A34" s="534">
        <v>32</v>
      </c>
      <c r="B34" s="43" t="s">
        <v>554</v>
      </c>
      <c r="C34" s="43" t="s">
        <v>77</v>
      </c>
      <c r="D34" s="43" t="s">
        <v>801</v>
      </c>
      <c r="E34" s="43" t="s">
        <v>802</v>
      </c>
      <c r="F34" s="535"/>
    </row>
    <row r="35" spans="1:6" ht="17.5" customHeight="1" x14ac:dyDescent="0.35">
      <c r="A35" s="539">
        <v>33</v>
      </c>
      <c r="B35" s="43" t="s">
        <v>705</v>
      </c>
      <c r="C35" s="43" t="s">
        <v>150</v>
      </c>
      <c r="D35" s="43" t="s">
        <v>801</v>
      </c>
      <c r="E35" s="47" t="s">
        <v>809</v>
      </c>
      <c r="F35" s="535"/>
    </row>
    <row r="36" spans="1:6" x14ac:dyDescent="0.35">
      <c r="A36" s="534">
        <v>34</v>
      </c>
      <c r="B36" s="43" t="s">
        <v>224</v>
      </c>
      <c r="C36" s="43" t="s">
        <v>65</v>
      </c>
      <c r="D36" s="43" t="s">
        <v>801</v>
      </c>
      <c r="E36" s="43" t="s">
        <v>806</v>
      </c>
      <c r="F36" s="535"/>
    </row>
    <row r="37" spans="1:6" x14ac:dyDescent="0.35">
      <c r="A37" s="534">
        <v>35</v>
      </c>
      <c r="B37" s="43" t="s">
        <v>226</v>
      </c>
      <c r="C37" s="43" t="s">
        <v>77</v>
      </c>
      <c r="D37" s="43" t="s">
        <v>801</v>
      </c>
      <c r="E37" s="43" t="s">
        <v>810</v>
      </c>
      <c r="F37" s="535"/>
    </row>
    <row r="38" spans="1:6" ht="15" thickBot="1" x14ac:dyDescent="0.4">
      <c r="A38" s="534">
        <v>36</v>
      </c>
      <c r="B38" s="537" t="s">
        <v>219</v>
      </c>
      <c r="C38" s="537" t="s">
        <v>65</v>
      </c>
      <c r="D38" s="537" t="s">
        <v>801</v>
      </c>
      <c r="E38" s="537" t="s">
        <v>235</v>
      </c>
      <c r="F38" s="538" t="s">
        <v>811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topLeftCell="A10"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67" t="s">
        <v>832</v>
      </c>
      <c r="B1" s="868"/>
      <c r="C1" s="868"/>
      <c r="D1" s="868"/>
      <c r="E1" s="868"/>
      <c r="F1" s="869"/>
    </row>
    <row r="2" spans="1:6" ht="20.5" customHeight="1" x14ac:dyDescent="0.35">
      <c r="A2" s="573" t="s">
        <v>794</v>
      </c>
      <c r="B2" s="573" t="s">
        <v>795</v>
      </c>
      <c r="C2" s="573" t="s">
        <v>799</v>
      </c>
      <c r="D2" s="573" t="s">
        <v>796</v>
      </c>
      <c r="E2" s="573" t="s">
        <v>797</v>
      </c>
      <c r="F2" s="573" t="s">
        <v>16</v>
      </c>
    </row>
    <row r="3" spans="1:6" x14ac:dyDescent="0.35">
      <c r="A3" s="43">
        <v>1</v>
      </c>
      <c r="B3" s="43" t="s">
        <v>246</v>
      </c>
      <c r="C3" s="43" t="s">
        <v>65</v>
      </c>
      <c r="D3" s="43" t="s">
        <v>801</v>
      </c>
      <c r="E3" s="43" t="s">
        <v>833</v>
      </c>
      <c r="F3" s="47"/>
    </row>
    <row r="4" spans="1:6" x14ac:dyDescent="0.35">
      <c r="A4" s="43">
        <v>2</v>
      </c>
      <c r="B4" s="43" t="s">
        <v>368</v>
      </c>
      <c r="C4" s="43" t="s">
        <v>77</v>
      </c>
      <c r="D4" s="43" t="s">
        <v>801</v>
      </c>
      <c r="E4" s="43" t="s">
        <v>805</v>
      </c>
      <c r="F4" s="47"/>
    </row>
    <row r="5" spans="1:6" x14ac:dyDescent="0.35">
      <c r="A5" s="43">
        <v>3</v>
      </c>
      <c r="B5" s="43" t="s">
        <v>266</v>
      </c>
      <c r="C5" s="43" t="s">
        <v>63</v>
      </c>
      <c r="D5" s="43"/>
      <c r="E5" s="43"/>
      <c r="F5" s="47"/>
    </row>
    <row r="6" spans="1:6" x14ac:dyDescent="0.35">
      <c r="A6" s="43">
        <v>4</v>
      </c>
      <c r="B6" s="43" t="s">
        <v>364</v>
      </c>
      <c r="C6" s="43" t="s">
        <v>65</v>
      </c>
      <c r="D6" s="43" t="s">
        <v>801</v>
      </c>
      <c r="E6" s="43" t="s">
        <v>833</v>
      </c>
      <c r="F6" s="47"/>
    </row>
    <row r="7" spans="1:6" x14ac:dyDescent="0.35">
      <c r="A7" s="43">
        <v>5</v>
      </c>
      <c r="B7" s="43" t="s">
        <v>260</v>
      </c>
      <c r="C7" s="43" t="s">
        <v>77</v>
      </c>
      <c r="D7" s="43"/>
      <c r="E7" s="43"/>
      <c r="F7" s="47"/>
    </row>
    <row r="8" spans="1:6" x14ac:dyDescent="0.35">
      <c r="A8" s="43">
        <v>6</v>
      </c>
      <c r="B8" s="43" t="s">
        <v>262</v>
      </c>
      <c r="C8" s="43" t="s">
        <v>65</v>
      </c>
      <c r="D8" s="43" t="s">
        <v>801</v>
      </c>
      <c r="E8" s="43" t="s">
        <v>833</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801</v>
      </c>
      <c r="E11" s="43" t="s">
        <v>834</v>
      </c>
      <c r="F11" s="47"/>
    </row>
    <row r="12" spans="1:6" x14ac:dyDescent="0.35">
      <c r="A12" s="43">
        <v>10</v>
      </c>
      <c r="B12" s="43" t="s">
        <v>722</v>
      </c>
      <c r="C12" s="43" t="s">
        <v>65</v>
      </c>
      <c r="D12" s="43" t="s">
        <v>801</v>
      </c>
      <c r="E12" s="43" t="s">
        <v>833</v>
      </c>
      <c r="F12" s="47"/>
    </row>
    <row r="13" spans="1:6" x14ac:dyDescent="0.35">
      <c r="A13" s="43">
        <v>11</v>
      </c>
      <c r="B13" s="43" t="s">
        <v>421</v>
      </c>
      <c r="C13" s="43" t="s">
        <v>65</v>
      </c>
      <c r="D13" s="43" t="s">
        <v>801</v>
      </c>
      <c r="E13" s="43" t="s">
        <v>805</v>
      </c>
      <c r="F13" s="47"/>
    </row>
    <row r="14" spans="1:6" x14ac:dyDescent="0.35">
      <c r="A14" s="43">
        <v>12</v>
      </c>
      <c r="B14" s="43" t="s">
        <v>413</v>
      </c>
      <c r="C14" s="43" t="s">
        <v>79</v>
      </c>
      <c r="D14" s="43" t="s">
        <v>801</v>
      </c>
      <c r="E14" s="43" t="s">
        <v>806</v>
      </c>
      <c r="F14" s="43"/>
    </row>
    <row r="15" spans="1:6" x14ac:dyDescent="0.35">
      <c r="A15" s="43">
        <v>13</v>
      </c>
      <c r="B15" s="43" t="s">
        <v>414</v>
      </c>
      <c r="C15" s="43" t="s">
        <v>79</v>
      </c>
      <c r="D15" s="43" t="s">
        <v>801</v>
      </c>
      <c r="E15" s="43" t="s">
        <v>806</v>
      </c>
      <c r="F15" s="43"/>
    </row>
    <row r="16" spans="1:6" x14ac:dyDescent="0.35">
      <c r="A16" s="43">
        <v>14</v>
      </c>
      <c r="B16" s="43" t="s">
        <v>452</v>
      </c>
      <c r="C16" s="43" t="s">
        <v>65</v>
      </c>
      <c r="D16" s="43" t="s">
        <v>801</v>
      </c>
      <c r="E16" s="43" t="s">
        <v>811</v>
      </c>
      <c r="F16" s="43"/>
    </row>
    <row r="17" spans="1:6" x14ac:dyDescent="0.35">
      <c r="A17" s="43">
        <v>15</v>
      </c>
      <c r="B17" s="43" t="s">
        <v>431</v>
      </c>
      <c r="C17" s="43" t="s">
        <v>65</v>
      </c>
      <c r="D17" s="43" t="s">
        <v>801</v>
      </c>
      <c r="E17" s="43" t="s">
        <v>805</v>
      </c>
      <c r="F17" s="43"/>
    </row>
    <row r="18" spans="1:6" x14ac:dyDescent="0.35">
      <c r="A18" s="43">
        <v>16</v>
      </c>
      <c r="B18" s="43" t="s">
        <v>362</v>
      </c>
      <c r="C18" s="43" t="s">
        <v>77</v>
      </c>
      <c r="D18" s="43"/>
      <c r="E18" s="43"/>
      <c r="F18" s="43"/>
    </row>
    <row r="19" spans="1:6" x14ac:dyDescent="0.35">
      <c r="A19" s="43">
        <v>17</v>
      </c>
      <c r="B19" s="43" t="s">
        <v>723</v>
      </c>
      <c r="C19" s="43" t="s">
        <v>150</v>
      </c>
      <c r="D19" s="43" t="s">
        <v>801</v>
      </c>
      <c r="E19" s="43" t="s">
        <v>805</v>
      </c>
      <c r="F19" s="47"/>
    </row>
    <row r="20" spans="1:6" x14ac:dyDescent="0.35">
      <c r="A20" s="43">
        <v>18</v>
      </c>
      <c r="B20" s="43" t="s">
        <v>724</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801</v>
      </c>
      <c r="E22" s="43" t="s">
        <v>805</v>
      </c>
      <c r="F22" s="43"/>
    </row>
    <row r="23" spans="1:6" x14ac:dyDescent="0.35">
      <c r="A23" s="43">
        <v>21</v>
      </c>
      <c r="B23" s="43" t="s">
        <v>396</v>
      </c>
      <c r="C23" s="43" t="s">
        <v>79</v>
      </c>
      <c r="D23" s="43" t="s">
        <v>801</v>
      </c>
      <c r="E23" s="43" t="s">
        <v>235</v>
      </c>
      <c r="F23" s="43" t="s">
        <v>835</v>
      </c>
    </row>
    <row r="24" spans="1:6" x14ac:dyDescent="0.35">
      <c r="A24" s="43">
        <v>22</v>
      </c>
      <c r="B24" s="43" t="s">
        <v>427</v>
      </c>
      <c r="C24" s="43" t="s">
        <v>65</v>
      </c>
      <c r="D24" s="43"/>
      <c r="E24" s="43"/>
      <c r="F24" s="43"/>
    </row>
    <row r="25" spans="1:6" x14ac:dyDescent="0.35">
      <c r="A25" s="43">
        <v>23</v>
      </c>
      <c r="B25" s="43" t="s">
        <v>467</v>
      </c>
      <c r="C25" s="43" t="s">
        <v>79</v>
      </c>
      <c r="D25" s="43" t="s">
        <v>801</v>
      </c>
      <c r="E25" s="43" t="s">
        <v>235</v>
      </c>
      <c r="F25" s="43" t="s">
        <v>835</v>
      </c>
    </row>
    <row r="26" spans="1:6" x14ac:dyDescent="0.35">
      <c r="A26" s="43">
        <v>24</v>
      </c>
      <c r="B26" s="43" t="s">
        <v>384</v>
      </c>
      <c r="C26" s="43" t="s">
        <v>65</v>
      </c>
      <c r="D26" s="43" t="s">
        <v>801</v>
      </c>
      <c r="E26" s="43" t="s">
        <v>805</v>
      </c>
      <c r="F26" s="47"/>
    </row>
    <row r="27" spans="1:6" x14ac:dyDescent="0.35">
      <c r="A27" s="43">
        <v>25</v>
      </c>
      <c r="B27" s="43" t="s">
        <v>404</v>
      </c>
      <c r="C27" s="43" t="s">
        <v>65</v>
      </c>
      <c r="D27" s="43" t="s">
        <v>801</v>
      </c>
      <c r="E27" s="43" t="s">
        <v>805</v>
      </c>
      <c r="F27" s="47"/>
    </row>
    <row r="28" spans="1:6" x14ac:dyDescent="0.35">
      <c r="A28" s="43">
        <v>26</v>
      </c>
      <c r="B28" s="43" t="s">
        <v>430</v>
      </c>
      <c r="C28" s="43" t="s">
        <v>203</v>
      </c>
      <c r="D28" s="43" t="s">
        <v>836</v>
      </c>
      <c r="E28" s="43" t="s">
        <v>806</v>
      </c>
      <c r="F28" s="47"/>
    </row>
    <row r="29" spans="1:6" x14ac:dyDescent="0.35">
      <c r="A29" s="43">
        <v>27</v>
      </c>
      <c r="B29" s="43" t="s">
        <v>441</v>
      </c>
      <c r="C29" s="43" t="s">
        <v>79</v>
      </c>
      <c r="D29" s="43" t="s">
        <v>801</v>
      </c>
      <c r="E29" s="43" t="s">
        <v>805</v>
      </c>
      <c r="F29" s="47"/>
    </row>
    <row r="30" spans="1:6" x14ac:dyDescent="0.35">
      <c r="A30" s="43">
        <v>28</v>
      </c>
      <c r="B30" s="43" t="s">
        <v>442</v>
      </c>
      <c r="C30" s="43" t="s">
        <v>65</v>
      </c>
      <c r="D30" s="43" t="s">
        <v>801</v>
      </c>
      <c r="E30" s="43" t="s">
        <v>805</v>
      </c>
      <c r="F30" s="47"/>
    </row>
    <row r="31" spans="1:6" x14ac:dyDescent="0.35">
      <c r="A31" s="43">
        <v>29</v>
      </c>
      <c r="B31" s="43" t="s">
        <v>461</v>
      </c>
      <c r="C31" s="43" t="s">
        <v>65</v>
      </c>
      <c r="D31" s="43" t="s">
        <v>801</v>
      </c>
      <c r="E31" s="43" t="s">
        <v>235</v>
      </c>
      <c r="F31" s="43" t="s">
        <v>835</v>
      </c>
    </row>
    <row r="32" spans="1:6" x14ac:dyDescent="0.35">
      <c r="A32" s="43">
        <v>30</v>
      </c>
      <c r="B32" s="43" t="s">
        <v>488</v>
      </c>
      <c r="C32" s="43" t="s">
        <v>65</v>
      </c>
      <c r="D32" s="43" t="s">
        <v>801</v>
      </c>
      <c r="E32" s="43" t="s">
        <v>235</v>
      </c>
      <c r="F32" s="43" t="s">
        <v>835</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801</v>
      </c>
      <c r="E41" s="43" t="s">
        <v>811</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733</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836</v>
      </c>
      <c r="E52" s="43" t="s">
        <v>806</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6" t="s">
        <v>77</v>
      </c>
      <c r="D60" s="66"/>
      <c r="E60" s="66"/>
      <c r="F60" s="66"/>
    </row>
    <row r="61" spans="1:6" x14ac:dyDescent="0.35">
      <c r="A61" s="43">
        <v>59</v>
      </c>
      <c r="B61" s="43" t="s">
        <v>500</v>
      </c>
      <c r="C61" s="66" t="s">
        <v>79</v>
      </c>
      <c r="D61" s="66"/>
      <c r="E61" s="66"/>
      <c r="F61" s="66"/>
    </row>
    <row r="62" spans="1:6" x14ac:dyDescent="0.35">
      <c r="A62" s="43">
        <v>60</v>
      </c>
      <c r="B62" s="43" t="s">
        <v>503</v>
      </c>
      <c r="C62" s="66" t="s">
        <v>79</v>
      </c>
      <c r="D62" s="66"/>
      <c r="E62" s="66"/>
      <c r="F62" s="66"/>
    </row>
    <row r="63" spans="1:6" x14ac:dyDescent="0.35">
      <c r="A63" s="43">
        <v>61</v>
      </c>
      <c r="B63" s="43" t="s">
        <v>507</v>
      </c>
      <c r="C63" s="66" t="s">
        <v>65</v>
      </c>
      <c r="D63" s="66"/>
      <c r="E63" s="66"/>
      <c r="F63" s="66"/>
    </row>
    <row r="64" spans="1:6" x14ac:dyDescent="0.35">
      <c r="A64" s="43">
        <v>62</v>
      </c>
      <c r="B64" s="43" t="s">
        <v>495</v>
      </c>
      <c r="C64" s="66" t="s">
        <v>65</v>
      </c>
      <c r="D64" s="66"/>
      <c r="E64" s="66"/>
      <c r="F64" s="66"/>
    </row>
    <row r="65" spans="1:6" x14ac:dyDescent="0.35">
      <c r="A65" s="43">
        <v>63</v>
      </c>
      <c r="B65" s="43" t="s">
        <v>482</v>
      </c>
      <c r="C65" s="66" t="s">
        <v>126</v>
      </c>
      <c r="D65" s="66"/>
      <c r="E65" s="66"/>
      <c r="F65" s="66"/>
    </row>
    <row r="66" spans="1:6" x14ac:dyDescent="0.35">
      <c r="A66" s="43">
        <v>64</v>
      </c>
      <c r="B66" s="43" t="s">
        <v>473</v>
      </c>
      <c r="C66" s="66" t="s">
        <v>65</v>
      </c>
      <c r="D66" s="66"/>
      <c r="E66" s="66"/>
      <c r="F66" s="66"/>
    </row>
    <row r="67" spans="1:6" x14ac:dyDescent="0.35">
      <c r="A67" s="43">
        <v>65</v>
      </c>
      <c r="B67" s="43" t="s">
        <v>736</v>
      </c>
      <c r="C67" s="66" t="s">
        <v>63</v>
      </c>
      <c r="D67" s="66"/>
      <c r="E67" s="66"/>
      <c r="F67" s="66"/>
    </row>
    <row r="68" spans="1:6" x14ac:dyDescent="0.35">
      <c r="A68" s="43">
        <v>66</v>
      </c>
      <c r="B68" s="43" t="s">
        <v>501</v>
      </c>
      <c r="C68" s="66" t="s">
        <v>77</v>
      </c>
      <c r="D68" s="66"/>
      <c r="E68" s="66"/>
      <c r="F68" s="66"/>
    </row>
    <row r="69" spans="1:6" x14ac:dyDescent="0.35">
      <c r="A69" s="43">
        <v>67</v>
      </c>
      <c r="B69" s="43" t="s">
        <v>532</v>
      </c>
      <c r="C69" s="66" t="s">
        <v>79</v>
      </c>
      <c r="D69" s="66"/>
      <c r="E69" s="66"/>
      <c r="F69" s="66"/>
    </row>
    <row r="70" spans="1:6" x14ac:dyDescent="0.35">
      <c r="A70" s="43">
        <v>68</v>
      </c>
      <c r="B70" s="43" t="s">
        <v>541</v>
      </c>
      <c r="C70" s="66" t="s">
        <v>65</v>
      </c>
      <c r="D70" s="66"/>
      <c r="E70" s="66"/>
      <c r="F70" s="66"/>
    </row>
    <row r="71" spans="1:6" x14ac:dyDescent="0.35">
      <c r="A71" s="43">
        <v>69</v>
      </c>
      <c r="B71" s="43" t="s">
        <v>542</v>
      </c>
      <c r="C71" s="66" t="s">
        <v>77</v>
      </c>
      <c r="D71" s="66"/>
      <c r="E71" s="66"/>
      <c r="F71" s="66"/>
    </row>
    <row r="72" spans="1:6" x14ac:dyDescent="0.35">
      <c r="A72" s="43">
        <v>70</v>
      </c>
      <c r="B72" s="43" t="s">
        <v>553</v>
      </c>
      <c r="C72" s="66" t="s">
        <v>77</v>
      </c>
      <c r="D72" s="66"/>
      <c r="E72" s="66"/>
      <c r="F72" s="66"/>
    </row>
    <row r="73" spans="1:6" x14ac:dyDescent="0.35">
      <c r="A73" s="43">
        <v>71</v>
      </c>
      <c r="B73" s="43" t="s">
        <v>551</v>
      </c>
      <c r="C73" s="66" t="s">
        <v>79</v>
      </c>
      <c r="D73" s="66"/>
      <c r="E73" s="66"/>
      <c r="F73" s="66"/>
    </row>
    <row r="74" spans="1:6" x14ac:dyDescent="0.35">
      <c r="A74" s="43">
        <v>72</v>
      </c>
      <c r="B74" s="43" t="s">
        <v>543</v>
      </c>
      <c r="C74" s="66" t="s">
        <v>65</v>
      </c>
      <c r="D74" s="66"/>
      <c r="E74" s="66"/>
      <c r="F74" s="66"/>
    </row>
    <row r="75" spans="1:6" x14ac:dyDescent="0.35">
      <c r="A75" s="43">
        <v>73</v>
      </c>
      <c r="B75" s="43" t="s">
        <v>530</v>
      </c>
      <c r="C75" s="66" t="s">
        <v>65</v>
      </c>
      <c r="D75" s="66"/>
      <c r="E75" s="66"/>
      <c r="F75" s="66"/>
    </row>
    <row r="76" spans="1:6" x14ac:dyDescent="0.35">
      <c r="A76" s="43">
        <v>74</v>
      </c>
      <c r="B76" s="43" t="s">
        <v>742</v>
      </c>
      <c r="C76" s="66" t="s">
        <v>743</v>
      </c>
      <c r="D76" s="66"/>
      <c r="E76" s="66"/>
      <c r="F76" s="66"/>
    </row>
    <row r="77" spans="1:6" x14ac:dyDescent="0.35">
      <c r="A77" s="43">
        <v>75</v>
      </c>
      <c r="B77" s="43" t="s">
        <v>745</v>
      </c>
      <c r="C77" s="66" t="s">
        <v>65</v>
      </c>
      <c r="D77" s="66"/>
      <c r="E77" s="66"/>
      <c r="F77" s="66"/>
    </row>
    <row r="78" spans="1:6" x14ac:dyDescent="0.35">
      <c r="A78" s="43">
        <v>76</v>
      </c>
      <c r="B78" s="43" t="s">
        <v>748</v>
      </c>
      <c r="C78" s="66" t="s">
        <v>79</v>
      </c>
      <c r="D78" s="66"/>
      <c r="E78" s="66"/>
      <c r="F78" s="66"/>
    </row>
    <row r="79" spans="1:6" x14ac:dyDescent="0.35">
      <c r="A79" s="43">
        <v>77</v>
      </c>
      <c r="B79" s="43" t="s">
        <v>750</v>
      </c>
      <c r="C79" s="66" t="s">
        <v>65</v>
      </c>
      <c r="D79" s="66"/>
      <c r="E79" s="66"/>
      <c r="F79" s="66"/>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S4"/>
  <sheetViews>
    <sheetView topLeftCell="B1" workbookViewId="0">
      <selection activeCell="F9" sqref="F9"/>
    </sheetView>
  </sheetViews>
  <sheetFormatPr defaultRowHeight="14.5" x14ac:dyDescent="0.35"/>
  <cols>
    <col min="1" max="1" width="11.26953125" bestFit="1" customWidth="1"/>
    <col min="2" max="2" width="11.90625" bestFit="1" customWidth="1"/>
    <col min="3" max="3" width="17.54296875" customWidth="1"/>
  </cols>
  <sheetData>
    <row r="1" spans="1:19" ht="23" customHeight="1" x14ac:dyDescent="0.35">
      <c r="A1" s="542" t="s">
        <v>567</v>
      </c>
      <c r="B1" s="543" t="s">
        <v>568</v>
      </c>
      <c r="C1" s="543" t="s">
        <v>822</v>
      </c>
      <c r="D1" s="870" t="s">
        <v>815</v>
      </c>
      <c r="E1" s="870"/>
      <c r="F1" s="870" t="s">
        <v>816</v>
      </c>
      <c r="G1" s="870"/>
      <c r="H1" s="870" t="s">
        <v>817</v>
      </c>
      <c r="I1" s="870"/>
      <c r="J1" s="870" t="s">
        <v>818</v>
      </c>
      <c r="K1" s="870"/>
      <c r="L1" s="870" t="s">
        <v>819</v>
      </c>
      <c r="M1" s="870"/>
      <c r="N1" s="870" t="s">
        <v>820</v>
      </c>
      <c r="O1" s="870"/>
      <c r="P1" s="870" t="s">
        <v>821</v>
      </c>
      <c r="Q1" s="870"/>
      <c r="R1" s="870" t="s">
        <v>534</v>
      </c>
      <c r="S1" s="871"/>
    </row>
    <row r="2" spans="1:19" ht="58" customHeight="1" x14ac:dyDescent="0.35">
      <c r="A2" s="876" t="s">
        <v>825</v>
      </c>
      <c r="B2" s="872" t="s">
        <v>826</v>
      </c>
      <c r="C2" s="874" t="s">
        <v>827</v>
      </c>
      <c r="D2" s="570" t="s">
        <v>295</v>
      </c>
      <c r="E2" s="569" t="s">
        <v>296</v>
      </c>
      <c r="F2" s="570" t="s">
        <v>295</v>
      </c>
      <c r="G2" s="569" t="s">
        <v>296</v>
      </c>
      <c r="H2" s="570" t="s">
        <v>295</v>
      </c>
      <c r="I2" s="569" t="s">
        <v>296</v>
      </c>
      <c r="J2" s="570" t="s">
        <v>295</v>
      </c>
      <c r="K2" s="569" t="s">
        <v>296</v>
      </c>
      <c r="L2" s="570" t="s">
        <v>295</v>
      </c>
      <c r="M2" s="569" t="s">
        <v>296</v>
      </c>
      <c r="N2" s="570" t="s">
        <v>295</v>
      </c>
      <c r="O2" s="569" t="s">
        <v>296</v>
      </c>
      <c r="P2" s="570" t="s">
        <v>295</v>
      </c>
      <c r="Q2" s="569" t="s">
        <v>296</v>
      </c>
      <c r="R2" s="570" t="s">
        <v>295</v>
      </c>
      <c r="S2" s="571" t="s">
        <v>296</v>
      </c>
    </row>
    <row r="3" spans="1:19" x14ac:dyDescent="0.35">
      <c r="A3" s="876"/>
      <c r="B3" s="872"/>
      <c r="C3" s="874"/>
      <c r="D3" s="570" t="s">
        <v>823</v>
      </c>
      <c r="E3" s="569" t="s">
        <v>824</v>
      </c>
      <c r="F3" s="570" t="s">
        <v>823</v>
      </c>
      <c r="G3" s="569" t="s">
        <v>824</v>
      </c>
      <c r="H3" s="570" t="s">
        <v>823</v>
      </c>
      <c r="I3" s="569" t="s">
        <v>824</v>
      </c>
      <c r="J3" s="570" t="s">
        <v>823</v>
      </c>
      <c r="K3" s="569" t="s">
        <v>824</v>
      </c>
      <c r="L3" s="570" t="s">
        <v>823</v>
      </c>
      <c r="M3" s="569" t="s">
        <v>824</v>
      </c>
      <c r="N3" s="570" t="s">
        <v>823</v>
      </c>
      <c r="O3" s="569" t="s">
        <v>824</v>
      </c>
      <c r="P3" s="570" t="s">
        <v>823</v>
      </c>
      <c r="Q3" s="569" t="s">
        <v>824</v>
      </c>
      <c r="R3" s="570" t="s">
        <v>823</v>
      </c>
      <c r="S3" s="571" t="s">
        <v>824</v>
      </c>
    </row>
    <row r="4" spans="1:19" ht="36.5" customHeight="1" thickBot="1" x14ac:dyDescent="0.4">
      <c r="A4" s="877"/>
      <c r="B4" s="873"/>
      <c r="C4" s="875"/>
      <c r="D4" s="544">
        <v>1352</v>
      </c>
      <c r="E4" s="545">
        <v>698</v>
      </c>
      <c r="F4" s="544">
        <v>1742</v>
      </c>
      <c r="G4" s="545">
        <v>922</v>
      </c>
      <c r="H4" s="544">
        <v>1188</v>
      </c>
      <c r="I4" s="545">
        <v>641</v>
      </c>
      <c r="J4" s="544">
        <v>752</v>
      </c>
      <c r="K4" s="545">
        <v>379</v>
      </c>
      <c r="L4" s="544">
        <v>770</v>
      </c>
      <c r="M4" s="545">
        <v>435</v>
      </c>
      <c r="N4" s="544">
        <v>2414</v>
      </c>
      <c r="O4" s="545">
        <v>1533</v>
      </c>
      <c r="P4" s="544">
        <v>2482</v>
      </c>
      <c r="Q4" s="545">
        <v>1491</v>
      </c>
      <c r="R4" s="544">
        <v>3021</v>
      </c>
      <c r="S4" s="546">
        <v>1502</v>
      </c>
    </row>
  </sheetData>
  <mergeCells count="11">
    <mergeCell ref="R1:S1"/>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78" t="s">
        <v>609</v>
      </c>
      <c r="N2" s="878"/>
      <c r="O2" s="878"/>
      <c r="P2" s="878"/>
      <c r="Q2" s="878"/>
      <c r="R2" s="878"/>
      <c r="S2" s="237"/>
      <c r="T2" s="237"/>
      <c r="U2" s="717"/>
      <c r="V2" s="719"/>
      <c r="W2" s="717"/>
      <c r="X2" s="717"/>
      <c r="Y2" s="717"/>
      <c r="Z2" s="717"/>
      <c r="AA2" s="717"/>
      <c r="AB2" s="717"/>
      <c r="AC2" s="717"/>
      <c r="AD2" s="717"/>
      <c r="AE2" s="717"/>
      <c r="AF2" s="717"/>
      <c r="AG2" s="717"/>
      <c r="AH2" s="717"/>
      <c r="AI2" s="717"/>
      <c r="AJ2" s="72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18"/>
      <c r="V3" s="720"/>
      <c r="W3" s="718"/>
      <c r="X3" s="718"/>
      <c r="Y3" s="718"/>
      <c r="Z3" s="718"/>
      <c r="AA3" s="718"/>
      <c r="AB3" s="718"/>
      <c r="AC3" s="718"/>
      <c r="AD3" s="718"/>
      <c r="AE3" s="718"/>
      <c r="AF3" s="718"/>
      <c r="AG3" s="718"/>
      <c r="AH3" s="718"/>
      <c r="AI3" s="718"/>
      <c r="AJ3" s="72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1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23">
        <v>45981</v>
      </c>
      <c r="E5" s="723"/>
      <c r="F5" s="723"/>
      <c r="G5" s="723"/>
      <c r="H5" s="723"/>
      <c r="I5" s="723"/>
      <c r="J5" s="416"/>
      <c r="K5" s="416"/>
      <c r="L5" s="416"/>
      <c r="M5" s="416"/>
      <c r="N5" s="416"/>
      <c r="O5" s="416"/>
      <c r="P5" s="416"/>
      <c r="Q5" s="417"/>
      <c r="R5" s="416"/>
      <c r="S5" s="416"/>
      <c r="T5" s="416"/>
      <c r="U5" s="724"/>
      <c r="V5" s="72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703" t="s">
        <v>614</v>
      </c>
      <c r="G7" s="703"/>
      <c r="H7" s="703"/>
      <c r="I7" s="703"/>
      <c r="J7" s="70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704" t="s">
        <v>617</v>
      </c>
      <c r="AH9" s="706" t="s">
        <v>618</v>
      </c>
      <c r="AI9" s="706" t="s">
        <v>619</v>
      </c>
      <c r="AJ9" s="70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705"/>
      <c r="AH10" s="707"/>
      <c r="AI10" s="707"/>
      <c r="AJ10" s="70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10" t="s">
        <v>814</v>
      </c>
      <c r="W14" s="421">
        <v>360</v>
      </c>
      <c r="X14" s="712"/>
      <c r="Y14" s="422">
        <v>420</v>
      </c>
      <c r="Z14" s="714"/>
      <c r="AA14" s="422">
        <v>410</v>
      </c>
      <c r="AB14" s="712"/>
      <c r="AC14" s="422">
        <v>382</v>
      </c>
      <c r="AD14" s="71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11"/>
      <c r="W15" s="409"/>
      <c r="X15" s="713"/>
      <c r="Y15" s="409"/>
      <c r="Z15" s="715"/>
      <c r="AA15" s="409"/>
      <c r="AB15" s="713"/>
      <c r="AC15" s="409"/>
      <c r="AD15" s="71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29" t="s">
        <v>628</v>
      </c>
      <c r="V19" s="730"/>
      <c r="W19" s="730"/>
      <c r="X19" s="730"/>
      <c r="Y19" s="730"/>
      <c r="Z19" s="730"/>
      <c r="AA19" s="730"/>
      <c r="AB19" s="730"/>
      <c r="AC19" s="730"/>
      <c r="AD19" s="730"/>
      <c r="AE19" s="73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14"/>
      <c r="D25" s="422">
        <v>370</v>
      </c>
      <c r="E25" s="714"/>
      <c r="F25" s="422">
        <v>380</v>
      </c>
      <c r="G25" s="732"/>
      <c r="H25" s="422">
        <v>400</v>
      </c>
      <c r="I25" s="734"/>
      <c r="J25" s="422">
        <v>418</v>
      </c>
      <c r="K25" s="734"/>
      <c r="L25" s="422">
        <v>418.57900000000001</v>
      </c>
      <c r="M25" s="714"/>
      <c r="N25" s="422">
        <v>425</v>
      </c>
      <c r="O25" s="725" t="s">
        <v>12</v>
      </c>
      <c r="P25" s="422">
        <v>312</v>
      </c>
      <c r="Q25" s="725" t="s">
        <v>12</v>
      </c>
      <c r="R25" s="422">
        <v>381</v>
      </c>
      <c r="S25" s="725" t="s">
        <v>12</v>
      </c>
      <c r="T25" s="422">
        <v>455</v>
      </c>
      <c r="U25" s="725" t="s">
        <v>12</v>
      </c>
      <c r="V25" s="422">
        <v>376</v>
      </c>
      <c r="W25" s="725" t="s">
        <v>12</v>
      </c>
      <c r="X25" s="422">
        <v>401</v>
      </c>
      <c r="Y25" s="727" t="s">
        <v>12</v>
      </c>
      <c r="Z25" s="422">
        <v>428</v>
      </c>
      <c r="AA25" s="725" t="s">
        <v>12</v>
      </c>
      <c r="AB25" s="422">
        <v>357</v>
      </c>
      <c r="AC25" s="725" t="s">
        <v>12</v>
      </c>
      <c r="AD25" s="422">
        <v>335.15800000000002</v>
      </c>
      <c r="AE25" s="725" t="s">
        <v>12</v>
      </c>
      <c r="AF25" s="409"/>
      <c r="AG25" s="263">
        <v>15</v>
      </c>
      <c r="AH25" s="250">
        <v>5</v>
      </c>
      <c r="AI25" s="250">
        <v>10</v>
      </c>
      <c r="AJ25" s="251"/>
      <c r="AK25" s="4"/>
    </row>
    <row r="26" spans="1:37" x14ac:dyDescent="0.35">
      <c r="A26" s="408"/>
      <c r="B26" s="272"/>
      <c r="C26" s="715"/>
      <c r="D26" s="409"/>
      <c r="E26" s="715"/>
      <c r="F26" s="409"/>
      <c r="G26" s="733"/>
      <c r="H26" s="409"/>
      <c r="I26" s="735"/>
      <c r="J26" s="409"/>
      <c r="K26" s="735"/>
      <c r="L26" s="409"/>
      <c r="M26" s="715"/>
      <c r="N26" s="409"/>
      <c r="O26" s="726"/>
      <c r="P26" s="409"/>
      <c r="Q26" s="726"/>
      <c r="R26" s="434"/>
      <c r="S26" s="726"/>
      <c r="T26" s="409"/>
      <c r="U26" s="726"/>
      <c r="V26" s="409"/>
      <c r="W26" s="726"/>
      <c r="X26" s="409"/>
      <c r="Y26" s="728"/>
      <c r="Z26" s="409"/>
      <c r="AA26" s="726"/>
      <c r="AB26" s="409"/>
      <c r="AC26" s="726"/>
      <c r="AD26" s="409"/>
      <c r="AE26" s="72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8" t="s">
        <v>628</v>
      </c>
      <c r="C31" s="739"/>
      <c r="D31" s="739"/>
      <c r="E31" s="739"/>
      <c r="F31" s="739"/>
      <c r="G31" s="739"/>
      <c r="H31" s="739"/>
      <c r="I31" s="739"/>
      <c r="J31" s="739"/>
      <c r="K31" s="739"/>
      <c r="L31" s="739"/>
      <c r="M31" s="739"/>
      <c r="N31" s="739"/>
      <c r="O31" s="739"/>
      <c r="P31" s="739"/>
      <c r="Q31" s="739"/>
      <c r="R31" s="739"/>
      <c r="S31" s="739"/>
      <c r="T31" s="739"/>
      <c r="U31" s="739"/>
      <c r="V31" s="739"/>
      <c r="W31" s="739"/>
      <c r="X31" s="739"/>
      <c r="Y31" s="739"/>
      <c r="Z31" s="739"/>
      <c r="AA31" s="739"/>
      <c r="AB31" s="739"/>
      <c r="AC31" s="739"/>
      <c r="AD31" s="739"/>
      <c r="AE31" s="74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34"/>
      <c r="D36" s="422">
        <v>373</v>
      </c>
      <c r="E36" s="734"/>
      <c r="F36" s="422">
        <v>334.67</v>
      </c>
      <c r="G36" s="734"/>
      <c r="H36" s="422">
        <v>321.14999999999998</v>
      </c>
      <c r="I36" s="734"/>
      <c r="J36" s="422">
        <v>391</v>
      </c>
      <c r="K36" s="734"/>
      <c r="L36" s="422">
        <v>388</v>
      </c>
      <c r="M36" s="734"/>
      <c r="N36" s="422">
        <v>392</v>
      </c>
      <c r="O36" s="734"/>
      <c r="P36" s="447">
        <v>293</v>
      </c>
      <c r="Q36" s="734"/>
      <c r="R36" s="422">
        <v>274</v>
      </c>
      <c r="S36" s="734"/>
      <c r="T36" s="422">
        <v>218</v>
      </c>
      <c r="U36" s="736" t="s">
        <v>12</v>
      </c>
      <c r="V36" s="422">
        <v>422</v>
      </c>
      <c r="W36" s="734"/>
      <c r="X36" s="422">
        <v>339</v>
      </c>
      <c r="Y36" s="734"/>
      <c r="Z36" s="422">
        <v>423.63299999999998</v>
      </c>
      <c r="AA36" s="736" t="s">
        <v>12</v>
      </c>
      <c r="AB36" s="422">
        <v>335.19200000000001</v>
      </c>
      <c r="AC36" s="736" t="s">
        <v>12</v>
      </c>
      <c r="AD36" s="422">
        <v>326.577</v>
      </c>
      <c r="AE36" s="736" t="s">
        <v>12</v>
      </c>
      <c r="AF36" s="409"/>
      <c r="AG36" s="263">
        <v>15</v>
      </c>
      <c r="AH36" s="250">
        <v>3</v>
      </c>
      <c r="AI36" s="250">
        <v>13</v>
      </c>
      <c r="AJ36" s="251"/>
      <c r="AK36" s="4"/>
    </row>
    <row r="37" spans="1:37" x14ac:dyDescent="0.35">
      <c r="A37" s="277"/>
      <c r="B37" s="272"/>
      <c r="C37" s="735"/>
      <c r="D37" s="409"/>
      <c r="E37" s="735"/>
      <c r="F37" s="409"/>
      <c r="G37" s="735"/>
      <c r="H37" s="409"/>
      <c r="I37" s="735"/>
      <c r="J37" s="409"/>
      <c r="K37" s="735"/>
      <c r="L37" s="409"/>
      <c r="M37" s="735"/>
      <c r="N37" s="409"/>
      <c r="O37" s="735"/>
      <c r="P37" s="434"/>
      <c r="Q37" s="735"/>
      <c r="R37" s="409"/>
      <c r="S37" s="735"/>
      <c r="T37" s="409"/>
      <c r="U37" s="737"/>
      <c r="V37" s="409"/>
      <c r="W37" s="735"/>
      <c r="X37" s="409"/>
      <c r="Y37" s="735"/>
      <c r="Z37" s="409"/>
      <c r="AA37" s="737"/>
      <c r="AB37" s="409"/>
      <c r="AC37" s="737"/>
      <c r="AD37" s="409"/>
      <c r="AE37" s="737"/>
      <c r="AF37" s="409"/>
      <c r="AG37" s="264"/>
      <c r="AH37" s="435"/>
      <c r="AI37" s="435"/>
      <c r="AJ37" s="274"/>
      <c r="AK37" s="4"/>
    </row>
    <row r="38" spans="1:37" ht="6" customHeight="1" x14ac:dyDescent="0.35">
      <c r="A38" s="277"/>
      <c r="B38" s="272"/>
      <c r="C38" s="523"/>
      <c r="D38" s="408"/>
      <c r="E38" s="252">
        <v>0</v>
      </c>
      <c r="F38" s="408"/>
      <c r="G38" s="252">
        <v>0</v>
      </c>
      <c r="H38" s="408"/>
      <c r="I38" s="523"/>
      <c r="J38" s="408"/>
      <c r="K38" s="252">
        <v>0</v>
      </c>
      <c r="L38" s="408"/>
      <c r="M38" s="252" t="s">
        <v>636</v>
      </c>
      <c r="N38" s="408"/>
      <c r="O38" s="523"/>
      <c r="P38" s="434"/>
      <c r="Q38" s="523"/>
      <c r="R38" s="408"/>
      <c r="S38" s="523"/>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8" t="s">
        <v>628</v>
      </c>
      <c r="C42" s="739"/>
      <c r="D42" s="739"/>
      <c r="E42" s="739"/>
      <c r="F42" s="739"/>
      <c r="G42" s="739"/>
      <c r="H42" s="739"/>
      <c r="I42" s="739"/>
      <c r="J42" s="739"/>
      <c r="K42" s="739"/>
      <c r="L42" s="739"/>
      <c r="M42" s="739"/>
      <c r="N42" s="739"/>
      <c r="O42" s="739"/>
      <c r="P42" s="739"/>
      <c r="Q42" s="739"/>
      <c r="R42" s="739"/>
      <c r="S42" s="739"/>
      <c r="T42" s="739"/>
      <c r="U42" s="739"/>
      <c r="V42" s="739"/>
      <c r="W42" s="739"/>
      <c r="X42" s="739"/>
      <c r="Y42" s="739"/>
      <c r="Z42" s="739"/>
      <c r="AA42" s="739"/>
      <c r="AB42" s="739"/>
      <c r="AC42" s="739"/>
      <c r="AD42" s="739"/>
      <c r="AE42" s="74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36" t="s">
        <v>12</v>
      </c>
      <c r="D47" s="422">
        <v>379.11</v>
      </c>
      <c r="E47" s="736" t="s">
        <v>12</v>
      </c>
      <c r="F47" s="422">
        <v>375.44200000000001</v>
      </c>
      <c r="G47" s="734"/>
      <c r="H47" s="422">
        <v>212.41800000000001</v>
      </c>
      <c r="I47" s="734"/>
      <c r="J47" s="422">
        <v>326.00099999999998</v>
      </c>
      <c r="K47" s="736" t="s">
        <v>12</v>
      </c>
      <c r="L47" s="422">
        <v>332</v>
      </c>
      <c r="M47" s="736" t="s">
        <v>12</v>
      </c>
      <c r="N47" s="422">
        <v>285</v>
      </c>
      <c r="O47" s="736" t="s">
        <v>12</v>
      </c>
      <c r="P47" s="422">
        <v>345</v>
      </c>
      <c r="Q47" s="736" t="s">
        <v>12</v>
      </c>
      <c r="R47" s="422">
        <v>380.28199999999998</v>
      </c>
      <c r="S47" s="736" t="s">
        <v>12</v>
      </c>
      <c r="T47" s="422">
        <v>384.99799999999999</v>
      </c>
      <c r="U47" s="736" t="s">
        <v>12</v>
      </c>
      <c r="V47" s="422">
        <v>360</v>
      </c>
      <c r="W47" s="736" t="s">
        <v>12</v>
      </c>
      <c r="X47" s="422">
        <v>378</v>
      </c>
      <c r="Y47" s="736" t="s">
        <v>12</v>
      </c>
      <c r="Z47" s="422">
        <v>387</v>
      </c>
      <c r="AA47" s="736" t="s">
        <v>12</v>
      </c>
      <c r="AB47" s="422">
        <v>439.322</v>
      </c>
      <c r="AC47" s="736" t="s">
        <v>12</v>
      </c>
      <c r="AD47" s="434"/>
      <c r="AE47" s="434"/>
      <c r="AF47" s="409"/>
      <c r="AG47" s="263">
        <v>14</v>
      </c>
      <c r="AH47" s="250">
        <v>11</v>
      </c>
      <c r="AI47" s="250">
        <v>13</v>
      </c>
      <c r="AJ47" s="251"/>
      <c r="AK47" s="4"/>
    </row>
    <row r="48" spans="1:37" x14ac:dyDescent="0.35">
      <c r="A48" s="277"/>
      <c r="B48" s="272"/>
      <c r="C48" s="737"/>
      <c r="D48" s="409"/>
      <c r="E48" s="737"/>
      <c r="F48" s="409"/>
      <c r="G48" s="735"/>
      <c r="H48" s="409"/>
      <c r="I48" s="735"/>
      <c r="J48" s="409"/>
      <c r="K48" s="737"/>
      <c r="L48" s="409"/>
      <c r="M48" s="737"/>
      <c r="N48" s="409"/>
      <c r="O48" s="737"/>
      <c r="P48" s="434"/>
      <c r="Q48" s="737"/>
      <c r="R48" s="409"/>
      <c r="S48" s="737"/>
      <c r="T48" s="409"/>
      <c r="U48" s="737"/>
      <c r="V48" s="409"/>
      <c r="W48" s="737"/>
      <c r="X48" s="409"/>
      <c r="Y48" s="737"/>
      <c r="Z48" s="409"/>
      <c r="AA48" s="737"/>
      <c r="AB48" s="409"/>
      <c r="AC48" s="73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29" t="s">
        <v>628</v>
      </c>
      <c r="C53" s="730"/>
      <c r="D53" s="730"/>
      <c r="E53" s="730"/>
      <c r="F53" s="730"/>
      <c r="G53" s="730"/>
      <c r="H53" s="730"/>
      <c r="I53" s="730"/>
      <c r="J53" s="730"/>
      <c r="K53" s="730"/>
      <c r="L53" s="730"/>
      <c r="M53" s="730"/>
      <c r="N53" s="730"/>
      <c r="O53" s="730"/>
      <c r="P53" s="730"/>
      <c r="Q53" s="730"/>
      <c r="R53" s="730"/>
      <c r="S53" s="730"/>
      <c r="T53" s="730"/>
      <c r="U53" s="730"/>
      <c r="V53" s="730"/>
      <c r="W53" s="730"/>
      <c r="X53" s="730"/>
      <c r="Y53" s="730"/>
      <c r="Z53" s="730"/>
      <c r="AA53" s="730"/>
      <c r="AB53" s="730"/>
      <c r="AC53" s="73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36" t="s">
        <v>12</v>
      </c>
      <c r="D57" s="422">
        <v>358.96199999999999</v>
      </c>
      <c r="E57" s="736" t="s">
        <v>12</v>
      </c>
      <c r="F57" s="422">
        <v>399.964</v>
      </c>
      <c r="G57" s="736" t="s">
        <v>12</v>
      </c>
      <c r="H57" s="422">
        <v>375.84500000000003</v>
      </c>
      <c r="I57" s="734"/>
      <c r="J57" s="422">
        <v>417.79599999999999</v>
      </c>
      <c r="K57" s="736" t="s">
        <v>12</v>
      </c>
      <c r="L57" s="422">
        <v>403.67700000000002</v>
      </c>
      <c r="M57" s="736" t="s">
        <v>12</v>
      </c>
      <c r="N57" s="422">
        <v>414.51900000000001</v>
      </c>
      <c r="O57" s="736" t="s">
        <v>12</v>
      </c>
      <c r="P57" s="422">
        <v>415.77100000000002</v>
      </c>
      <c r="Q57" s="736" t="s">
        <v>12</v>
      </c>
      <c r="R57" s="422">
        <v>339.11</v>
      </c>
      <c r="S57" s="736" t="s">
        <v>12</v>
      </c>
      <c r="T57" s="422">
        <v>398.31</v>
      </c>
      <c r="U57" s="736" t="s">
        <v>12</v>
      </c>
      <c r="V57" s="422">
        <v>390.62599999999998</v>
      </c>
      <c r="W57" s="736" t="s">
        <v>12</v>
      </c>
      <c r="X57" s="422">
        <v>441.23399999999998</v>
      </c>
      <c r="Y57" s="736" t="s">
        <v>12</v>
      </c>
      <c r="Z57" s="422">
        <v>415.00291377528868</v>
      </c>
      <c r="AA57" s="736" t="s">
        <v>12</v>
      </c>
      <c r="AB57" s="422">
        <v>416.99985762722139</v>
      </c>
      <c r="AC57" s="736" t="s">
        <v>12</v>
      </c>
      <c r="AD57" s="434"/>
      <c r="AE57" s="434"/>
      <c r="AF57" s="409"/>
      <c r="AG57" s="263">
        <v>14</v>
      </c>
      <c r="AH57" s="250">
        <v>11</v>
      </c>
      <c r="AI57" s="250">
        <v>14</v>
      </c>
      <c r="AJ57" s="251"/>
      <c r="AK57" s="4"/>
    </row>
    <row r="58" spans="1:37" x14ac:dyDescent="0.35">
      <c r="A58" s="277"/>
      <c r="B58" s="272"/>
      <c r="C58" s="737"/>
      <c r="D58" s="409"/>
      <c r="E58" s="737"/>
      <c r="F58" s="409"/>
      <c r="G58" s="737"/>
      <c r="H58" s="409"/>
      <c r="I58" s="735"/>
      <c r="J58" s="409"/>
      <c r="K58" s="737"/>
      <c r="L58" s="409"/>
      <c r="M58" s="737"/>
      <c r="N58" s="409"/>
      <c r="O58" s="737"/>
      <c r="P58" s="434"/>
      <c r="Q58" s="737"/>
      <c r="R58" s="409"/>
      <c r="S58" s="737"/>
      <c r="T58" s="409"/>
      <c r="U58" s="737"/>
      <c r="V58" s="409"/>
      <c r="W58" s="737"/>
      <c r="X58" s="409"/>
      <c r="Y58" s="737"/>
      <c r="Z58" s="409"/>
      <c r="AA58" s="737"/>
      <c r="AB58" s="409"/>
      <c r="AC58" s="73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29" t="s">
        <v>628</v>
      </c>
      <c r="C63" s="730"/>
      <c r="D63" s="730"/>
      <c r="E63" s="730"/>
      <c r="F63" s="730"/>
      <c r="G63" s="730"/>
      <c r="H63" s="730"/>
      <c r="I63" s="730"/>
      <c r="J63" s="730"/>
      <c r="K63" s="730"/>
      <c r="L63" s="730"/>
      <c r="M63" s="730"/>
      <c r="N63" s="730"/>
      <c r="O63" s="730"/>
      <c r="P63" s="730"/>
      <c r="Q63" s="730"/>
      <c r="R63" s="730"/>
      <c r="S63" s="730"/>
      <c r="T63" s="730"/>
      <c r="U63" s="730"/>
      <c r="V63" s="730"/>
      <c r="W63" s="730"/>
      <c r="X63" s="730"/>
      <c r="Y63" s="730"/>
      <c r="Z63" s="730"/>
      <c r="AA63" s="730"/>
      <c r="AB63" s="730"/>
      <c r="AC63" s="73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36" t="s">
        <v>12</v>
      </c>
      <c r="D68" s="422">
        <v>333.00004233177015</v>
      </c>
      <c r="E68" s="736" t="s">
        <v>12</v>
      </c>
      <c r="F68" s="422">
        <v>383.63685846119375</v>
      </c>
      <c r="G68" s="736" t="s">
        <v>12</v>
      </c>
      <c r="H68" s="422">
        <v>225.78200000000001</v>
      </c>
      <c r="I68" s="736"/>
      <c r="J68" s="422">
        <v>390</v>
      </c>
      <c r="K68" s="736" t="s">
        <v>12</v>
      </c>
      <c r="L68" s="422">
        <v>343</v>
      </c>
      <c r="M68" s="736" t="s">
        <v>12</v>
      </c>
      <c r="N68" s="422">
        <v>327</v>
      </c>
      <c r="O68" s="736" t="s">
        <v>12</v>
      </c>
      <c r="P68" s="422">
        <v>364</v>
      </c>
      <c r="Q68" s="736" t="s">
        <v>12</v>
      </c>
      <c r="R68" s="422">
        <v>308</v>
      </c>
      <c r="S68" s="736" t="s">
        <v>12</v>
      </c>
      <c r="T68" s="422">
        <v>465</v>
      </c>
      <c r="U68" s="736" t="s">
        <v>12</v>
      </c>
      <c r="V68" s="422">
        <v>367.66199999999998</v>
      </c>
      <c r="W68" s="736" t="s">
        <v>12</v>
      </c>
      <c r="X68" s="422">
        <v>399.99799999999999</v>
      </c>
      <c r="Y68" s="736" t="s">
        <v>12</v>
      </c>
      <c r="Z68" s="422">
        <v>426</v>
      </c>
      <c r="AA68" s="736" t="s">
        <v>12</v>
      </c>
      <c r="AB68" s="422">
        <v>362</v>
      </c>
      <c r="AC68" s="736" t="s">
        <v>12</v>
      </c>
      <c r="AD68" s="434"/>
      <c r="AE68" s="434"/>
      <c r="AF68" s="409"/>
      <c r="AG68" s="263">
        <v>13</v>
      </c>
      <c r="AH68" s="250">
        <v>13</v>
      </c>
      <c r="AI68" s="250">
        <v>13</v>
      </c>
      <c r="AJ68" s="251"/>
      <c r="AK68" s="4"/>
    </row>
    <row r="69" spans="1:37" x14ac:dyDescent="0.35">
      <c r="A69" s="277"/>
      <c r="B69" s="272"/>
      <c r="C69" s="737"/>
      <c r="D69" s="409"/>
      <c r="E69" s="737"/>
      <c r="F69" s="409"/>
      <c r="G69" s="737"/>
      <c r="H69" s="409"/>
      <c r="I69" s="737"/>
      <c r="J69" s="409"/>
      <c r="K69" s="737"/>
      <c r="L69" s="409"/>
      <c r="M69" s="737"/>
      <c r="N69" s="409"/>
      <c r="O69" s="737"/>
      <c r="P69" s="434"/>
      <c r="Q69" s="737"/>
      <c r="R69" s="409"/>
      <c r="S69" s="737"/>
      <c r="T69" s="409"/>
      <c r="U69" s="737"/>
      <c r="V69" s="409"/>
      <c r="W69" s="737"/>
      <c r="X69" s="409"/>
      <c r="Y69" s="737"/>
      <c r="Z69" s="409"/>
      <c r="AA69" s="737"/>
      <c r="AB69" s="409"/>
      <c r="AC69" s="73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29" t="s">
        <v>628</v>
      </c>
      <c r="C74" s="730"/>
      <c r="D74" s="730"/>
      <c r="E74" s="730"/>
      <c r="F74" s="730"/>
      <c r="G74" s="730"/>
      <c r="H74" s="730"/>
      <c r="I74" s="730"/>
      <c r="J74" s="730"/>
      <c r="K74" s="730"/>
      <c r="L74" s="730"/>
      <c r="M74" s="730"/>
      <c r="N74" s="730"/>
      <c r="O74" s="730"/>
      <c r="P74" s="730"/>
      <c r="Q74" s="730"/>
      <c r="R74" s="730"/>
      <c r="S74" s="730"/>
      <c r="T74" s="730"/>
      <c r="U74" s="730"/>
      <c r="V74" s="730"/>
      <c r="W74" s="730"/>
      <c r="X74" s="730"/>
      <c r="Y74" s="730"/>
      <c r="Z74" s="730"/>
      <c r="AA74" s="730"/>
      <c r="AB74" s="730"/>
      <c r="AC74" s="73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42"/>
      <c r="AD75" s="742"/>
      <c r="AE75" s="742"/>
      <c r="AF75" s="742"/>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34"/>
      <c r="D79" s="422">
        <v>441</v>
      </c>
      <c r="E79" s="725" t="s">
        <v>12</v>
      </c>
      <c r="F79" s="422">
        <v>309</v>
      </c>
      <c r="G79" s="725" t="s">
        <v>12</v>
      </c>
      <c r="H79" s="422">
        <v>331</v>
      </c>
      <c r="I79" s="725" t="s">
        <v>12</v>
      </c>
      <c r="J79" s="422">
        <v>431</v>
      </c>
      <c r="K79" s="725" t="s">
        <v>12</v>
      </c>
      <c r="L79" s="422">
        <v>396</v>
      </c>
      <c r="M79" s="725" t="s">
        <v>12</v>
      </c>
      <c r="N79" s="422">
        <v>444</v>
      </c>
      <c r="O79" s="736" t="s">
        <v>12</v>
      </c>
      <c r="P79" s="422">
        <v>381.62200000000001</v>
      </c>
      <c r="Q79" s="734"/>
      <c r="R79" s="422">
        <v>200.19399999999999</v>
      </c>
      <c r="S79" s="734"/>
      <c r="T79" s="422">
        <v>323.899</v>
      </c>
      <c r="U79" s="725" t="s">
        <v>12</v>
      </c>
      <c r="V79" s="422">
        <v>403</v>
      </c>
      <c r="W79" s="736" t="s">
        <v>12</v>
      </c>
      <c r="X79" s="422">
        <v>419.71300000000002</v>
      </c>
      <c r="Y79" s="736" t="s">
        <v>235</v>
      </c>
      <c r="Z79" s="422">
        <v>239.88200000000001</v>
      </c>
      <c r="AA79" s="736" t="s">
        <v>12</v>
      </c>
      <c r="AB79" s="422">
        <v>421.01100000000002</v>
      </c>
      <c r="AC79" s="734"/>
      <c r="AD79" s="434"/>
      <c r="AE79" s="434"/>
      <c r="AF79" s="409"/>
      <c r="AG79" s="263">
        <v>13</v>
      </c>
      <c r="AH79" s="250">
        <v>8</v>
      </c>
      <c r="AI79" s="250">
        <v>11</v>
      </c>
      <c r="AJ79" s="251"/>
      <c r="AK79" s="4"/>
    </row>
    <row r="80" spans="1:37" x14ac:dyDescent="0.35">
      <c r="A80" s="277"/>
      <c r="B80" s="272"/>
      <c r="C80" s="735"/>
      <c r="D80" s="409"/>
      <c r="E80" s="726"/>
      <c r="F80" s="409"/>
      <c r="G80" s="726"/>
      <c r="H80" s="409"/>
      <c r="I80" s="726"/>
      <c r="J80" s="409"/>
      <c r="K80" s="726"/>
      <c r="L80" s="409"/>
      <c r="M80" s="726"/>
      <c r="N80" s="409"/>
      <c r="O80" s="737"/>
      <c r="P80" s="434"/>
      <c r="Q80" s="735"/>
      <c r="R80" s="409"/>
      <c r="S80" s="735"/>
      <c r="T80" s="409"/>
      <c r="U80" s="726"/>
      <c r="V80" s="409"/>
      <c r="W80" s="737"/>
      <c r="X80" s="409"/>
      <c r="Y80" s="737"/>
      <c r="Z80" s="409"/>
      <c r="AA80" s="737"/>
      <c r="AB80" s="409"/>
      <c r="AC80" s="735"/>
      <c r="AD80" s="434"/>
      <c r="AE80" s="434"/>
      <c r="AF80" s="409"/>
      <c r="AG80" s="264"/>
      <c r="AH80" s="435"/>
      <c r="AI80" s="435"/>
      <c r="AJ80" s="274"/>
      <c r="AK80" s="4"/>
    </row>
    <row r="81" spans="1:37" ht="6" customHeight="1" x14ac:dyDescent="0.35">
      <c r="A81" s="277"/>
      <c r="B81" s="272"/>
      <c r="C81" s="523"/>
      <c r="D81" s="408"/>
      <c r="E81" s="252" t="s">
        <v>12</v>
      </c>
      <c r="F81" s="408"/>
      <c r="G81" s="252" t="s">
        <v>12</v>
      </c>
      <c r="H81" s="408"/>
      <c r="I81" s="252" t="s">
        <v>12</v>
      </c>
      <c r="J81" s="408"/>
      <c r="K81" s="252" t="s">
        <v>12</v>
      </c>
      <c r="L81" s="408"/>
      <c r="M81" s="252" t="s">
        <v>12</v>
      </c>
      <c r="N81" s="408"/>
      <c r="O81" s="252" t="s">
        <v>12</v>
      </c>
      <c r="P81" s="434"/>
      <c r="Q81" s="523"/>
      <c r="R81" s="408"/>
      <c r="S81" s="523"/>
      <c r="T81" s="408"/>
      <c r="U81" s="252" t="s">
        <v>12</v>
      </c>
      <c r="V81" s="408"/>
      <c r="W81" s="252" t="s">
        <v>12</v>
      </c>
      <c r="X81" s="408"/>
      <c r="Y81" s="252">
        <v>0</v>
      </c>
      <c r="Z81" s="408"/>
      <c r="AA81" s="252">
        <v>0</v>
      </c>
      <c r="AB81" s="426"/>
      <c r="AC81" s="523"/>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29" t="s">
        <v>628</v>
      </c>
      <c r="C85" s="730"/>
      <c r="D85" s="730"/>
      <c r="E85" s="730"/>
      <c r="F85" s="730"/>
      <c r="G85" s="730"/>
      <c r="H85" s="730"/>
      <c r="I85" s="730"/>
      <c r="J85" s="730"/>
      <c r="K85" s="730"/>
      <c r="L85" s="730"/>
      <c r="M85" s="730"/>
      <c r="N85" s="730"/>
      <c r="O85" s="730"/>
      <c r="P85" s="730"/>
      <c r="Q85" s="730"/>
      <c r="R85" s="730"/>
      <c r="S85" s="730"/>
      <c r="T85" s="730"/>
      <c r="U85" s="730"/>
      <c r="V85" s="730"/>
      <c r="W85" s="730"/>
      <c r="X85" s="730"/>
      <c r="Y85" s="730"/>
      <c r="Z85" s="730"/>
      <c r="AA85" s="730"/>
      <c r="AB85" s="730"/>
      <c r="AC85" s="73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34"/>
      <c r="D90" s="422">
        <v>416.99700000000001</v>
      </c>
      <c r="E90" s="736" t="s">
        <v>12</v>
      </c>
      <c r="F90" s="422">
        <v>363</v>
      </c>
      <c r="G90" s="736" t="s">
        <v>12</v>
      </c>
      <c r="H90" s="422">
        <v>339</v>
      </c>
      <c r="I90" s="736" t="s">
        <v>12</v>
      </c>
      <c r="J90" s="422">
        <v>473.767</v>
      </c>
      <c r="K90" s="734"/>
      <c r="L90" s="422">
        <v>360.17</v>
      </c>
      <c r="M90" s="736"/>
      <c r="N90" s="422">
        <v>272</v>
      </c>
      <c r="O90" s="736" t="s">
        <v>15</v>
      </c>
      <c r="P90" s="422">
        <v>301.25</v>
      </c>
      <c r="Q90" s="736"/>
      <c r="R90" s="422">
        <v>349</v>
      </c>
      <c r="S90" s="736"/>
      <c r="T90" s="422">
        <v>299</v>
      </c>
      <c r="U90" s="736" t="s">
        <v>223</v>
      </c>
      <c r="V90" s="422">
        <v>318</v>
      </c>
      <c r="W90" s="736" t="s">
        <v>223</v>
      </c>
      <c r="X90" s="422">
        <v>244</v>
      </c>
      <c r="Y90" s="736" t="s">
        <v>223</v>
      </c>
      <c r="Z90" s="422">
        <v>343</v>
      </c>
      <c r="AA90" s="736" t="s">
        <v>223</v>
      </c>
      <c r="AB90" s="422">
        <v>399</v>
      </c>
      <c r="AC90" s="736" t="s">
        <v>12</v>
      </c>
      <c r="AD90" s="434"/>
      <c r="AE90" s="434"/>
      <c r="AF90" s="409"/>
      <c r="AG90" s="263">
        <v>6</v>
      </c>
      <c r="AH90" s="250">
        <v>4</v>
      </c>
      <c r="AI90" s="250">
        <v>6</v>
      </c>
      <c r="AJ90" s="251"/>
      <c r="AK90" s="4"/>
    </row>
    <row r="91" spans="1:37" x14ac:dyDescent="0.35">
      <c r="A91" s="277"/>
      <c r="B91" s="272"/>
      <c r="C91" s="735"/>
      <c r="D91" s="409"/>
      <c r="E91" s="737"/>
      <c r="F91" s="409"/>
      <c r="G91" s="737"/>
      <c r="H91" s="409"/>
      <c r="I91" s="737"/>
      <c r="J91" s="409"/>
      <c r="K91" s="735"/>
      <c r="L91" s="409"/>
      <c r="M91" s="737"/>
      <c r="N91" s="409"/>
      <c r="O91" s="737"/>
      <c r="P91" s="434"/>
      <c r="Q91" s="737"/>
      <c r="R91" s="409"/>
      <c r="S91" s="737"/>
      <c r="T91" s="409"/>
      <c r="U91" s="737"/>
      <c r="V91" s="409"/>
      <c r="W91" s="737"/>
      <c r="X91" s="409"/>
      <c r="Y91" s="737"/>
      <c r="Z91" s="409"/>
      <c r="AA91" s="737"/>
      <c r="AB91" s="409"/>
      <c r="AC91" s="737"/>
      <c r="AD91" s="434"/>
      <c r="AE91" s="434"/>
      <c r="AF91" s="409"/>
      <c r="AG91" s="264"/>
      <c r="AH91" s="435"/>
      <c r="AI91" s="435"/>
      <c r="AJ91" s="274"/>
      <c r="AK91" s="4"/>
    </row>
    <row r="92" spans="1:37" ht="6" customHeight="1" x14ac:dyDescent="0.35">
      <c r="A92" s="277"/>
      <c r="B92" s="272"/>
      <c r="C92" s="523">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41"/>
      <c r="T94" s="741"/>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29" t="s">
        <v>628</v>
      </c>
      <c r="C96" s="730"/>
      <c r="D96" s="730"/>
      <c r="E96" s="730"/>
      <c r="F96" s="730"/>
      <c r="G96" s="730"/>
      <c r="H96" s="730"/>
      <c r="I96" s="730"/>
      <c r="J96" s="730"/>
      <c r="K96" s="730"/>
      <c r="L96" s="730"/>
      <c r="M96" s="730"/>
      <c r="N96" s="730"/>
      <c r="O96" s="730"/>
      <c r="P96" s="730"/>
      <c r="Q96" s="730"/>
      <c r="R96" s="730"/>
      <c r="S96" s="730"/>
      <c r="T96" s="730"/>
      <c r="U96" s="730"/>
      <c r="V96" s="730"/>
      <c r="W96" s="730"/>
      <c r="X96" s="730"/>
      <c r="Y96" s="730"/>
      <c r="Z96" s="730"/>
      <c r="AA96" s="730"/>
      <c r="AB96" s="730"/>
      <c r="AC96" s="73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45" t="s">
        <v>656</v>
      </c>
      <c r="V97" s="746"/>
      <c r="W97" s="747"/>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34"/>
      <c r="D102" s="422">
        <v>420</v>
      </c>
      <c r="E102" s="736" t="s">
        <v>12</v>
      </c>
      <c r="F102" s="422">
        <v>339</v>
      </c>
      <c r="G102" s="736" t="s">
        <v>12</v>
      </c>
      <c r="H102" s="422">
        <v>461</v>
      </c>
      <c r="I102" s="736" t="s">
        <v>12</v>
      </c>
      <c r="J102" s="422">
        <v>324.66000000000003</v>
      </c>
      <c r="K102" s="736" t="s">
        <v>12</v>
      </c>
      <c r="L102" s="422">
        <v>342</v>
      </c>
      <c r="M102" s="736" t="s">
        <v>12</v>
      </c>
      <c r="N102" s="422">
        <v>392</v>
      </c>
      <c r="O102" s="736" t="s">
        <v>12</v>
      </c>
      <c r="P102" s="422">
        <v>371</v>
      </c>
      <c r="Q102" s="736" t="s">
        <v>12</v>
      </c>
      <c r="R102" s="422">
        <v>335.58699999999999</v>
      </c>
      <c r="S102" s="736" t="s">
        <v>12</v>
      </c>
      <c r="T102" s="422">
        <v>421.97300000000001</v>
      </c>
      <c r="U102" s="736" t="s">
        <v>223</v>
      </c>
      <c r="V102" s="422">
        <v>330</v>
      </c>
      <c r="W102" s="736" t="s">
        <v>223</v>
      </c>
      <c r="X102" s="422">
        <v>474.91199999999998</v>
      </c>
      <c r="Y102" s="736" t="s">
        <v>223</v>
      </c>
      <c r="Z102" s="422">
        <v>321</v>
      </c>
      <c r="AA102" s="736" t="s">
        <v>12</v>
      </c>
      <c r="AB102" s="422">
        <v>400.55</v>
      </c>
      <c r="AC102" s="736" t="s">
        <v>12</v>
      </c>
      <c r="AD102" s="434"/>
      <c r="AE102" s="434"/>
      <c r="AF102" s="409"/>
      <c r="AG102" s="263">
        <v>11</v>
      </c>
      <c r="AH102" s="250">
        <v>6</v>
      </c>
      <c r="AI102" s="250">
        <v>10</v>
      </c>
      <c r="AJ102" s="327"/>
      <c r="AK102" s="4"/>
    </row>
    <row r="103" spans="1:37" x14ac:dyDescent="0.35">
      <c r="A103" s="277"/>
      <c r="B103" s="272"/>
      <c r="C103" s="735"/>
      <c r="D103" s="409"/>
      <c r="E103" s="737"/>
      <c r="F103" s="409"/>
      <c r="G103" s="737"/>
      <c r="H103" s="409"/>
      <c r="I103" s="737"/>
      <c r="J103" s="409"/>
      <c r="K103" s="737"/>
      <c r="L103" s="409"/>
      <c r="M103" s="737"/>
      <c r="N103" s="409"/>
      <c r="O103" s="737"/>
      <c r="P103" s="434"/>
      <c r="Q103" s="737"/>
      <c r="R103" s="409"/>
      <c r="S103" s="737"/>
      <c r="T103" s="409"/>
      <c r="U103" s="737"/>
      <c r="V103" s="409"/>
      <c r="W103" s="737"/>
      <c r="X103" s="409"/>
      <c r="Y103" s="737"/>
      <c r="Z103" s="409"/>
      <c r="AA103" s="737"/>
      <c r="AB103" s="409"/>
      <c r="AC103" s="737"/>
      <c r="AD103" s="434"/>
      <c r="AE103" s="434"/>
      <c r="AF103" s="409"/>
      <c r="AG103" s="264"/>
      <c r="AH103" s="435"/>
      <c r="AI103" s="435"/>
      <c r="AJ103" s="274"/>
      <c r="AK103" s="4"/>
    </row>
    <row r="104" spans="1:37" ht="6" customHeight="1" x14ac:dyDescent="0.35">
      <c r="A104" s="277"/>
      <c r="B104" s="272"/>
      <c r="C104" s="523"/>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29" t="s">
        <v>628</v>
      </c>
      <c r="C108" s="730"/>
      <c r="D108" s="730"/>
      <c r="E108" s="730"/>
      <c r="F108" s="730"/>
      <c r="G108" s="730"/>
      <c r="H108" s="730"/>
      <c r="I108" s="730"/>
      <c r="J108" s="730"/>
      <c r="K108" s="730"/>
      <c r="L108" s="730"/>
      <c r="M108" s="730"/>
      <c r="N108" s="730"/>
      <c r="O108" s="730"/>
      <c r="P108" s="730"/>
      <c r="Q108" s="730"/>
      <c r="R108" s="730"/>
      <c r="S108" s="730"/>
      <c r="T108" s="730"/>
      <c r="U108" s="730"/>
      <c r="V108" s="730"/>
      <c r="W108" s="730"/>
      <c r="X108" s="730"/>
      <c r="Y108" s="730"/>
      <c r="Z108" s="730"/>
      <c r="AA108" s="730"/>
      <c r="AB108" s="730"/>
      <c r="AC108" s="73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45" t="s">
        <v>656</v>
      </c>
      <c r="P109" s="746"/>
      <c r="Q109" s="747"/>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36" t="s">
        <v>12</v>
      </c>
      <c r="D114" s="422">
        <v>280</v>
      </c>
      <c r="E114" s="736" t="s">
        <v>12</v>
      </c>
      <c r="F114" s="422">
        <v>387.99599999999998</v>
      </c>
      <c r="G114" s="736" t="s">
        <v>12</v>
      </c>
      <c r="H114" s="422">
        <v>319</v>
      </c>
      <c r="I114" s="736" t="s">
        <v>12</v>
      </c>
      <c r="J114" s="422">
        <v>429.45299999999997</v>
      </c>
      <c r="K114" s="736" t="s">
        <v>12</v>
      </c>
      <c r="L114" s="422">
        <v>484.387</v>
      </c>
      <c r="M114" s="734"/>
      <c r="N114" s="422">
        <v>372.19400000000002</v>
      </c>
      <c r="O114" s="736" t="s">
        <v>223</v>
      </c>
      <c r="P114" s="422">
        <v>552.22299999999996</v>
      </c>
      <c r="Q114" s="736" t="s">
        <v>223</v>
      </c>
      <c r="R114" s="422">
        <v>396.82299999999998</v>
      </c>
      <c r="S114" s="736" t="s">
        <v>12</v>
      </c>
      <c r="T114" s="422">
        <v>357.99599999999998</v>
      </c>
      <c r="U114" s="736" t="s">
        <v>12</v>
      </c>
      <c r="V114" s="422">
        <v>401</v>
      </c>
      <c r="W114" s="726" t="s">
        <v>12</v>
      </c>
      <c r="X114" s="422">
        <v>395.00900000000001</v>
      </c>
      <c r="Y114" s="726" t="s">
        <v>12</v>
      </c>
      <c r="Z114" s="422">
        <v>445.37900000000002</v>
      </c>
      <c r="AA114" s="734"/>
      <c r="AB114" s="422">
        <v>396.995</v>
      </c>
      <c r="AC114" s="736" t="s">
        <v>12</v>
      </c>
      <c r="AD114" s="434"/>
      <c r="AE114" s="434"/>
      <c r="AF114" s="409"/>
      <c r="AG114" s="263">
        <v>12</v>
      </c>
      <c r="AH114" s="250">
        <v>2</v>
      </c>
      <c r="AI114" s="250">
        <v>9</v>
      </c>
      <c r="AJ114" s="327"/>
      <c r="AK114" s="4"/>
    </row>
    <row r="115" spans="1:37" ht="15" thickBot="1" x14ac:dyDescent="0.4">
      <c r="A115" s="277"/>
      <c r="B115" s="272"/>
      <c r="C115" s="737"/>
      <c r="D115" s="409"/>
      <c r="E115" s="737"/>
      <c r="F115" s="409"/>
      <c r="G115" s="737"/>
      <c r="H115" s="409"/>
      <c r="I115" s="737"/>
      <c r="J115" s="409"/>
      <c r="K115" s="737"/>
      <c r="L115" s="409"/>
      <c r="M115" s="735"/>
      <c r="N115" s="409"/>
      <c r="O115" s="737"/>
      <c r="P115" s="434"/>
      <c r="Q115" s="737"/>
      <c r="R115" s="409"/>
      <c r="S115" s="737"/>
      <c r="T115" s="409"/>
      <c r="U115" s="737"/>
      <c r="V115" s="409"/>
      <c r="W115" s="737"/>
      <c r="X115" s="409"/>
      <c r="Y115" s="737"/>
      <c r="Z115" s="409"/>
      <c r="AA115" s="744"/>
      <c r="AB115" s="409"/>
      <c r="AC115" s="743"/>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29" t="s">
        <v>628</v>
      </c>
      <c r="C120" s="730"/>
      <c r="D120" s="730"/>
      <c r="E120" s="730"/>
      <c r="F120" s="730"/>
      <c r="G120" s="730"/>
      <c r="H120" s="730"/>
      <c r="I120" s="730"/>
      <c r="J120" s="730"/>
      <c r="K120" s="730"/>
      <c r="L120" s="730"/>
      <c r="M120" s="730"/>
      <c r="N120" s="730"/>
      <c r="O120" s="730"/>
      <c r="P120" s="730"/>
      <c r="Q120" s="730"/>
      <c r="R120" s="730"/>
      <c r="S120" s="730"/>
      <c r="T120" s="730"/>
      <c r="U120" s="730"/>
      <c r="V120" s="730"/>
      <c r="W120" s="730"/>
      <c r="X120" s="730"/>
      <c r="Y120" s="730"/>
      <c r="Z120" s="730"/>
      <c r="AA120" s="730"/>
      <c r="AB120" s="730"/>
      <c r="AC120" s="73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45" t="s">
        <v>656</v>
      </c>
      <c r="R121" s="746"/>
      <c r="S121" s="746"/>
      <c r="T121" s="746"/>
      <c r="U121" s="746"/>
      <c r="V121" s="746"/>
      <c r="W121" s="746"/>
      <c r="X121" s="746"/>
      <c r="Y121" s="747"/>
      <c r="Z121" s="302"/>
      <c r="AA121" s="342"/>
      <c r="AB121" s="342"/>
      <c r="AC121" s="748"/>
      <c r="AD121" s="748"/>
      <c r="AE121" s="748"/>
      <c r="AF121" s="748"/>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793</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34"/>
      <c r="D126" s="422">
        <v>433</v>
      </c>
      <c r="E126" s="736" t="s">
        <v>235</v>
      </c>
      <c r="F126" s="422">
        <v>390</v>
      </c>
      <c r="G126" s="736" t="s">
        <v>235</v>
      </c>
      <c r="H126" s="422">
        <v>406.995</v>
      </c>
      <c r="I126" s="736" t="s">
        <v>12</v>
      </c>
      <c r="J126" s="422">
        <v>411.48200000000003</v>
      </c>
      <c r="K126" s="736" t="s">
        <v>235</v>
      </c>
      <c r="L126" s="422">
        <v>566.68100000000004</v>
      </c>
      <c r="M126" s="736"/>
      <c r="N126" s="422">
        <v>326.63200000000001</v>
      </c>
      <c r="O126" s="763" t="s">
        <v>15</v>
      </c>
      <c r="P126" s="422">
        <v>371.99700000000001</v>
      </c>
      <c r="Q126" s="736" t="s">
        <v>223</v>
      </c>
      <c r="R126" s="422">
        <v>441</v>
      </c>
      <c r="S126" s="736" t="s">
        <v>223</v>
      </c>
      <c r="T126" s="422">
        <v>445</v>
      </c>
      <c r="U126" s="736" t="s">
        <v>223</v>
      </c>
      <c r="V126" s="422">
        <v>332.73099999999999</v>
      </c>
      <c r="W126" s="736" t="s">
        <v>223</v>
      </c>
      <c r="X126" s="422">
        <v>241.999</v>
      </c>
      <c r="Y126" s="736" t="s">
        <v>223</v>
      </c>
      <c r="Z126" s="422">
        <v>473.13099999999997</v>
      </c>
      <c r="AA126" s="734"/>
      <c r="AB126" s="422">
        <v>439.99900000000002</v>
      </c>
      <c r="AC126" s="736" t="s">
        <v>12</v>
      </c>
      <c r="AD126" s="434"/>
      <c r="AE126" s="434"/>
      <c r="AF126" s="409"/>
      <c r="AG126" s="263">
        <v>4</v>
      </c>
      <c r="AH126" s="250">
        <v>0</v>
      </c>
      <c r="AI126" s="250">
        <v>1</v>
      </c>
      <c r="AJ126" s="327"/>
      <c r="AK126" s="4"/>
    </row>
    <row r="127" spans="1:37" x14ac:dyDescent="0.35">
      <c r="A127" s="277"/>
      <c r="B127" s="272"/>
      <c r="C127" s="735"/>
      <c r="D127" s="409"/>
      <c r="E127" s="737"/>
      <c r="F127" s="409"/>
      <c r="G127" s="737"/>
      <c r="H127" s="409"/>
      <c r="I127" s="737"/>
      <c r="J127" s="409"/>
      <c r="K127" s="737"/>
      <c r="L127" s="409"/>
      <c r="M127" s="737"/>
      <c r="N127" s="409"/>
      <c r="O127" s="764"/>
      <c r="P127" s="434"/>
      <c r="Q127" s="737"/>
      <c r="R127" s="409"/>
      <c r="S127" s="737"/>
      <c r="T127" s="409"/>
      <c r="U127" s="737"/>
      <c r="V127" s="409"/>
      <c r="W127" s="737"/>
      <c r="X127" s="409"/>
      <c r="Y127" s="737"/>
      <c r="Z127" s="409"/>
      <c r="AA127" s="735"/>
      <c r="AB127" s="409"/>
      <c r="AC127" s="73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29" t="s">
        <v>628</v>
      </c>
      <c r="C132" s="730"/>
      <c r="D132" s="730"/>
      <c r="E132" s="730"/>
      <c r="F132" s="730"/>
      <c r="G132" s="730"/>
      <c r="H132" s="730"/>
      <c r="I132" s="730"/>
      <c r="J132" s="730"/>
      <c r="K132" s="730"/>
      <c r="L132" s="730"/>
      <c r="M132" s="730"/>
      <c r="N132" s="730"/>
      <c r="O132" s="730"/>
      <c r="P132" s="730"/>
      <c r="Q132" s="730"/>
      <c r="R132" s="730"/>
      <c r="S132" s="730"/>
      <c r="T132" s="730"/>
      <c r="U132" s="730"/>
      <c r="V132" s="730"/>
      <c r="W132" s="730"/>
      <c r="X132" s="730"/>
      <c r="Y132" s="730"/>
      <c r="Z132" s="730"/>
      <c r="AA132" s="730"/>
      <c r="AB132" s="730"/>
      <c r="AC132" s="731"/>
      <c r="AD132" s="290"/>
      <c r="AE132" s="290"/>
      <c r="AF132" s="281"/>
      <c r="AG132" s="282"/>
      <c r="AH132" s="283"/>
      <c r="AI132" s="283"/>
      <c r="AJ132" s="284"/>
      <c r="AK132" s="10"/>
    </row>
    <row r="133" spans="1:37" s="265" customFormat="1" ht="15" thickBot="1" x14ac:dyDescent="0.4">
      <c r="A133" s="312"/>
      <c r="B133" s="312"/>
      <c r="C133" s="349"/>
      <c r="D133" s="349"/>
      <c r="E133" s="349"/>
      <c r="F133" s="302"/>
      <c r="G133" s="749" t="s">
        <v>656</v>
      </c>
      <c r="H133" s="750"/>
      <c r="I133" s="750"/>
      <c r="J133" s="750"/>
      <c r="K133" s="751"/>
      <c r="L133" s="302"/>
      <c r="M133" s="300"/>
      <c r="N133" s="302"/>
      <c r="O133" s="300"/>
      <c r="P133" s="300"/>
      <c r="Q133" s="315"/>
      <c r="R133" s="302"/>
      <c r="S133" s="300"/>
      <c r="T133" s="302"/>
      <c r="U133" s="300"/>
      <c r="V133" s="302"/>
      <c r="W133" s="752" t="s">
        <v>656</v>
      </c>
      <c r="X133" s="753"/>
      <c r="Y133" s="754"/>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793</v>
      </c>
      <c r="S137" s="262">
        <v>146</v>
      </c>
      <c r="U137" s="262">
        <v>147</v>
      </c>
      <c r="W137" s="308">
        <v>148</v>
      </c>
      <c r="Y137" s="326">
        <v>149</v>
      </c>
      <c r="AA137" s="262" t="s">
        <v>793</v>
      </c>
      <c r="AC137" s="262">
        <v>151</v>
      </c>
      <c r="AG137" s="309"/>
      <c r="AH137" s="454"/>
      <c r="AI137" s="455"/>
      <c r="AJ137" s="310"/>
      <c r="AK137" s="286"/>
    </row>
    <row r="138" spans="1:37" ht="15" thickBot="1" x14ac:dyDescent="0.4">
      <c r="A138" s="277"/>
      <c r="B138" s="367">
        <v>398.255</v>
      </c>
      <c r="C138" s="734"/>
      <c r="D138" s="422">
        <v>211.13499999999999</v>
      </c>
      <c r="E138" s="734"/>
      <c r="F138" s="422">
        <v>224</v>
      </c>
      <c r="G138" s="736" t="s">
        <v>223</v>
      </c>
      <c r="H138" s="422">
        <v>293.49299999999999</v>
      </c>
      <c r="I138" s="736" t="s">
        <v>223</v>
      </c>
      <c r="J138" s="422">
        <v>332.85599999999999</v>
      </c>
      <c r="K138" s="736" t="s">
        <v>223</v>
      </c>
      <c r="L138" s="422">
        <v>412.34500000000003</v>
      </c>
      <c r="M138" s="734"/>
      <c r="N138" s="422">
        <v>429.00299999999999</v>
      </c>
      <c r="O138" s="736" t="s">
        <v>12</v>
      </c>
      <c r="P138" s="422">
        <v>389</v>
      </c>
      <c r="Q138" s="734"/>
      <c r="R138" s="422">
        <v>418</v>
      </c>
      <c r="S138" s="736" t="s">
        <v>12</v>
      </c>
      <c r="T138" s="422">
        <v>365.834</v>
      </c>
      <c r="U138" s="734"/>
      <c r="V138" s="422">
        <v>236.06100000000001</v>
      </c>
      <c r="W138" s="736" t="s">
        <v>223</v>
      </c>
      <c r="X138" s="422">
        <v>424.99799999999999</v>
      </c>
      <c r="Y138" s="736" t="s">
        <v>223</v>
      </c>
      <c r="Z138" s="422">
        <v>413.45</v>
      </c>
      <c r="AA138" s="734"/>
      <c r="AB138" s="422">
        <v>458</v>
      </c>
      <c r="AC138" s="736" t="s">
        <v>12</v>
      </c>
      <c r="AD138" s="434"/>
      <c r="AE138" s="434"/>
      <c r="AF138" s="409"/>
      <c r="AG138" s="263">
        <v>9</v>
      </c>
      <c r="AH138" s="250">
        <v>1</v>
      </c>
      <c r="AI138" s="250">
        <v>4</v>
      </c>
      <c r="AJ138" s="327"/>
      <c r="AK138" s="4"/>
    </row>
    <row r="139" spans="1:37" x14ac:dyDescent="0.35">
      <c r="A139" s="277"/>
      <c r="B139" s="272"/>
      <c r="C139" s="735"/>
      <c r="D139" s="409"/>
      <c r="E139" s="735"/>
      <c r="F139" s="409"/>
      <c r="G139" s="737"/>
      <c r="H139" s="409"/>
      <c r="I139" s="737"/>
      <c r="J139" s="409"/>
      <c r="K139" s="737"/>
      <c r="L139" s="409"/>
      <c r="M139" s="735"/>
      <c r="N139" s="409"/>
      <c r="O139" s="737"/>
      <c r="P139" s="434"/>
      <c r="Q139" s="735"/>
      <c r="R139" s="409"/>
      <c r="S139" s="737"/>
      <c r="T139" s="409"/>
      <c r="U139" s="735"/>
      <c r="V139" s="409"/>
      <c r="W139" s="737"/>
      <c r="X139" s="409"/>
      <c r="Y139" s="737"/>
      <c r="Z139" s="409"/>
      <c r="AA139" s="735"/>
      <c r="AB139" s="409"/>
      <c r="AC139" s="73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29" t="s">
        <v>628</v>
      </c>
      <c r="C144" s="730"/>
      <c r="D144" s="730"/>
      <c r="E144" s="730"/>
      <c r="F144" s="730"/>
      <c r="G144" s="730"/>
      <c r="H144" s="730"/>
      <c r="I144" s="730"/>
      <c r="J144" s="730"/>
      <c r="K144" s="730"/>
      <c r="L144" s="730"/>
      <c r="M144" s="730"/>
      <c r="N144" s="730"/>
      <c r="O144" s="730"/>
      <c r="P144" s="730"/>
      <c r="Q144" s="730"/>
      <c r="R144" s="730"/>
      <c r="S144" s="730"/>
      <c r="T144" s="730"/>
      <c r="U144" s="730"/>
      <c r="V144" s="730"/>
      <c r="W144" s="730"/>
      <c r="X144" s="730"/>
      <c r="Y144" s="730"/>
      <c r="Z144" s="730"/>
      <c r="AA144" s="730"/>
      <c r="AB144" s="730"/>
      <c r="AC144" s="73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9" t="s">
        <v>656</v>
      </c>
      <c r="X145" s="750"/>
      <c r="Y145" s="750"/>
      <c r="Z145" s="750"/>
      <c r="AA145" s="751"/>
      <c r="AB145" s="755" t="s">
        <v>685</v>
      </c>
      <c r="AC145" s="756"/>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34"/>
      <c r="D150" s="422">
        <v>319</v>
      </c>
      <c r="E150" s="736" t="s">
        <v>12</v>
      </c>
      <c r="F150" s="422">
        <v>365</v>
      </c>
      <c r="G150" s="736" t="s">
        <v>12</v>
      </c>
      <c r="H150" s="422">
        <v>441</v>
      </c>
      <c r="I150" s="734"/>
      <c r="J150" s="422">
        <v>394</v>
      </c>
      <c r="K150" s="736" t="s">
        <v>12</v>
      </c>
      <c r="L150" s="422">
        <v>314</v>
      </c>
      <c r="M150" s="736" t="s">
        <v>12</v>
      </c>
      <c r="N150" s="422">
        <v>473.22</v>
      </c>
      <c r="O150" s="736" t="s">
        <v>12</v>
      </c>
      <c r="P150" s="422">
        <v>337</v>
      </c>
      <c r="Q150" s="734"/>
      <c r="R150" s="422">
        <v>337.57400000000001</v>
      </c>
      <c r="S150" s="736" t="s">
        <v>12</v>
      </c>
      <c r="T150" s="422">
        <v>402.80799999999999</v>
      </c>
      <c r="U150" s="736" t="s">
        <v>15</v>
      </c>
      <c r="V150" s="422">
        <v>344</v>
      </c>
      <c r="W150" s="736" t="s">
        <v>223</v>
      </c>
      <c r="X150" s="422">
        <v>383</v>
      </c>
      <c r="Y150" s="736" t="s">
        <v>223</v>
      </c>
      <c r="Z150" s="422">
        <v>376.82600000000002</v>
      </c>
      <c r="AA150" s="736" t="s">
        <v>223</v>
      </c>
      <c r="AB150" s="422">
        <v>481.108</v>
      </c>
      <c r="AC150" s="736" t="s">
        <v>223</v>
      </c>
      <c r="AD150" s="434"/>
      <c r="AE150" s="434"/>
      <c r="AF150" s="409"/>
      <c r="AG150" s="263">
        <v>9</v>
      </c>
      <c r="AH150" s="250">
        <v>1</v>
      </c>
      <c r="AI150" s="250">
        <v>8</v>
      </c>
      <c r="AJ150" s="327"/>
      <c r="AK150" s="4"/>
    </row>
    <row r="151" spans="1:37" ht="15" thickBot="1" x14ac:dyDescent="0.4">
      <c r="A151" s="277"/>
      <c r="B151" s="272"/>
      <c r="C151" s="744"/>
      <c r="D151" s="409"/>
      <c r="E151" s="743"/>
      <c r="F151" s="409"/>
      <c r="G151" s="743"/>
      <c r="H151" s="409"/>
      <c r="I151" s="744"/>
      <c r="J151" s="409"/>
      <c r="K151" s="743"/>
      <c r="L151" s="409"/>
      <c r="M151" s="743"/>
      <c r="N151" s="409"/>
      <c r="O151" s="743"/>
      <c r="P151" s="434"/>
      <c r="Q151" s="744"/>
      <c r="R151" s="409"/>
      <c r="S151" s="743"/>
      <c r="T151" s="409"/>
      <c r="U151" s="743"/>
      <c r="V151" s="409"/>
      <c r="W151" s="743"/>
      <c r="X151" s="409"/>
      <c r="Y151" s="743"/>
      <c r="Z151" s="409"/>
      <c r="AA151" s="743"/>
      <c r="AB151" s="409"/>
      <c r="AC151" s="743"/>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29" t="s">
        <v>628</v>
      </c>
      <c r="C156" s="730"/>
      <c r="D156" s="730"/>
      <c r="E156" s="730"/>
      <c r="F156" s="730"/>
      <c r="G156" s="730"/>
      <c r="H156" s="730"/>
      <c r="I156" s="730"/>
      <c r="J156" s="730"/>
      <c r="K156" s="730"/>
      <c r="L156" s="730"/>
      <c r="M156" s="730"/>
      <c r="N156" s="730"/>
      <c r="O156" s="730"/>
      <c r="P156" s="730"/>
      <c r="Q156" s="730"/>
      <c r="R156" s="730"/>
      <c r="S156" s="730"/>
      <c r="T156" s="730"/>
      <c r="U156" s="730"/>
      <c r="V156" s="730"/>
      <c r="W156" s="730"/>
      <c r="X156" s="730"/>
      <c r="Y156" s="730"/>
      <c r="Z156" s="730"/>
      <c r="AA156" s="731"/>
      <c r="AB156" s="757" t="s">
        <v>691</v>
      </c>
      <c r="AC156" s="758"/>
      <c r="AD156" s="290"/>
      <c r="AE156" s="290"/>
      <c r="AF156" s="281"/>
      <c r="AG156" s="353"/>
      <c r="AH156" s="354"/>
      <c r="AI156" s="354"/>
      <c r="AJ156" s="355"/>
      <c r="AK156" s="10"/>
    </row>
    <row r="157" spans="1:37" ht="15" thickBot="1" x14ac:dyDescent="0.4">
      <c r="A157" s="285"/>
      <c r="B157" s="759" t="s">
        <v>685</v>
      </c>
      <c r="C157" s="755"/>
      <c r="D157" s="755"/>
      <c r="E157" s="755"/>
      <c r="F157" s="755"/>
      <c r="G157" s="756"/>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36" t="s">
        <v>223</v>
      </c>
      <c r="D161" s="422">
        <v>341</v>
      </c>
      <c r="E161" s="736" t="s">
        <v>223</v>
      </c>
      <c r="F161" s="422">
        <v>329.47</v>
      </c>
      <c r="G161" s="736" t="s">
        <v>223</v>
      </c>
      <c r="H161" s="422">
        <v>523.19299999999998</v>
      </c>
      <c r="I161" s="736" t="s">
        <v>15</v>
      </c>
      <c r="J161" s="422">
        <v>328</v>
      </c>
      <c r="K161" s="734"/>
      <c r="L161" s="422">
        <v>389</v>
      </c>
      <c r="M161" s="734"/>
      <c r="N161" s="422">
        <v>396</v>
      </c>
      <c r="O161" s="734"/>
      <c r="P161" s="422">
        <v>350</v>
      </c>
      <c r="Q161" s="734"/>
      <c r="R161" s="422">
        <v>397.48</v>
      </c>
      <c r="S161" s="734"/>
      <c r="T161" s="422">
        <v>323.99799999999999</v>
      </c>
      <c r="U161" s="736" t="s">
        <v>12</v>
      </c>
      <c r="V161" s="422">
        <v>426</v>
      </c>
      <c r="W161" s="736" t="s">
        <v>12</v>
      </c>
      <c r="X161" s="422">
        <v>374</v>
      </c>
      <c r="Y161" s="736" t="s">
        <v>12</v>
      </c>
      <c r="Z161" s="422">
        <v>461</v>
      </c>
      <c r="AA161" s="736" t="s">
        <v>12</v>
      </c>
      <c r="AB161" s="422">
        <v>372</v>
      </c>
      <c r="AC161" s="736" t="s">
        <v>12</v>
      </c>
      <c r="AD161" s="434"/>
      <c r="AE161" s="434"/>
      <c r="AF161" s="409"/>
      <c r="AG161" s="263">
        <v>10</v>
      </c>
      <c r="AH161" s="250">
        <v>0</v>
      </c>
      <c r="AI161" s="250">
        <v>7</v>
      </c>
      <c r="AJ161" s="327"/>
      <c r="AK161" s="4"/>
    </row>
    <row r="162" spans="1:37" ht="15" thickBot="1" x14ac:dyDescent="0.4">
      <c r="A162" s="277"/>
      <c r="B162" s="272"/>
      <c r="C162" s="737"/>
      <c r="D162" s="409"/>
      <c r="E162" s="737"/>
      <c r="F162" s="409"/>
      <c r="G162" s="737"/>
      <c r="H162" s="409"/>
      <c r="I162" s="737"/>
      <c r="J162" s="409"/>
      <c r="K162" s="735"/>
      <c r="L162" s="409"/>
      <c r="M162" s="735"/>
      <c r="N162" s="409"/>
      <c r="O162" s="735"/>
      <c r="P162" s="434"/>
      <c r="Q162" s="735"/>
      <c r="R162" s="409"/>
      <c r="S162" s="744"/>
      <c r="T162" s="409"/>
      <c r="U162" s="737"/>
      <c r="V162" s="409"/>
      <c r="W162" s="737"/>
      <c r="X162" s="409"/>
      <c r="Y162" s="743"/>
      <c r="Z162" s="409"/>
      <c r="AA162" s="743"/>
      <c r="AB162" s="409"/>
      <c r="AC162" s="743"/>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57" t="s">
        <v>691</v>
      </c>
      <c r="C167" s="760"/>
      <c r="D167" s="760"/>
      <c r="E167" s="760"/>
      <c r="F167" s="760"/>
      <c r="G167" s="368"/>
      <c r="H167" s="729" t="s">
        <v>628</v>
      </c>
      <c r="I167" s="730"/>
      <c r="J167" s="730"/>
      <c r="K167" s="730"/>
      <c r="L167" s="730"/>
      <c r="M167" s="730"/>
      <c r="N167" s="730"/>
      <c r="O167" s="730"/>
      <c r="P167" s="730"/>
      <c r="Q167" s="730"/>
      <c r="R167" s="730"/>
      <c r="S167" s="730"/>
      <c r="T167" s="730"/>
      <c r="U167" s="730"/>
      <c r="V167" s="730"/>
      <c r="W167" s="730"/>
      <c r="X167" s="730"/>
      <c r="Y167" s="730"/>
      <c r="Z167" s="730"/>
      <c r="AA167" s="730"/>
      <c r="AB167" s="730"/>
      <c r="AC167" s="73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793</v>
      </c>
      <c r="H171" s="408"/>
      <c r="I171" s="408" t="s">
        <v>793</v>
      </c>
      <c r="J171" s="408"/>
      <c r="K171" s="408" t="s">
        <v>793</v>
      </c>
      <c r="L171" s="408"/>
      <c r="M171" s="408" t="s">
        <v>793</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34"/>
      <c r="D172" s="422">
        <v>220.202</v>
      </c>
      <c r="E172" s="734"/>
      <c r="F172" s="422">
        <v>386.00099999999998</v>
      </c>
      <c r="G172" s="736" t="s">
        <v>12</v>
      </c>
      <c r="H172" s="422">
        <v>425</v>
      </c>
      <c r="I172" s="736" t="s">
        <v>12</v>
      </c>
      <c r="J172" s="422">
        <v>380</v>
      </c>
      <c r="K172" s="736" t="s">
        <v>12</v>
      </c>
      <c r="L172" s="422">
        <v>354.38799999999998</v>
      </c>
      <c r="M172" s="736" t="s">
        <v>12</v>
      </c>
      <c r="N172" s="422">
        <v>357.99599999999998</v>
      </c>
      <c r="O172" s="736" t="s">
        <v>12</v>
      </c>
      <c r="P172" s="422">
        <v>300</v>
      </c>
      <c r="Q172" s="736" t="s">
        <v>12</v>
      </c>
      <c r="R172" s="422">
        <v>407</v>
      </c>
      <c r="S172" s="736" t="s">
        <v>12</v>
      </c>
      <c r="T172" s="422">
        <v>373</v>
      </c>
      <c r="U172" s="736" t="s">
        <v>12</v>
      </c>
      <c r="V172" s="422">
        <v>414</v>
      </c>
      <c r="W172" s="736" t="s">
        <v>12</v>
      </c>
      <c r="X172" s="422">
        <v>357</v>
      </c>
      <c r="Y172" s="736" t="s">
        <v>12</v>
      </c>
      <c r="Z172" s="422">
        <v>423</v>
      </c>
      <c r="AA172" s="736" t="s">
        <v>12</v>
      </c>
      <c r="AB172" s="422">
        <v>381</v>
      </c>
      <c r="AC172" s="736" t="s">
        <v>12</v>
      </c>
      <c r="AD172" s="434"/>
      <c r="AE172" s="434"/>
      <c r="AF172" s="409"/>
      <c r="AG172" s="263">
        <v>14</v>
      </c>
      <c r="AH172" s="250">
        <v>12</v>
      </c>
      <c r="AI172" s="250">
        <v>6</v>
      </c>
      <c r="AJ172" s="251"/>
      <c r="AK172" s="4"/>
    </row>
    <row r="173" spans="1:37" ht="15" thickBot="1" x14ac:dyDescent="0.4">
      <c r="A173" s="277"/>
      <c r="B173" s="272"/>
      <c r="C173" s="735"/>
      <c r="D173" s="409"/>
      <c r="E173" s="735"/>
      <c r="F173" s="409"/>
      <c r="G173" s="743"/>
      <c r="H173" s="409"/>
      <c r="I173" s="743"/>
      <c r="J173" s="409"/>
      <c r="K173" s="743"/>
      <c r="L173" s="409"/>
      <c r="M173" s="743"/>
      <c r="N173" s="409"/>
      <c r="O173" s="743"/>
      <c r="P173" s="434"/>
      <c r="Q173" s="743"/>
      <c r="R173" s="409"/>
      <c r="S173" s="743"/>
      <c r="T173" s="409"/>
      <c r="U173" s="743"/>
      <c r="V173" s="409"/>
      <c r="W173" s="743"/>
      <c r="X173" s="409"/>
      <c r="Y173" s="743"/>
      <c r="Z173" s="409"/>
      <c r="AA173" s="743"/>
      <c r="AB173" s="409"/>
      <c r="AC173" s="73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29" t="s">
        <v>628</v>
      </c>
      <c r="C178" s="730"/>
      <c r="D178" s="730"/>
      <c r="E178" s="730"/>
      <c r="F178" s="730"/>
      <c r="G178" s="730"/>
      <c r="H178" s="730"/>
      <c r="I178" s="730"/>
      <c r="J178" s="730"/>
      <c r="K178" s="730"/>
      <c r="L178" s="730"/>
      <c r="M178" s="730"/>
      <c r="N178" s="730"/>
      <c r="O178" s="730"/>
      <c r="P178" s="730"/>
      <c r="Q178" s="730"/>
      <c r="R178" s="730"/>
      <c r="S178" s="730"/>
      <c r="T178" s="730"/>
      <c r="U178" s="730"/>
      <c r="V178" s="730"/>
      <c r="W178" s="730"/>
      <c r="X178" s="730"/>
      <c r="Y178" s="730"/>
      <c r="Z178" s="730"/>
      <c r="AA178" s="730"/>
      <c r="AB178" s="730"/>
      <c r="AC178" s="73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793</v>
      </c>
      <c r="F182" s="408"/>
      <c r="G182" s="408" t="s">
        <v>793</v>
      </c>
      <c r="H182" s="408"/>
      <c r="I182" s="408" t="s">
        <v>793</v>
      </c>
      <c r="J182" s="408"/>
      <c r="K182" s="408">
        <v>198</v>
      </c>
      <c r="L182" s="408"/>
      <c r="M182" s="262">
        <v>199</v>
      </c>
      <c r="N182" s="408"/>
      <c r="O182" s="262">
        <v>200</v>
      </c>
      <c r="Q182" s="430">
        <v>201</v>
      </c>
      <c r="R182" s="408"/>
      <c r="S182" s="408">
        <v>202</v>
      </c>
      <c r="T182" s="408"/>
      <c r="U182" s="408">
        <v>203</v>
      </c>
      <c r="V182" s="408"/>
      <c r="W182" s="408">
        <v>204</v>
      </c>
      <c r="X182" s="408"/>
      <c r="Y182" s="408" t="s">
        <v>793</v>
      </c>
      <c r="Z182" s="408"/>
      <c r="AA182" s="408" t="s">
        <v>793</v>
      </c>
      <c r="AB182" s="408"/>
      <c r="AC182" s="408" t="s">
        <v>793</v>
      </c>
      <c r="AD182" s="408"/>
      <c r="AE182" s="408"/>
      <c r="AF182" s="408"/>
      <c r="AG182" s="273"/>
      <c r="AH182" s="471"/>
      <c r="AI182" s="471"/>
      <c r="AJ182" s="372"/>
      <c r="AK182" s="286"/>
    </row>
    <row r="183" spans="1:37" ht="15" thickBot="1" x14ac:dyDescent="0.4">
      <c r="A183" s="277"/>
      <c r="B183" s="367">
        <v>456</v>
      </c>
      <c r="C183" s="736" t="s">
        <v>12</v>
      </c>
      <c r="D183" s="422">
        <v>381</v>
      </c>
      <c r="E183" s="736" t="s">
        <v>12</v>
      </c>
      <c r="F183" s="422">
        <v>382</v>
      </c>
      <c r="G183" s="725" t="s">
        <v>12</v>
      </c>
      <c r="H183" s="422">
        <v>341</v>
      </c>
      <c r="I183" s="714"/>
      <c r="J183" s="422">
        <v>352.37400000000002</v>
      </c>
      <c r="K183" s="763" t="s">
        <v>15</v>
      </c>
      <c r="L183" s="422">
        <v>226.42</v>
      </c>
      <c r="M183" s="736" t="s">
        <v>15</v>
      </c>
      <c r="N183" s="422">
        <v>352</v>
      </c>
      <c r="O183" s="725" t="s">
        <v>12</v>
      </c>
      <c r="P183" s="422">
        <v>332</v>
      </c>
      <c r="Q183" s="725" t="s">
        <v>12</v>
      </c>
      <c r="R183" s="422">
        <v>255</v>
      </c>
      <c r="S183" s="725" t="s">
        <v>12</v>
      </c>
      <c r="T183" s="422">
        <v>377</v>
      </c>
      <c r="U183" s="714"/>
      <c r="V183" s="422">
        <v>325</v>
      </c>
      <c r="W183" s="725" t="s">
        <v>12</v>
      </c>
      <c r="X183" s="422">
        <v>368.88499999999999</v>
      </c>
      <c r="Y183" s="714"/>
      <c r="Z183" s="422">
        <v>351.00400000000002</v>
      </c>
      <c r="AA183" s="725" t="s">
        <v>12</v>
      </c>
      <c r="AB183" s="422">
        <v>409</v>
      </c>
      <c r="AC183" s="736" t="s">
        <v>12</v>
      </c>
      <c r="AD183" s="434"/>
      <c r="AE183" s="434"/>
      <c r="AF183" s="422"/>
      <c r="AG183" s="263">
        <v>12</v>
      </c>
      <c r="AH183" s="250">
        <v>4</v>
      </c>
      <c r="AI183" s="250">
        <v>5</v>
      </c>
      <c r="AJ183" s="373"/>
      <c r="AK183" s="4"/>
    </row>
    <row r="184" spans="1:37" ht="15" thickBot="1" x14ac:dyDescent="0.4">
      <c r="A184" s="277"/>
      <c r="B184" s="272"/>
      <c r="C184" s="737"/>
      <c r="D184" s="409"/>
      <c r="E184" s="737"/>
      <c r="F184" s="409"/>
      <c r="G184" s="761"/>
      <c r="H184" s="409"/>
      <c r="I184" s="762"/>
      <c r="J184" s="434"/>
      <c r="K184" s="764"/>
      <c r="L184" s="409"/>
      <c r="M184" s="737"/>
      <c r="N184" s="409"/>
      <c r="O184" s="761"/>
      <c r="P184" s="434"/>
      <c r="Q184" s="761"/>
      <c r="R184" s="409"/>
      <c r="S184" s="761"/>
      <c r="T184" s="409"/>
      <c r="U184" s="762"/>
      <c r="V184" s="409"/>
      <c r="W184" s="761"/>
      <c r="X184" s="409"/>
      <c r="Y184" s="762"/>
      <c r="Z184" s="409"/>
      <c r="AA184" s="761"/>
      <c r="AB184" s="409"/>
      <c r="AC184" s="73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3"/>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29" t="s">
        <v>628</v>
      </c>
      <c r="C189" s="730"/>
      <c r="D189" s="730"/>
      <c r="E189" s="730"/>
      <c r="F189" s="730"/>
      <c r="G189" s="730"/>
      <c r="H189" s="730"/>
      <c r="I189" s="730"/>
      <c r="J189" s="730"/>
      <c r="K189" s="730"/>
      <c r="L189" s="730"/>
      <c r="M189" s="730"/>
      <c r="N189" s="730"/>
      <c r="O189" s="730"/>
      <c r="P189" s="730"/>
      <c r="Q189" s="730"/>
      <c r="R189" s="730"/>
      <c r="S189" s="730"/>
      <c r="T189" s="730"/>
      <c r="U189" s="730"/>
      <c r="V189" s="730"/>
      <c r="W189" s="730"/>
      <c r="X189" s="730"/>
      <c r="Y189" s="730"/>
      <c r="Z189" s="730"/>
      <c r="AA189" s="730"/>
      <c r="AB189" s="730"/>
      <c r="AC189" s="73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65" t="s">
        <v>656</v>
      </c>
      <c r="V190" s="766"/>
      <c r="W190" s="767"/>
      <c r="X190" s="266"/>
      <c r="Y190" s="768" t="s">
        <v>685</v>
      </c>
      <c r="Z190" s="769"/>
      <c r="AA190" s="77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793</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36" t="s">
        <v>12</v>
      </c>
      <c r="D194" s="422">
        <v>376</v>
      </c>
      <c r="E194" s="736" t="s">
        <v>12</v>
      </c>
      <c r="F194" s="422">
        <v>439</v>
      </c>
      <c r="G194" s="736" t="s">
        <v>12</v>
      </c>
      <c r="H194" s="422">
        <v>326.84500000000003</v>
      </c>
      <c r="I194" s="734"/>
      <c r="J194" s="422">
        <v>382.99900000000002</v>
      </c>
      <c r="K194" s="736" t="s">
        <v>12</v>
      </c>
      <c r="L194" s="422">
        <v>416</v>
      </c>
      <c r="M194" s="725" t="s">
        <v>15</v>
      </c>
      <c r="N194" s="422">
        <v>410</v>
      </c>
      <c r="O194" s="736" t="s">
        <v>12</v>
      </c>
      <c r="P194" s="422">
        <v>336</v>
      </c>
      <c r="Q194" s="736" t="s">
        <v>12</v>
      </c>
      <c r="R194" s="422">
        <v>353</v>
      </c>
      <c r="S194" s="736"/>
      <c r="T194" s="422">
        <v>372</v>
      </c>
      <c r="U194" s="736" t="s">
        <v>223</v>
      </c>
      <c r="V194" s="422">
        <v>396.12799999999999</v>
      </c>
      <c r="W194" s="736" t="s">
        <v>713</v>
      </c>
      <c r="X194" s="422">
        <v>360.99799999999999</v>
      </c>
      <c r="Y194" s="736" t="s">
        <v>223</v>
      </c>
      <c r="Z194" s="422">
        <v>466</v>
      </c>
      <c r="AA194" s="736" t="s">
        <v>223</v>
      </c>
      <c r="AB194" s="422">
        <v>366</v>
      </c>
      <c r="AC194" s="734"/>
      <c r="AD194" s="474"/>
      <c r="AE194" s="474"/>
      <c r="AF194" s="409"/>
      <c r="AG194" s="263">
        <v>8</v>
      </c>
      <c r="AH194" s="250">
        <v>4</v>
      </c>
      <c r="AI194" s="250">
        <v>7</v>
      </c>
      <c r="AJ194" s="251"/>
      <c r="AK194" s="4"/>
    </row>
    <row r="195" spans="1:37" ht="15" thickBot="1" x14ac:dyDescent="0.4">
      <c r="A195" s="277"/>
      <c r="B195" s="272"/>
      <c r="C195" s="737"/>
      <c r="D195" s="409"/>
      <c r="E195" s="737"/>
      <c r="F195" s="409"/>
      <c r="G195" s="737"/>
      <c r="H195" s="409"/>
      <c r="I195" s="735"/>
      <c r="J195" s="409"/>
      <c r="K195" s="737"/>
      <c r="L195" s="409"/>
      <c r="M195" s="761"/>
      <c r="N195" s="409"/>
      <c r="O195" s="737"/>
      <c r="P195" s="434"/>
      <c r="Q195" s="737"/>
      <c r="R195" s="409"/>
      <c r="S195" s="737"/>
      <c r="T195" s="409"/>
      <c r="U195" s="737"/>
      <c r="V195" s="409"/>
      <c r="W195" s="737"/>
      <c r="X195" s="409"/>
      <c r="Y195" s="737"/>
      <c r="Z195" s="409"/>
      <c r="AA195" s="737"/>
      <c r="AB195" s="409"/>
      <c r="AC195" s="73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3"/>
      <c r="L196" s="408"/>
      <c r="M196" s="252">
        <v>0</v>
      </c>
      <c r="N196" s="408"/>
      <c r="O196" s="252" t="s">
        <v>12</v>
      </c>
      <c r="P196" s="434"/>
      <c r="Q196" s="523"/>
      <c r="R196" s="408"/>
      <c r="S196" s="252">
        <v>0</v>
      </c>
      <c r="T196" s="408"/>
      <c r="U196" s="328">
        <v>0</v>
      </c>
      <c r="V196" s="408"/>
      <c r="W196" s="329">
        <v>0</v>
      </c>
      <c r="X196" s="408"/>
      <c r="Y196" s="328">
        <v>0</v>
      </c>
      <c r="Z196" s="408"/>
      <c r="AA196" s="329">
        <v>0</v>
      </c>
      <c r="AB196" s="426"/>
      <c r="AC196" s="523"/>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29" t="s">
        <v>628</v>
      </c>
      <c r="C200" s="730"/>
      <c r="D200" s="730"/>
      <c r="E200" s="730"/>
      <c r="F200" s="730"/>
      <c r="G200" s="730"/>
      <c r="H200" s="730"/>
      <c r="I200" s="730"/>
      <c r="J200" s="730"/>
      <c r="K200" s="730"/>
      <c r="L200" s="730"/>
      <c r="M200" s="730"/>
      <c r="N200" s="730"/>
      <c r="O200" s="730"/>
      <c r="P200" s="730"/>
      <c r="Q200" s="730"/>
      <c r="R200" s="730"/>
      <c r="S200" s="730"/>
      <c r="T200" s="730"/>
      <c r="U200" s="730"/>
      <c r="V200" s="730"/>
      <c r="W200" s="730"/>
      <c r="X200" s="731"/>
      <c r="Y200" s="759" t="s">
        <v>691</v>
      </c>
      <c r="Z200" s="755"/>
      <c r="AA200" s="755"/>
      <c r="AB200" s="755"/>
      <c r="AC200" s="756"/>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34"/>
      <c r="D204" s="422">
        <v>374.76100000000002</v>
      </c>
      <c r="E204" s="736" t="s">
        <v>12</v>
      </c>
      <c r="F204" s="422">
        <v>390.99900000000002</v>
      </c>
      <c r="G204" s="734"/>
      <c r="H204" s="422">
        <v>397</v>
      </c>
      <c r="I204" s="734"/>
      <c r="J204" s="422">
        <v>336</v>
      </c>
      <c r="K204" s="771" t="s">
        <v>12</v>
      </c>
      <c r="L204" s="422">
        <v>383.41899999999998</v>
      </c>
      <c r="M204" s="736" t="s">
        <v>12</v>
      </c>
      <c r="N204" s="422">
        <v>323.00099999999998</v>
      </c>
      <c r="O204" s="736" t="s">
        <v>12</v>
      </c>
      <c r="P204" s="422">
        <v>335</v>
      </c>
      <c r="Q204" s="736" t="s">
        <v>12</v>
      </c>
      <c r="R204" s="422">
        <v>337</v>
      </c>
      <c r="S204" s="736" t="s">
        <v>12</v>
      </c>
      <c r="T204" s="422">
        <v>339</v>
      </c>
      <c r="U204" s="734"/>
      <c r="V204" s="422">
        <v>351</v>
      </c>
      <c r="W204" s="734"/>
      <c r="X204" s="422">
        <v>377.05099999999999</v>
      </c>
      <c r="Y204" s="734"/>
      <c r="Z204" s="422">
        <v>413.99900000000002</v>
      </c>
      <c r="AA204" s="734"/>
      <c r="AB204" s="422">
        <v>418.00400000000002</v>
      </c>
      <c r="AC204" s="736" t="s">
        <v>12</v>
      </c>
      <c r="AD204" s="474"/>
      <c r="AE204" s="474"/>
      <c r="AF204" s="409"/>
      <c r="AG204" s="263">
        <v>14</v>
      </c>
      <c r="AH204" s="250">
        <v>3</v>
      </c>
      <c r="AI204" s="250">
        <v>12</v>
      </c>
      <c r="AJ204" s="251"/>
      <c r="AK204" s="4"/>
    </row>
    <row r="205" spans="1:37" ht="15" thickBot="1" x14ac:dyDescent="0.4">
      <c r="A205" s="277"/>
      <c r="B205" s="272"/>
      <c r="C205" s="735"/>
      <c r="D205" s="409"/>
      <c r="E205" s="743"/>
      <c r="F205" s="409"/>
      <c r="G205" s="735"/>
      <c r="H205" s="409"/>
      <c r="I205" s="744"/>
      <c r="J205" s="409"/>
      <c r="K205" s="772"/>
      <c r="L205" s="409"/>
      <c r="M205" s="743"/>
      <c r="N205" s="409"/>
      <c r="O205" s="743"/>
      <c r="P205" s="434"/>
      <c r="Q205" s="743"/>
      <c r="R205" s="409"/>
      <c r="S205" s="743"/>
      <c r="T205" s="409"/>
      <c r="U205" s="744"/>
      <c r="V205" s="409"/>
      <c r="W205" s="744"/>
      <c r="X205" s="409"/>
      <c r="Y205" s="744"/>
      <c r="Z205" s="409"/>
      <c r="AA205" s="744"/>
      <c r="AB205" s="409"/>
      <c r="AC205" s="743"/>
      <c r="AD205" s="474"/>
      <c r="AE205" s="474"/>
      <c r="AF205" s="409"/>
      <c r="AG205" s="264"/>
      <c r="AH205" s="435"/>
      <c r="AI205" s="435"/>
      <c r="AJ205" s="274"/>
      <c r="AK205" s="4"/>
    </row>
    <row r="206" spans="1:37" ht="6" customHeight="1" x14ac:dyDescent="0.35">
      <c r="A206" s="277"/>
      <c r="B206" s="272"/>
      <c r="C206" s="523"/>
      <c r="D206" s="408"/>
      <c r="E206" s="252" t="s">
        <v>12</v>
      </c>
      <c r="F206" s="408"/>
      <c r="G206" s="523"/>
      <c r="H206" s="408"/>
      <c r="I206" s="523"/>
      <c r="J206" s="408"/>
      <c r="K206" s="252" t="s">
        <v>12</v>
      </c>
      <c r="L206" s="408"/>
      <c r="M206" s="523"/>
      <c r="N206" s="408"/>
      <c r="O206" s="523"/>
      <c r="P206" s="434"/>
      <c r="Q206" s="523"/>
      <c r="R206" s="408"/>
      <c r="S206" s="252" t="s">
        <v>12</v>
      </c>
      <c r="T206" s="408"/>
      <c r="U206" s="523"/>
      <c r="V206" s="408"/>
      <c r="W206" s="523"/>
      <c r="X206" s="408"/>
      <c r="Y206" s="523"/>
      <c r="Z206" s="408"/>
      <c r="AA206" s="523"/>
      <c r="AB206" s="426"/>
      <c r="AC206" s="523"/>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73" t="s">
        <v>691</v>
      </c>
      <c r="C210" s="774"/>
      <c r="D210" s="774"/>
      <c r="E210" s="774"/>
      <c r="F210" s="774"/>
      <c r="G210" s="774"/>
      <c r="H210" s="774"/>
      <c r="I210" s="774"/>
      <c r="J210" s="774"/>
      <c r="K210" s="774"/>
      <c r="L210" s="774"/>
      <c r="M210" s="774"/>
      <c r="N210" s="774"/>
      <c r="O210" s="774"/>
      <c r="P210" s="774"/>
      <c r="Q210" s="774"/>
      <c r="R210" s="774"/>
      <c r="S210" s="774"/>
      <c r="T210" s="774"/>
      <c r="U210" s="774"/>
      <c r="V210" s="774"/>
      <c r="W210" s="774"/>
      <c r="X210" s="774"/>
      <c r="Y210" s="774"/>
      <c r="Z210" s="774"/>
      <c r="AA210" s="774"/>
      <c r="AB210" s="774"/>
      <c r="AC210" s="77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34"/>
      <c r="D215" s="422">
        <v>383</v>
      </c>
      <c r="E215" s="736" t="s">
        <v>12</v>
      </c>
      <c r="F215" s="422">
        <v>426</v>
      </c>
      <c r="G215" s="734"/>
      <c r="H215" s="422">
        <v>410.673</v>
      </c>
      <c r="I215" s="776" t="s">
        <v>235</v>
      </c>
      <c r="J215" s="422">
        <v>385.99700000000001</v>
      </c>
      <c r="K215" s="736" t="s">
        <v>235</v>
      </c>
      <c r="L215" s="422">
        <v>305</v>
      </c>
      <c r="M215" s="736" t="s">
        <v>235</v>
      </c>
      <c r="N215" s="422">
        <v>423</v>
      </c>
      <c r="O215" s="736" t="s">
        <v>235</v>
      </c>
      <c r="P215" s="422">
        <v>302.48899999999998</v>
      </c>
      <c r="Q215" s="736" t="s">
        <v>235</v>
      </c>
      <c r="R215" s="422">
        <v>361</v>
      </c>
      <c r="S215" s="736" t="s">
        <v>235</v>
      </c>
      <c r="T215" s="422">
        <v>370.99700000000001</v>
      </c>
      <c r="U215" s="734"/>
      <c r="V215" s="422">
        <v>402.00299999999999</v>
      </c>
      <c r="W215" s="734"/>
      <c r="X215" s="422">
        <v>398</v>
      </c>
      <c r="Y215" s="734"/>
      <c r="Z215" s="422">
        <v>420</v>
      </c>
      <c r="AA215" s="736" t="s">
        <v>12</v>
      </c>
      <c r="AB215" s="422">
        <v>400</v>
      </c>
      <c r="AC215" s="734"/>
      <c r="AD215" s="474"/>
      <c r="AE215" s="474"/>
      <c r="AF215" s="409"/>
      <c r="AG215" s="263">
        <v>8</v>
      </c>
      <c r="AH215" s="250">
        <v>1</v>
      </c>
      <c r="AI215" s="250">
        <v>2</v>
      </c>
      <c r="AJ215" s="251"/>
      <c r="AK215" s="4"/>
    </row>
    <row r="216" spans="1:37" ht="15" thickBot="1" x14ac:dyDescent="0.4">
      <c r="A216" s="277"/>
      <c r="B216" s="272"/>
      <c r="C216" s="744"/>
      <c r="D216" s="409"/>
      <c r="E216" s="737"/>
      <c r="F216" s="409"/>
      <c r="G216" s="735"/>
      <c r="H216" s="409"/>
      <c r="I216" s="777"/>
      <c r="J216" s="409"/>
      <c r="K216" s="737"/>
      <c r="L216" s="409"/>
      <c r="M216" s="737"/>
      <c r="N216" s="409"/>
      <c r="O216" s="737"/>
      <c r="P216" s="434"/>
      <c r="Q216" s="737"/>
      <c r="R216" s="409"/>
      <c r="S216" s="737"/>
      <c r="T216" s="409"/>
      <c r="U216" s="735"/>
      <c r="V216" s="409"/>
      <c r="W216" s="735"/>
      <c r="X216" s="409"/>
      <c r="Y216" s="735"/>
      <c r="Z216" s="409"/>
      <c r="AA216" s="737"/>
      <c r="AB216" s="409"/>
      <c r="AC216" s="735"/>
      <c r="AD216" s="474"/>
      <c r="AE216" s="474"/>
      <c r="AF216" s="409"/>
      <c r="AG216" s="264"/>
      <c r="AH216" s="435"/>
      <c r="AI216" s="435"/>
      <c r="AJ216" s="274"/>
      <c r="AK216" s="4"/>
    </row>
    <row r="217" spans="1:37" ht="6" customHeight="1" x14ac:dyDescent="0.35">
      <c r="A217" s="277"/>
      <c r="B217" s="272"/>
      <c r="C217" s="523"/>
      <c r="D217" s="408"/>
      <c r="E217" s="252" t="s">
        <v>12</v>
      </c>
      <c r="F217" s="408"/>
      <c r="G217" s="523"/>
      <c r="H217" s="408"/>
      <c r="I217" s="252">
        <v>0</v>
      </c>
      <c r="J217" s="408"/>
      <c r="K217" s="252">
        <v>0</v>
      </c>
      <c r="L217" s="408"/>
      <c r="M217" s="252">
        <v>0</v>
      </c>
      <c r="N217" s="408"/>
      <c r="O217" s="252">
        <v>0</v>
      </c>
      <c r="P217" s="434"/>
      <c r="Q217" s="252">
        <v>0</v>
      </c>
      <c r="R217" s="408"/>
      <c r="S217" s="252">
        <v>0</v>
      </c>
      <c r="T217" s="408"/>
      <c r="U217" s="523"/>
      <c r="V217" s="408"/>
      <c r="W217" s="523"/>
      <c r="X217" s="408"/>
      <c r="Y217" s="523"/>
      <c r="Z217" s="408"/>
      <c r="AA217" s="523"/>
      <c r="AB217" s="426"/>
      <c r="AC217" s="523"/>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47"/>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73" t="s">
        <v>691</v>
      </c>
      <c r="C221" s="774"/>
      <c r="D221" s="774"/>
      <c r="E221" s="774"/>
      <c r="F221" s="774"/>
      <c r="G221" s="774"/>
      <c r="H221" s="774"/>
      <c r="I221" s="774"/>
      <c r="J221" s="774"/>
      <c r="K221" s="774"/>
      <c r="L221" s="774"/>
      <c r="M221" s="774"/>
      <c r="N221" s="774"/>
      <c r="O221" s="774"/>
      <c r="P221" s="774"/>
      <c r="Q221" s="774"/>
      <c r="R221" s="774"/>
      <c r="S221" s="774"/>
      <c r="T221" s="774"/>
      <c r="U221" s="774"/>
      <c r="V221" s="774"/>
      <c r="W221" s="774"/>
      <c r="X221" s="774"/>
      <c r="Y221" s="774"/>
      <c r="Z221" s="774"/>
      <c r="AA221" s="774"/>
      <c r="AB221" s="774"/>
      <c r="AC221" s="77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34"/>
      <c r="D226" s="422">
        <v>417.00299999999999</v>
      </c>
      <c r="E226" s="734"/>
      <c r="F226" s="422">
        <v>422.12</v>
      </c>
      <c r="G226" s="734"/>
      <c r="H226" s="422">
        <v>277.7</v>
      </c>
      <c r="I226" s="734"/>
      <c r="J226" s="422">
        <v>384.58</v>
      </c>
      <c r="K226" s="734"/>
      <c r="L226" s="422">
        <v>413.93</v>
      </c>
      <c r="M226" s="734"/>
      <c r="N226" s="422">
        <v>387.12</v>
      </c>
      <c r="O226" s="734"/>
      <c r="P226" s="422">
        <v>341.06</v>
      </c>
      <c r="Q226" s="734"/>
      <c r="R226" s="422">
        <v>320.95</v>
      </c>
      <c r="S226" s="734"/>
      <c r="T226" s="422">
        <v>330.56</v>
      </c>
      <c r="U226" s="734"/>
      <c r="V226" s="422">
        <v>314</v>
      </c>
      <c r="W226" s="734"/>
      <c r="X226" s="422">
        <v>341.99900000000002</v>
      </c>
      <c r="Y226" s="734"/>
      <c r="Z226" s="422">
        <v>374.00099999999998</v>
      </c>
      <c r="AA226" s="734"/>
      <c r="AB226" s="422">
        <v>344</v>
      </c>
      <c r="AC226" s="734"/>
      <c r="AD226" s="474"/>
      <c r="AE226" s="474"/>
      <c r="AF226" s="409"/>
      <c r="AG226" s="263">
        <v>14</v>
      </c>
      <c r="AH226" s="250">
        <v>0</v>
      </c>
      <c r="AI226" s="250">
        <v>3</v>
      </c>
      <c r="AJ226" s="251"/>
      <c r="AK226" s="4"/>
    </row>
    <row r="227" spans="1:37" x14ac:dyDescent="0.35">
      <c r="A227" s="277"/>
      <c r="B227" s="272"/>
      <c r="C227" s="735"/>
      <c r="D227" s="409"/>
      <c r="E227" s="735"/>
      <c r="F227" s="409"/>
      <c r="G227" s="735"/>
      <c r="H227" s="409"/>
      <c r="I227" s="735"/>
      <c r="J227" s="409"/>
      <c r="K227" s="735"/>
      <c r="L227" s="409"/>
      <c r="M227" s="735"/>
      <c r="N227" s="409"/>
      <c r="O227" s="735"/>
      <c r="P227" s="434"/>
      <c r="Q227" s="735"/>
      <c r="R227" s="409"/>
      <c r="S227" s="735"/>
      <c r="T227" s="409"/>
      <c r="U227" s="735"/>
      <c r="V227" s="409"/>
      <c r="W227" s="735"/>
      <c r="X227" s="409"/>
      <c r="Y227" s="735"/>
      <c r="Z227" s="409"/>
      <c r="AA227" s="735"/>
      <c r="AB227" s="409"/>
      <c r="AC227" s="735"/>
      <c r="AD227" s="474"/>
      <c r="AE227" s="474"/>
      <c r="AF227" s="409"/>
      <c r="AG227" s="264"/>
      <c r="AH227" s="435"/>
      <c r="AI227" s="435"/>
      <c r="AJ227" s="274"/>
      <c r="AK227" s="4"/>
    </row>
    <row r="228" spans="1:37" ht="6" customHeight="1" x14ac:dyDescent="0.35">
      <c r="A228" s="277"/>
      <c r="B228" s="272"/>
      <c r="C228" s="523"/>
      <c r="D228" s="408"/>
      <c r="E228" s="523"/>
      <c r="F228" s="408"/>
      <c r="G228" s="252">
        <v>0</v>
      </c>
      <c r="H228" s="408"/>
      <c r="I228" s="523"/>
      <c r="J228" s="408"/>
      <c r="K228" s="252">
        <v>0</v>
      </c>
      <c r="L228" s="408"/>
      <c r="M228" s="523"/>
      <c r="N228" s="408"/>
      <c r="O228" s="523"/>
      <c r="P228" s="434"/>
      <c r="Q228" s="523"/>
      <c r="R228" s="408"/>
      <c r="S228" s="523"/>
      <c r="T228" s="408"/>
      <c r="U228" s="523"/>
      <c r="V228" s="408"/>
      <c r="W228" s="523"/>
      <c r="X228" s="408"/>
      <c r="Y228" s="523"/>
      <c r="Z228" s="408"/>
      <c r="AA228" s="523"/>
      <c r="AB228" s="426"/>
      <c r="AC228" s="523"/>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73" t="s">
        <v>691</v>
      </c>
      <c r="C232" s="774"/>
      <c r="D232" s="774"/>
      <c r="E232" s="774"/>
      <c r="F232" s="774"/>
      <c r="G232" s="774"/>
      <c r="H232" s="774"/>
      <c r="I232" s="774"/>
      <c r="J232" s="774"/>
      <c r="K232" s="774"/>
      <c r="L232" s="774"/>
      <c r="M232" s="774"/>
      <c r="N232" s="774"/>
      <c r="O232" s="774"/>
      <c r="P232" s="774"/>
      <c r="Q232" s="774"/>
      <c r="R232" s="774"/>
      <c r="S232" s="774"/>
      <c r="T232" s="774"/>
      <c r="U232" s="774"/>
      <c r="V232" s="774"/>
      <c r="W232" s="774"/>
      <c r="X232" s="774"/>
      <c r="Y232" s="774"/>
      <c r="Z232" s="774"/>
      <c r="AA232" s="774"/>
      <c r="AB232" s="774"/>
      <c r="AC232" s="77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34"/>
      <c r="D237" s="422">
        <v>355</v>
      </c>
      <c r="E237" s="734"/>
      <c r="F237" s="422">
        <v>349</v>
      </c>
      <c r="G237" s="734"/>
      <c r="H237" s="422">
        <v>367</v>
      </c>
      <c r="I237" s="734"/>
      <c r="J237" s="422">
        <v>390</v>
      </c>
      <c r="K237" s="734"/>
      <c r="L237" s="422">
        <v>388.87400000000002</v>
      </c>
      <c r="M237" s="734"/>
      <c r="N237" s="422">
        <v>359.99599999999998</v>
      </c>
      <c r="O237" s="734"/>
      <c r="P237" s="422">
        <v>372</v>
      </c>
      <c r="Q237" s="734"/>
      <c r="R237" s="422">
        <v>388</v>
      </c>
      <c r="S237" s="734"/>
      <c r="T237" s="422">
        <v>378</v>
      </c>
      <c r="U237" s="734"/>
      <c r="V237" s="422">
        <v>284</v>
      </c>
      <c r="W237" s="734"/>
      <c r="X237" s="422">
        <v>304.53500000000003</v>
      </c>
      <c r="Y237" s="734"/>
      <c r="Z237" s="422">
        <v>212.96100000000001</v>
      </c>
      <c r="AA237" s="734"/>
      <c r="AB237" s="422">
        <v>368.00400000000002</v>
      </c>
      <c r="AC237" s="734"/>
      <c r="AD237" s="474"/>
      <c r="AE237" s="474"/>
      <c r="AF237" s="409"/>
      <c r="AG237" s="263">
        <v>14</v>
      </c>
      <c r="AH237" s="250">
        <v>0</v>
      </c>
      <c r="AI237" s="250">
        <v>9</v>
      </c>
      <c r="AJ237" s="251"/>
      <c r="AK237" s="4"/>
    </row>
    <row r="238" spans="1:37" ht="15" thickBot="1" x14ac:dyDescent="0.4">
      <c r="A238" s="277"/>
      <c r="B238" s="272"/>
      <c r="C238" s="735"/>
      <c r="D238" s="409"/>
      <c r="E238" s="735"/>
      <c r="F238" s="409"/>
      <c r="G238" s="735"/>
      <c r="H238" s="409"/>
      <c r="I238" s="735"/>
      <c r="J238" s="409"/>
      <c r="K238" s="735"/>
      <c r="L238" s="409"/>
      <c r="M238" s="735"/>
      <c r="N238" s="409"/>
      <c r="O238" s="735"/>
      <c r="P238" s="434"/>
      <c r="Q238" s="735"/>
      <c r="R238" s="409"/>
      <c r="S238" s="735"/>
      <c r="T238" s="409"/>
      <c r="U238" s="735"/>
      <c r="V238" s="409"/>
      <c r="W238" s="735"/>
      <c r="X238" s="409"/>
      <c r="Y238" s="735"/>
      <c r="Z238" s="409"/>
      <c r="AA238" s="735"/>
      <c r="AB238" s="409"/>
      <c r="AC238" s="735"/>
      <c r="AD238" s="474"/>
      <c r="AE238" s="474"/>
      <c r="AF238" s="409"/>
      <c r="AG238" s="264"/>
      <c r="AH238" s="435"/>
      <c r="AI238" s="435"/>
      <c r="AJ238" s="274"/>
      <c r="AK238" s="4"/>
    </row>
    <row r="239" spans="1:37" ht="6" customHeight="1" thickBot="1" x14ac:dyDescent="0.4">
      <c r="A239" s="277"/>
      <c r="B239" s="272"/>
      <c r="C239" s="523"/>
      <c r="D239" s="408"/>
      <c r="E239" s="523"/>
      <c r="F239" s="408"/>
      <c r="G239" s="523"/>
      <c r="H239" s="408"/>
      <c r="I239" s="523"/>
      <c r="J239" s="408"/>
      <c r="K239" s="524"/>
      <c r="L239" s="408"/>
      <c r="M239" s="524"/>
      <c r="N239" s="408"/>
      <c r="O239" s="523"/>
      <c r="P239" s="434"/>
      <c r="Q239" s="523"/>
      <c r="R239" s="408"/>
      <c r="S239" s="523"/>
      <c r="T239" s="408"/>
      <c r="U239" s="523"/>
      <c r="V239" s="408"/>
      <c r="W239" s="523"/>
      <c r="X239" s="408"/>
      <c r="Y239" s="252">
        <v>0</v>
      </c>
      <c r="Z239" s="408"/>
      <c r="AA239" s="252">
        <v>0</v>
      </c>
      <c r="AB239" s="426"/>
      <c r="AC239" s="523"/>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73" t="s">
        <v>691</v>
      </c>
      <c r="C243" s="774"/>
      <c r="D243" s="774"/>
      <c r="E243" s="774"/>
      <c r="F243" s="774"/>
      <c r="G243" s="774"/>
      <c r="H243" s="774"/>
      <c r="I243" s="774"/>
      <c r="J243" s="774"/>
      <c r="K243" s="774"/>
      <c r="L243" s="774"/>
      <c r="M243" s="774"/>
      <c r="N243" s="774"/>
      <c r="O243" s="774"/>
      <c r="P243" s="774"/>
      <c r="Q243" s="774"/>
      <c r="R243" s="774"/>
      <c r="S243" s="774"/>
      <c r="T243" s="774"/>
      <c r="U243" s="774"/>
      <c r="V243" s="774"/>
      <c r="W243" s="774"/>
      <c r="X243" s="774"/>
      <c r="Y243" s="774"/>
      <c r="Z243" s="774"/>
      <c r="AA243" s="774"/>
      <c r="AB243" s="774"/>
      <c r="AC243" s="77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34"/>
      <c r="D247" s="422">
        <v>386</v>
      </c>
      <c r="E247" s="734"/>
      <c r="F247" s="422">
        <v>377</v>
      </c>
      <c r="G247" s="734"/>
      <c r="H247" s="422">
        <v>343</v>
      </c>
      <c r="I247" s="734"/>
      <c r="J247" s="422">
        <v>384</v>
      </c>
      <c r="K247" s="734"/>
      <c r="L247" s="422">
        <v>351</v>
      </c>
      <c r="M247" s="734"/>
      <c r="N247" s="422">
        <v>348</v>
      </c>
      <c r="O247" s="763" t="s">
        <v>235</v>
      </c>
      <c r="P247" s="422">
        <v>327</v>
      </c>
      <c r="Q247" s="763" t="s">
        <v>15</v>
      </c>
      <c r="R247" s="422">
        <v>326.87400000000002</v>
      </c>
      <c r="S247" s="734"/>
      <c r="T247" s="422">
        <v>380.00200000000001</v>
      </c>
      <c r="U247" s="734"/>
      <c r="V247" s="422">
        <v>383</v>
      </c>
      <c r="W247" s="734"/>
      <c r="X247" s="422">
        <v>370</v>
      </c>
      <c r="Y247" s="778"/>
      <c r="Z247" s="422">
        <v>355</v>
      </c>
      <c r="AA247" s="734"/>
      <c r="AB247" s="422">
        <v>350</v>
      </c>
      <c r="AC247" s="734"/>
      <c r="AD247" s="474"/>
      <c r="AE247" s="474"/>
      <c r="AF247" s="409"/>
      <c r="AG247" s="263">
        <v>12</v>
      </c>
      <c r="AH247" s="250">
        <v>0</v>
      </c>
      <c r="AI247" s="250">
        <v>6</v>
      </c>
      <c r="AJ247" s="251"/>
      <c r="AK247" s="4"/>
    </row>
    <row r="248" spans="1:37" x14ac:dyDescent="0.35">
      <c r="A248" s="277"/>
      <c r="B248" s="272"/>
      <c r="C248" s="735"/>
      <c r="D248" s="409"/>
      <c r="E248" s="735"/>
      <c r="F248" s="409"/>
      <c r="G248" s="735"/>
      <c r="H248" s="409"/>
      <c r="I248" s="735"/>
      <c r="J248" s="409"/>
      <c r="K248" s="735"/>
      <c r="L248" s="409"/>
      <c r="M248" s="735"/>
      <c r="N248" s="409"/>
      <c r="O248" s="764"/>
      <c r="P248" s="434"/>
      <c r="Q248" s="764"/>
      <c r="R248" s="409"/>
      <c r="S248" s="735"/>
      <c r="T248" s="409"/>
      <c r="U248" s="735"/>
      <c r="V248" s="409"/>
      <c r="W248" s="735"/>
      <c r="X248" s="409"/>
      <c r="Y248" s="779"/>
      <c r="Z248" s="409"/>
      <c r="AA248" s="735"/>
      <c r="AB248" s="409"/>
      <c r="AC248" s="735"/>
      <c r="AD248" s="474"/>
      <c r="AE248" s="474"/>
      <c r="AF248" s="409"/>
      <c r="AG248" s="264"/>
      <c r="AH248" s="435"/>
      <c r="AI248" s="435"/>
      <c r="AJ248" s="274"/>
      <c r="AK248" s="4"/>
    </row>
    <row r="249" spans="1:37" ht="5.5" customHeight="1" x14ac:dyDescent="0.35">
      <c r="A249" s="277"/>
      <c r="B249" s="272"/>
      <c r="C249" s="523"/>
      <c r="D249" s="408"/>
      <c r="E249" s="523"/>
      <c r="F249" s="408"/>
      <c r="G249" s="523"/>
      <c r="H249" s="408"/>
      <c r="I249" s="523"/>
      <c r="J249" s="408"/>
      <c r="K249" s="523"/>
      <c r="L249" s="408"/>
      <c r="M249" s="252">
        <v>0</v>
      </c>
      <c r="N249" s="408"/>
      <c r="O249" s="252">
        <v>0</v>
      </c>
      <c r="P249" s="434"/>
      <c r="Q249" s="252">
        <v>0</v>
      </c>
      <c r="R249" s="408"/>
      <c r="S249" s="523"/>
      <c r="T249" s="408"/>
      <c r="U249" s="523"/>
      <c r="V249" s="408"/>
      <c r="W249" s="523"/>
      <c r="X249" s="408"/>
      <c r="Y249" s="523"/>
      <c r="Z249" s="408"/>
      <c r="AA249" s="523"/>
      <c r="AB249" s="426"/>
      <c r="AC249" s="523"/>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73" t="s">
        <v>691</v>
      </c>
      <c r="C253" s="774"/>
      <c r="D253" s="774"/>
      <c r="E253" s="774"/>
      <c r="F253" s="774"/>
      <c r="G253" s="774"/>
      <c r="H253" s="774"/>
      <c r="I253" s="774"/>
      <c r="J253" s="774"/>
      <c r="K253" s="774"/>
      <c r="L253" s="774"/>
      <c r="M253" s="774"/>
      <c r="N253" s="774"/>
      <c r="O253" s="774"/>
      <c r="P253" s="774"/>
      <c r="Q253" s="774"/>
      <c r="R253" s="774"/>
      <c r="S253" s="774"/>
      <c r="T253" s="774"/>
      <c r="U253" s="774"/>
      <c r="V253" s="774"/>
      <c r="W253" s="774"/>
      <c r="X253" s="774"/>
      <c r="Y253" s="774"/>
      <c r="Z253" s="774"/>
      <c r="AA253" s="774"/>
      <c r="AB253" s="774"/>
      <c r="AC253" s="77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34"/>
      <c r="D257" s="422">
        <v>352</v>
      </c>
      <c r="E257" s="734"/>
      <c r="F257" s="422">
        <v>344</v>
      </c>
      <c r="G257" s="734"/>
      <c r="H257" s="422">
        <v>377</v>
      </c>
      <c r="I257" s="734"/>
      <c r="J257" s="422">
        <v>353</v>
      </c>
      <c r="K257" s="734"/>
      <c r="L257" s="422">
        <v>395.45400000000001</v>
      </c>
      <c r="M257" s="734"/>
      <c r="N257" s="422">
        <v>344.99599999999998</v>
      </c>
      <c r="O257" s="734"/>
      <c r="P257" s="422">
        <v>364</v>
      </c>
      <c r="Q257" s="734"/>
      <c r="R257" s="422">
        <v>366</v>
      </c>
      <c r="S257" s="734"/>
      <c r="T257" s="422">
        <v>367</v>
      </c>
      <c r="U257" s="734"/>
      <c r="V257" s="422">
        <v>364</v>
      </c>
      <c r="W257" s="736">
        <v>0</v>
      </c>
      <c r="X257" s="422">
        <v>353</v>
      </c>
      <c r="Y257" s="734"/>
      <c r="Z257" s="422">
        <v>366</v>
      </c>
      <c r="AA257" s="734"/>
      <c r="AB257" s="422">
        <v>344</v>
      </c>
      <c r="AC257" s="734"/>
      <c r="AD257" s="474"/>
      <c r="AE257" s="474"/>
      <c r="AF257" s="426"/>
      <c r="AG257" s="263">
        <v>13</v>
      </c>
      <c r="AH257" s="250">
        <v>0</v>
      </c>
      <c r="AI257" s="250">
        <v>2</v>
      </c>
      <c r="AJ257" s="251"/>
      <c r="AK257" s="4"/>
      <c r="AL257" s="255">
        <v>1</v>
      </c>
    </row>
    <row r="258" spans="1:38" x14ac:dyDescent="0.35">
      <c r="A258" s="277"/>
      <c r="B258" s="272"/>
      <c r="C258" s="735"/>
      <c r="D258" s="409"/>
      <c r="E258" s="735"/>
      <c r="F258" s="409"/>
      <c r="G258" s="735"/>
      <c r="H258" s="409"/>
      <c r="I258" s="735"/>
      <c r="J258" s="409"/>
      <c r="K258" s="735"/>
      <c r="L258" s="409"/>
      <c r="M258" s="735"/>
      <c r="N258" s="409"/>
      <c r="O258" s="735"/>
      <c r="P258" s="434"/>
      <c r="Q258" s="735"/>
      <c r="R258" s="409"/>
      <c r="S258" s="735"/>
      <c r="T258" s="409"/>
      <c r="U258" s="735"/>
      <c r="V258" s="409"/>
      <c r="W258" s="737"/>
      <c r="X258" s="409"/>
      <c r="Y258" s="735"/>
      <c r="Z258" s="409"/>
      <c r="AA258" s="735"/>
      <c r="AB258" s="426"/>
      <c r="AC258" s="735"/>
      <c r="AD258" s="474"/>
      <c r="AE258" s="474"/>
      <c r="AF258" s="426"/>
      <c r="AG258" s="264"/>
      <c r="AH258" s="435"/>
      <c r="AI258" s="435"/>
      <c r="AJ258" s="274"/>
      <c r="AK258" s="4"/>
    </row>
    <row r="259" spans="1:38" ht="6" customHeight="1" x14ac:dyDescent="0.35">
      <c r="A259" s="277"/>
      <c r="B259" s="272"/>
      <c r="C259" s="252">
        <v>0</v>
      </c>
      <c r="D259" s="408"/>
      <c r="E259" s="252">
        <v>0</v>
      </c>
      <c r="F259" s="408"/>
      <c r="G259" s="523"/>
      <c r="H259" s="408"/>
      <c r="I259" s="523"/>
      <c r="J259" s="408"/>
      <c r="K259" s="523"/>
      <c r="L259" s="408"/>
      <c r="M259" s="523"/>
      <c r="N259" s="408"/>
      <c r="O259" s="523"/>
      <c r="P259" s="434"/>
      <c r="Q259" s="523"/>
      <c r="R259" s="408"/>
      <c r="S259" s="523"/>
      <c r="T259" s="408"/>
      <c r="U259" s="523"/>
      <c r="V259" s="408"/>
      <c r="W259" s="252">
        <v>0</v>
      </c>
      <c r="X259" s="408"/>
      <c r="Y259" s="252">
        <v>0</v>
      </c>
      <c r="Z259" s="408"/>
      <c r="AA259" s="523"/>
      <c r="AB259" s="426"/>
      <c r="AC259" s="523"/>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0" t="s">
        <v>691</v>
      </c>
      <c r="C263" s="781"/>
      <c r="D263" s="781"/>
      <c r="E263" s="781"/>
      <c r="F263" s="781"/>
      <c r="G263" s="781"/>
      <c r="H263" s="781"/>
      <c r="I263" s="781"/>
      <c r="J263" s="781"/>
      <c r="K263" s="781"/>
      <c r="L263" s="781"/>
      <c r="M263" s="781"/>
      <c r="N263" s="781"/>
      <c r="O263" s="781"/>
      <c r="P263" s="781"/>
      <c r="Q263" s="781"/>
      <c r="R263" s="781"/>
      <c r="S263" s="781"/>
      <c r="T263" s="781"/>
      <c r="U263" s="781"/>
      <c r="V263" s="781"/>
      <c r="W263" s="781"/>
      <c r="X263" s="781"/>
      <c r="Y263" s="781"/>
      <c r="Z263" s="781"/>
      <c r="AA263" s="781"/>
      <c r="AB263" s="781"/>
      <c r="AC263" s="78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34"/>
      <c r="D267" s="422">
        <v>375</v>
      </c>
      <c r="E267" s="763" t="s">
        <v>15</v>
      </c>
      <c r="F267" s="422">
        <v>376.62</v>
      </c>
      <c r="G267" s="734"/>
      <c r="H267" s="422">
        <v>353</v>
      </c>
      <c r="I267" s="734"/>
      <c r="J267" s="422">
        <v>352</v>
      </c>
      <c r="K267" s="734"/>
      <c r="L267" s="422">
        <v>349</v>
      </c>
      <c r="M267" s="734"/>
      <c r="N267" s="422">
        <v>356</v>
      </c>
      <c r="O267" s="734"/>
      <c r="P267" s="422">
        <v>345</v>
      </c>
      <c r="Q267" s="734"/>
      <c r="R267" s="422">
        <v>400</v>
      </c>
      <c r="S267" s="734"/>
      <c r="T267" s="422">
        <v>319.37900000000002</v>
      </c>
      <c r="U267" s="734"/>
      <c r="V267" s="422">
        <v>343.76</v>
      </c>
      <c r="W267" s="734"/>
      <c r="X267" s="422">
        <v>322.5</v>
      </c>
      <c r="Y267" s="734"/>
      <c r="Z267" s="422">
        <v>453.99</v>
      </c>
      <c r="AA267" s="734"/>
      <c r="AB267" s="422">
        <v>359.96</v>
      </c>
      <c r="AC267" s="734"/>
      <c r="AD267" s="474"/>
      <c r="AE267" s="474"/>
      <c r="AF267" s="426"/>
      <c r="AG267" s="263">
        <v>13</v>
      </c>
      <c r="AH267" s="250">
        <v>0</v>
      </c>
      <c r="AI267" s="250">
        <v>1</v>
      </c>
      <c r="AJ267" s="251"/>
      <c r="AK267" s="4"/>
    </row>
    <row r="268" spans="1:38" x14ac:dyDescent="0.35">
      <c r="A268" s="277"/>
      <c r="B268" s="272"/>
      <c r="C268" s="735"/>
      <c r="D268" s="409"/>
      <c r="E268" s="764"/>
      <c r="F268" s="409"/>
      <c r="G268" s="735"/>
      <c r="H268" s="409"/>
      <c r="I268" s="735"/>
      <c r="J268" s="409"/>
      <c r="K268" s="735"/>
      <c r="L268" s="409"/>
      <c r="M268" s="735"/>
      <c r="N268" s="409"/>
      <c r="O268" s="735"/>
      <c r="P268" s="434"/>
      <c r="Q268" s="735"/>
      <c r="R268" s="409"/>
      <c r="S268" s="735"/>
      <c r="T268" s="409"/>
      <c r="U268" s="735"/>
      <c r="V268" s="409"/>
      <c r="W268" s="735"/>
      <c r="X268" s="409"/>
      <c r="Y268" s="735"/>
      <c r="Z268" s="409"/>
      <c r="AA268" s="735"/>
      <c r="AB268" s="426"/>
      <c r="AC268" s="735"/>
      <c r="AD268" s="474"/>
      <c r="AE268" s="474"/>
      <c r="AF268" s="426"/>
      <c r="AG268" s="264"/>
      <c r="AH268" s="435"/>
      <c r="AI268" s="435"/>
      <c r="AJ268" s="274"/>
      <c r="AK268" s="4"/>
    </row>
    <row r="269" spans="1:38" ht="6" customHeight="1" x14ac:dyDescent="0.35">
      <c r="A269" s="277"/>
      <c r="B269" s="272"/>
      <c r="C269" s="523"/>
      <c r="D269" s="408"/>
      <c r="E269" s="252">
        <v>0</v>
      </c>
      <c r="F269" s="408"/>
      <c r="G269" s="523"/>
      <c r="H269" s="408"/>
      <c r="I269" s="523"/>
      <c r="J269" s="408"/>
      <c r="K269" s="523"/>
      <c r="L269" s="408"/>
      <c r="M269" s="523"/>
      <c r="N269" s="408"/>
      <c r="O269" s="523"/>
      <c r="P269" s="434"/>
      <c r="Q269" s="523"/>
      <c r="R269" s="408"/>
      <c r="S269" s="523"/>
      <c r="T269" s="408"/>
      <c r="U269" s="523"/>
      <c r="V269" s="408"/>
      <c r="W269" s="523"/>
      <c r="X269" s="408"/>
      <c r="Y269" s="523"/>
      <c r="Z269" s="408"/>
      <c r="AA269" s="523"/>
      <c r="AB269" s="426"/>
      <c r="AC269" s="523"/>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1"/>
      <c r="X271" s="265"/>
      <c r="Y271" s="481"/>
      <c r="Z271" s="482"/>
      <c r="AA271" s="481"/>
      <c r="AB271" s="10"/>
      <c r="AC271" s="481"/>
      <c r="AD271" s="481"/>
      <c r="AE271" s="481"/>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73" t="s">
        <v>691</v>
      </c>
      <c r="C273" s="774"/>
      <c r="D273" s="774"/>
      <c r="E273" s="774"/>
      <c r="F273" s="774"/>
      <c r="G273" s="774"/>
      <c r="H273" s="774"/>
      <c r="I273" s="774"/>
      <c r="J273" s="774"/>
      <c r="K273" s="774"/>
      <c r="L273" s="774"/>
      <c r="M273" s="774"/>
      <c r="N273" s="774"/>
      <c r="O273" s="774"/>
      <c r="P273" s="774"/>
      <c r="Q273" s="774"/>
      <c r="R273" s="774"/>
      <c r="S273" s="774"/>
      <c r="T273" s="774"/>
      <c r="U273" s="774"/>
      <c r="V273" s="774"/>
      <c r="W273" s="774"/>
      <c r="X273" s="774"/>
      <c r="Y273" s="774"/>
      <c r="Z273" s="774"/>
      <c r="AA273" s="774"/>
      <c r="AB273" s="774"/>
      <c r="AC273" s="77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34"/>
      <c r="D278" s="422">
        <v>399</v>
      </c>
      <c r="E278" s="734"/>
      <c r="F278" s="422">
        <v>353</v>
      </c>
      <c r="G278" s="734"/>
      <c r="H278" s="422">
        <v>355</v>
      </c>
      <c r="I278" s="734"/>
      <c r="J278" s="422">
        <v>331</v>
      </c>
      <c r="K278" s="734"/>
      <c r="L278" s="422">
        <v>335</v>
      </c>
      <c r="M278" s="734"/>
      <c r="N278" s="422">
        <v>336</v>
      </c>
      <c r="O278" s="736" t="s">
        <v>713</v>
      </c>
      <c r="P278" s="422">
        <v>244</v>
      </c>
      <c r="Q278" s="736" t="s">
        <v>713</v>
      </c>
      <c r="R278" s="422">
        <v>354</v>
      </c>
      <c r="S278" s="736"/>
      <c r="T278" s="422">
        <v>341</v>
      </c>
      <c r="U278" s="736" t="s">
        <v>15</v>
      </c>
      <c r="V278" s="422">
        <v>323</v>
      </c>
      <c r="W278" s="734"/>
      <c r="X278" s="422">
        <v>333</v>
      </c>
      <c r="Y278" s="734"/>
      <c r="Z278" s="422">
        <v>323.56400000000002</v>
      </c>
      <c r="AA278" s="734"/>
      <c r="AB278" s="422">
        <v>414.99599999999998</v>
      </c>
      <c r="AC278" s="734"/>
      <c r="AD278" s="474"/>
      <c r="AE278" s="474"/>
      <c r="AF278" s="426"/>
      <c r="AG278" s="263">
        <v>10</v>
      </c>
      <c r="AH278" s="250">
        <v>0</v>
      </c>
      <c r="AI278" s="250">
        <v>0</v>
      </c>
      <c r="AJ278" s="251"/>
      <c r="AK278" s="4"/>
    </row>
    <row r="279" spans="1:37" x14ac:dyDescent="0.35">
      <c r="A279" s="277"/>
      <c r="B279" s="272"/>
      <c r="C279" s="735"/>
      <c r="D279" s="409"/>
      <c r="E279" s="735"/>
      <c r="F279" s="409"/>
      <c r="G279" s="735"/>
      <c r="H279" s="409"/>
      <c r="I279" s="735"/>
      <c r="J279" s="409"/>
      <c r="K279" s="735"/>
      <c r="L279" s="409"/>
      <c r="M279" s="735"/>
      <c r="N279" s="409"/>
      <c r="O279" s="737"/>
      <c r="P279" s="434"/>
      <c r="Q279" s="737"/>
      <c r="R279" s="409"/>
      <c r="S279" s="737"/>
      <c r="T279" s="409"/>
      <c r="U279" s="737"/>
      <c r="V279" s="409"/>
      <c r="W279" s="735"/>
      <c r="X279" s="409"/>
      <c r="Y279" s="735"/>
      <c r="Z279" s="409"/>
      <c r="AA279" s="735"/>
      <c r="AB279" s="426"/>
      <c r="AC279" s="735"/>
      <c r="AD279" s="474"/>
      <c r="AE279" s="474"/>
      <c r="AF279" s="426"/>
      <c r="AG279" s="264"/>
      <c r="AH279" s="435"/>
      <c r="AI279" s="435"/>
      <c r="AJ279" s="274"/>
      <c r="AK279" s="4"/>
    </row>
    <row r="280" spans="1:37" ht="6" customHeight="1" x14ac:dyDescent="0.35">
      <c r="A280" s="277"/>
      <c r="B280" s="272"/>
      <c r="C280" s="252">
        <v>0</v>
      </c>
      <c r="D280" s="408"/>
      <c r="E280" s="523"/>
      <c r="F280" s="408"/>
      <c r="G280" s="523"/>
      <c r="H280" s="408"/>
      <c r="I280" s="523"/>
      <c r="J280" s="408"/>
      <c r="K280" s="523"/>
      <c r="L280" s="408"/>
      <c r="M280" s="523"/>
      <c r="N280" s="408"/>
      <c r="O280" s="252">
        <v>0</v>
      </c>
      <c r="P280" s="434"/>
      <c r="Q280" s="252">
        <v>0</v>
      </c>
      <c r="R280" s="408"/>
      <c r="S280" s="252">
        <v>0</v>
      </c>
      <c r="T280" s="408"/>
      <c r="U280" s="252">
        <v>0</v>
      </c>
      <c r="V280" s="408"/>
      <c r="W280" s="523"/>
      <c r="X280" s="408"/>
      <c r="Y280" s="523"/>
      <c r="Z280" s="408"/>
      <c r="AA280" s="523"/>
      <c r="AB280" s="426"/>
      <c r="AC280" s="523"/>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73" t="s">
        <v>691</v>
      </c>
      <c r="C284" s="774"/>
      <c r="D284" s="774"/>
      <c r="E284" s="774"/>
      <c r="F284" s="774"/>
      <c r="G284" s="774"/>
      <c r="H284" s="774"/>
      <c r="I284" s="774"/>
      <c r="J284" s="774"/>
      <c r="K284" s="774"/>
      <c r="L284" s="774"/>
      <c r="M284" s="774"/>
      <c r="N284" s="774"/>
      <c r="O284" s="774"/>
      <c r="P284" s="774"/>
      <c r="Q284" s="774"/>
      <c r="R284" s="774"/>
      <c r="S284" s="774"/>
      <c r="T284" s="774"/>
      <c r="U284" s="774"/>
      <c r="V284" s="774"/>
      <c r="W284" s="774"/>
      <c r="X284" s="774"/>
      <c r="Y284" s="774"/>
      <c r="Z284" s="774"/>
      <c r="AA284" s="774"/>
      <c r="AB284" s="774"/>
      <c r="AC284" s="77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34"/>
      <c r="D289" s="422">
        <v>345</v>
      </c>
      <c r="E289" s="734"/>
      <c r="F289" s="422">
        <v>381.40300000000002</v>
      </c>
      <c r="G289" s="734"/>
      <c r="H289" s="422">
        <v>396.00200000000001</v>
      </c>
      <c r="I289" s="734"/>
      <c r="J289" s="422">
        <v>371</v>
      </c>
      <c r="K289" s="734"/>
      <c r="L289" s="422">
        <v>329</v>
      </c>
      <c r="M289" s="734"/>
      <c r="N289" s="422">
        <v>366</v>
      </c>
      <c r="O289" s="734"/>
      <c r="P289" s="422">
        <v>340</v>
      </c>
      <c r="Q289" s="734"/>
      <c r="R289" s="422">
        <v>347</v>
      </c>
      <c r="S289" s="734"/>
      <c r="T289" s="422">
        <v>352</v>
      </c>
      <c r="U289" s="734"/>
      <c r="V289" s="422">
        <v>381</v>
      </c>
      <c r="W289" s="734"/>
      <c r="X289" s="422">
        <v>389.73399999999998</v>
      </c>
      <c r="Y289" s="734"/>
      <c r="Z289" s="422">
        <v>374.99799999999999</v>
      </c>
      <c r="AA289" s="734"/>
      <c r="AB289" s="422">
        <v>365.99799999999999</v>
      </c>
      <c r="AC289" s="734"/>
      <c r="AD289" s="474"/>
      <c r="AE289" s="474"/>
      <c r="AF289" s="426"/>
      <c r="AG289" s="263">
        <v>14</v>
      </c>
      <c r="AH289" s="250">
        <v>0</v>
      </c>
      <c r="AI289" s="250">
        <v>0</v>
      </c>
      <c r="AJ289" s="251"/>
      <c r="AK289" s="4"/>
    </row>
    <row r="290" spans="1:37" x14ac:dyDescent="0.35">
      <c r="A290" s="277"/>
      <c r="B290" s="272"/>
      <c r="C290" s="735"/>
      <c r="D290" s="409"/>
      <c r="E290" s="735"/>
      <c r="F290" s="409"/>
      <c r="G290" s="735"/>
      <c r="H290" s="409"/>
      <c r="I290" s="735"/>
      <c r="J290" s="409"/>
      <c r="K290" s="735"/>
      <c r="L290" s="409"/>
      <c r="M290" s="735"/>
      <c r="N290" s="409"/>
      <c r="O290" s="735"/>
      <c r="P290" s="434"/>
      <c r="Q290" s="735"/>
      <c r="R290" s="409"/>
      <c r="S290" s="735"/>
      <c r="T290" s="409"/>
      <c r="U290" s="735"/>
      <c r="V290" s="409"/>
      <c r="W290" s="735"/>
      <c r="X290" s="409"/>
      <c r="Y290" s="735"/>
      <c r="Z290" s="409"/>
      <c r="AA290" s="735"/>
      <c r="AB290" s="426"/>
      <c r="AC290" s="735"/>
      <c r="AD290" s="474"/>
      <c r="AE290" s="474"/>
      <c r="AF290" s="426"/>
      <c r="AG290" s="264"/>
      <c r="AH290" s="435"/>
      <c r="AI290" s="435"/>
      <c r="AJ290" s="274"/>
      <c r="AK290" s="4"/>
    </row>
    <row r="291" spans="1:37" ht="6" customHeight="1" x14ac:dyDescent="0.35">
      <c r="A291" s="277"/>
      <c r="B291" s="272"/>
      <c r="C291" s="523"/>
      <c r="D291" s="408"/>
      <c r="E291" s="523"/>
      <c r="F291" s="408"/>
      <c r="G291" s="523"/>
      <c r="H291" s="408"/>
      <c r="I291" s="523"/>
      <c r="J291" s="408"/>
      <c r="K291" s="523"/>
      <c r="L291" s="408"/>
      <c r="M291" s="523"/>
      <c r="N291" s="408"/>
      <c r="O291" s="523"/>
      <c r="P291" s="434"/>
      <c r="Q291" s="523"/>
      <c r="R291" s="408"/>
      <c r="S291" s="523"/>
      <c r="T291" s="408"/>
      <c r="U291" s="523"/>
      <c r="V291" s="408"/>
      <c r="W291" s="523"/>
      <c r="X291" s="408"/>
      <c r="Y291" s="523"/>
      <c r="Z291" s="408"/>
      <c r="AA291" s="523"/>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73" t="s">
        <v>691</v>
      </c>
      <c r="C295" s="774"/>
      <c r="D295" s="774"/>
      <c r="E295" s="774"/>
      <c r="F295" s="774"/>
      <c r="G295" s="774"/>
      <c r="H295" s="774"/>
      <c r="I295" s="774"/>
      <c r="J295" s="774"/>
      <c r="K295" s="774"/>
      <c r="L295" s="774"/>
      <c r="M295" s="774"/>
      <c r="N295" s="774"/>
      <c r="O295" s="774"/>
      <c r="P295" s="774"/>
      <c r="Q295" s="774"/>
      <c r="R295" s="774"/>
      <c r="S295" s="774"/>
      <c r="T295" s="774"/>
      <c r="U295" s="774"/>
      <c r="V295" s="774"/>
      <c r="W295" s="774"/>
      <c r="X295" s="774"/>
      <c r="Y295" s="774"/>
      <c r="Z295" s="774"/>
      <c r="AA295" s="774"/>
      <c r="AB295" s="774"/>
      <c r="AC295" s="77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34"/>
      <c r="D300" s="422">
        <v>352.00400000000002</v>
      </c>
      <c r="E300" s="734"/>
      <c r="F300" s="422">
        <v>330</v>
      </c>
      <c r="G300" s="734"/>
      <c r="H300" s="422">
        <v>378.94</v>
      </c>
      <c r="I300" s="736" t="s">
        <v>235</v>
      </c>
      <c r="J300" s="422">
        <v>365</v>
      </c>
      <c r="K300" s="734"/>
      <c r="L300" s="422">
        <v>406</v>
      </c>
      <c r="M300" s="734"/>
      <c r="N300" s="422">
        <v>408.99900000000002</v>
      </c>
      <c r="O300" s="736" t="s">
        <v>235</v>
      </c>
      <c r="P300" s="422">
        <v>383.00099999999998</v>
      </c>
      <c r="Q300" s="734"/>
      <c r="R300" s="422">
        <v>311</v>
      </c>
      <c r="S300" s="736" t="s">
        <v>235</v>
      </c>
      <c r="T300" s="422">
        <v>360</v>
      </c>
      <c r="U300" s="734"/>
      <c r="V300" s="422">
        <v>378</v>
      </c>
      <c r="W300" s="734"/>
      <c r="X300" s="422">
        <v>339</v>
      </c>
      <c r="Y300" s="736" t="s">
        <v>235</v>
      </c>
      <c r="Z300" s="422">
        <v>329</v>
      </c>
      <c r="AA300" s="763" t="s">
        <v>15</v>
      </c>
      <c r="AB300" s="422">
        <v>340.12099999999998</v>
      </c>
      <c r="AC300" s="734"/>
      <c r="AD300" s="474"/>
      <c r="AE300" s="474"/>
      <c r="AF300" s="426"/>
      <c r="AG300" s="263">
        <v>9</v>
      </c>
      <c r="AH300" s="250">
        <v>0</v>
      </c>
      <c r="AI300" s="250">
        <v>0</v>
      </c>
      <c r="AJ300" s="251"/>
      <c r="AK300" s="4"/>
    </row>
    <row r="301" spans="1:37" x14ac:dyDescent="0.35">
      <c r="A301" s="277"/>
      <c r="B301" s="272"/>
      <c r="C301" s="735"/>
      <c r="D301" s="409"/>
      <c r="E301" s="735"/>
      <c r="F301" s="409"/>
      <c r="G301" s="735"/>
      <c r="H301" s="409"/>
      <c r="I301" s="737"/>
      <c r="J301" s="409"/>
      <c r="K301" s="735"/>
      <c r="L301" s="409"/>
      <c r="M301" s="735"/>
      <c r="N301" s="409"/>
      <c r="O301" s="737"/>
      <c r="P301" s="434"/>
      <c r="Q301" s="735"/>
      <c r="R301" s="409"/>
      <c r="S301" s="737"/>
      <c r="T301" s="409"/>
      <c r="U301" s="735"/>
      <c r="V301" s="409"/>
      <c r="W301" s="735"/>
      <c r="X301" s="409"/>
      <c r="Y301" s="737"/>
      <c r="Z301" s="409"/>
      <c r="AA301" s="764"/>
      <c r="AB301" s="426"/>
      <c r="AC301" s="735"/>
      <c r="AD301" s="474"/>
      <c r="AE301" s="474"/>
      <c r="AF301" s="426"/>
      <c r="AG301" s="264"/>
      <c r="AH301" s="435"/>
      <c r="AI301" s="435"/>
      <c r="AJ301" s="274"/>
      <c r="AK301" s="4"/>
    </row>
    <row r="302" spans="1:37" ht="6" customHeight="1" x14ac:dyDescent="0.35">
      <c r="A302" s="277"/>
      <c r="B302" s="272"/>
      <c r="C302" s="523"/>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73" t="s">
        <v>691</v>
      </c>
      <c r="C306" s="774"/>
      <c r="D306" s="774"/>
      <c r="E306" s="774"/>
      <c r="F306" s="774"/>
      <c r="G306" s="774"/>
      <c r="H306" s="774"/>
      <c r="I306" s="774"/>
      <c r="J306" s="774"/>
      <c r="K306" s="774"/>
      <c r="L306" s="774"/>
      <c r="M306" s="774"/>
      <c r="N306" s="774"/>
      <c r="O306" s="774"/>
      <c r="P306" s="774"/>
      <c r="Q306" s="774"/>
      <c r="R306" s="774"/>
      <c r="S306" s="774"/>
      <c r="T306" s="774"/>
      <c r="U306" s="774"/>
      <c r="V306" s="774"/>
      <c r="W306" s="774"/>
      <c r="X306" s="774"/>
      <c r="Y306" s="774"/>
      <c r="Z306" s="774"/>
      <c r="AA306" s="774"/>
      <c r="AB306" s="774"/>
      <c r="AC306" s="775"/>
      <c r="AD306" s="311"/>
      <c r="AE306" s="311"/>
      <c r="AF306" s="387"/>
      <c r="AG306" s="783"/>
      <c r="AH306" s="784"/>
      <c r="AI306" s="784"/>
      <c r="AJ306" s="78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3"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36" t="s">
        <v>235</v>
      </c>
      <c r="D311" s="422">
        <v>363</v>
      </c>
      <c r="E311" s="714"/>
      <c r="F311" s="422">
        <v>346</v>
      </c>
      <c r="G311" s="786" t="s">
        <v>789</v>
      </c>
      <c r="H311" s="422">
        <v>307</v>
      </c>
      <c r="I311" s="736" t="s">
        <v>235</v>
      </c>
      <c r="J311" s="422">
        <v>301</v>
      </c>
      <c r="K311" s="736" t="s">
        <v>15</v>
      </c>
      <c r="L311" s="422">
        <v>320</v>
      </c>
      <c r="M311" s="763" t="s">
        <v>235</v>
      </c>
      <c r="N311" s="422">
        <v>325</v>
      </c>
      <c r="O311" s="734"/>
      <c r="P311" s="422">
        <v>320</v>
      </c>
      <c r="Q311" s="736"/>
      <c r="R311" s="422">
        <v>300</v>
      </c>
      <c r="S311" s="736"/>
      <c r="T311" s="422">
        <v>94</v>
      </c>
      <c r="U311" s="397" t="s">
        <v>753</v>
      </c>
      <c r="V311" s="422"/>
      <c r="W311" s="788"/>
      <c r="X311" s="422"/>
      <c r="Y311" s="788"/>
      <c r="Z311" s="422"/>
      <c r="AA311" s="788"/>
      <c r="AB311" s="422"/>
      <c r="AC311" s="788"/>
      <c r="AD311" s="434"/>
      <c r="AE311" s="434"/>
      <c r="AF311" s="426"/>
      <c r="AG311" s="263">
        <v>2</v>
      </c>
      <c r="AH311" s="250">
        <v>0</v>
      </c>
      <c r="AI311" s="250">
        <v>0</v>
      </c>
      <c r="AJ311" s="251"/>
      <c r="AK311" s="4"/>
    </row>
    <row r="312" spans="1:37" x14ac:dyDescent="0.35">
      <c r="A312" s="408"/>
      <c r="B312" s="272"/>
      <c r="C312" s="737"/>
      <c r="D312" s="409"/>
      <c r="E312" s="715"/>
      <c r="F312" s="409"/>
      <c r="G312" s="787"/>
      <c r="H312" s="409"/>
      <c r="I312" s="737"/>
      <c r="J312" s="409"/>
      <c r="K312" s="737"/>
      <c r="L312" s="409"/>
      <c r="M312" s="764"/>
      <c r="N312" s="409"/>
      <c r="O312" s="735"/>
      <c r="P312" s="434"/>
      <c r="Q312" s="737"/>
      <c r="R312" s="409"/>
      <c r="S312" s="737"/>
      <c r="T312" s="409"/>
      <c r="U312" s="397"/>
      <c r="V312" s="409"/>
      <c r="W312" s="788"/>
      <c r="X312" s="409"/>
      <c r="Y312" s="788"/>
      <c r="Z312" s="409"/>
      <c r="AA312" s="788"/>
      <c r="AB312" s="426"/>
      <c r="AC312" s="78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73" t="s">
        <v>691</v>
      </c>
      <c r="C315" s="774"/>
      <c r="D315" s="774"/>
      <c r="E315" s="774"/>
      <c r="F315" s="774"/>
      <c r="G315" s="774"/>
      <c r="H315" s="774"/>
      <c r="I315" s="774"/>
      <c r="J315" s="774"/>
      <c r="K315" s="774"/>
      <c r="L315" s="774"/>
      <c r="M315" s="774"/>
      <c r="N315" s="774"/>
      <c r="O315" s="774"/>
      <c r="P315" s="774"/>
      <c r="Q315" s="774"/>
      <c r="R315" s="774"/>
      <c r="S315" s="774"/>
      <c r="T315" s="774"/>
      <c r="U315" s="774"/>
      <c r="V315" s="774"/>
      <c r="W315" s="77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804" t="s">
        <v>756</v>
      </c>
      <c r="AD318" s="804"/>
      <c r="AE318" s="804"/>
      <c r="AF318" s="804"/>
      <c r="AG318" s="399">
        <f>SUM(AG11:AG311)</f>
        <v>306</v>
      </c>
      <c r="AH318" s="399"/>
      <c r="AI318" s="399">
        <f>SUM(AI25:AI311)</f>
        <v>172</v>
      </c>
      <c r="AJ318" s="484">
        <f>SUM(AJ25:AJ311)</f>
        <v>0</v>
      </c>
      <c r="AK318" s="4"/>
    </row>
    <row r="319" spans="1:37" ht="16" customHeight="1" x14ac:dyDescent="0.35">
      <c r="A319" s="409"/>
      <c r="B319" s="485" t="s">
        <v>757</v>
      </c>
      <c r="C319" s="486"/>
      <c r="D319" s="435"/>
      <c r="E319" s="435"/>
      <c r="F319" s="435"/>
      <c r="G319" s="435"/>
      <c r="H319" s="435"/>
      <c r="I319" s="435"/>
      <c r="J319" s="435"/>
      <c r="K319" s="435"/>
      <c r="L319" s="435"/>
      <c r="M319" s="435"/>
      <c r="N319" s="435"/>
      <c r="O319" s="435"/>
      <c r="P319" s="435"/>
      <c r="Q319" s="446"/>
      <c r="R319" s="435"/>
      <c r="S319" s="805" t="s">
        <v>758</v>
      </c>
      <c r="T319" s="805"/>
      <c r="U319" s="805"/>
      <c r="V319" s="805"/>
      <c r="W319" s="805"/>
      <c r="X319" s="805"/>
      <c r="Y319" s="805"/>
      <c r="Z319" s="805"/>
      <c r="AA319" s="435"/>
      <c r="AB319" s="435"/>
      <c r="AC319" s="435"/>
      <c r="AD319" s="435"/>
      <c r="AE319" s="435"/>
      <c r="AF319" s="435"/>
      <c r="AG319" s="435"/>
      <c r="AH319" s="435"/>
      <c r="AI319" s="435"/>
      <c r="AJ319" s="376"/>
      <c r="AK319" s="4"/>
    </row>
    <row r="320" spans="1:37" ht="15" thickBot="1" x14ac:dyDescent="0.4">
      <c r="A320" s="409"/>
      <c r="B320" s="487"/>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8"/>
      <c r="C321" s="400"/>
      <c r="D321" s="400"/>
      <c r="E321" s="400"/>
      <c r="F321" s="400"/>
      <c r="G321" s="806" t="s">
        <v>759</v>
      </c>
      <c r="H321" s="806"/>
      <c r="I321" s="808" t="s">
        <v>760</v>
      </c>
      <c r="J321" s="808"/>
      <c r="K321" s="808"/>
      <c r="L321" s="808"/>
      <c r="M321" s="810" t="s">
        <v>761</v>
      </c>
      <c r="N321" s="810"/>
      <c r="O321" s="812" t="s">
        <v>762</v>
      </c>
      <c r="P321" s="812"/>
      <c r="Q321" s="401"/>
      <c r="R321" s="402"/>
      <c r="S321" s="814" t="s">
        <v>763</v>
      </c>
      <c r="T321" s="793"/>
      <c r="U321" s="792" t="s">
        <v>764</v>
      </c>
      <c r="V321" s="810"/>
      <c r="W321" s="793"/>
      <c r="X321" s="789" t="s">
        <v>765</v>
      </c>
      <c r="Y321" s="792" t="s">
        <v>756</v>
      </c>
      <c r="Z321" s="793"/>
      <c r="AA321" s="798" t="s">
        <v>766</v>
      </c>
      <c r="AB321" s="798"/>
      <c r="AC321" s="798" t="s">
        <v>767</v>
      </c>
      <c r="AD321" s="800"/>
      <c r="AE321" s="800"/>
      <c r="AF321" s="801"/>
      <c r="AG321" s="833" t="s">
        <v>684</v>
      </c>
      <c r="AH321" s="834"/>
      <c r="AI321" s="834"/>
      <c r="AJ321" s="835"/>
      <c r="AK321" s="4"/>
    </row>
    <row r="322" spans="2:37" ht="22.75" customHeight="1" thickBot="1" x14ac:dyDescent="0.4">
      <c r="B322" s="489"/>
      <c r="C322" s="455"/>
      <c r="D322" s="455"/>
      <c r="E322" s="455"/>
      <c r="G322" s="807"/>
      <c r="H322" s="807"/>
      <c r="I322" s="809"/>
      <c r="J322" s="809"/>
      <c r="K322" s="809"/>
      <c r="L322" s="809"/>
      <c r="M322" s="811"/>
      <c r="N322" s="811"/>
      <c r="O322" s="813"/>
      <c r="P322" s="813"/>
      <c r="Q322" s="490"/>
      <c r="R322" s="403"/>
      <c r="S322" s="815"/>
      <c r="T322" s="795"/>
      <c r="U322" s="794"/>
      <c r="V322" s="817"/>
      <c r="W322" s="795"/>
      <c r="X322" s="790"/>
      <c r="Y322" s="794"/>
      <c r="Z322" s="795"/>
      <c r="AA322" s="799"/>
      <c r="AB322" s="799"/>
      <c r="AC322" s="799"/>
      <c r="AD322" s="802"/>
      <c r="AE322" s="802"/>
      <c r="AF322" s="803"/>
      <c r="AG322" s="833"/>
      <c r="AH322" s="834"/>
      <c r="AI322" s="834"/>
      <c r="AJ322" s="835"/>
      <c r="AK322" s="4"/>
    </row>
    <row r="323" spans="2:37" x14ac:dyDescent="0.35">
      <c r="B323" s="489"/>
      <c r="C323" s="455"/>
      <c r="D323" s="455"/>
      <c r="E323" s="455"/>
      <c r="F323" s="455"/>
      <c r="G323" s="455"/>
      <c r="H323" s="455"/>
      <c r="I323" s="455"/>
      <c r="J323" s="455"/>
      <c r="K323" s="455"/>
      <c r="L323" s="455"/>
      <c r="M323" s="455"/>
      <c r="N323" s="455"/>
      <c r="O323" s="490"/>
      <c r="P323" s="490"/>
      <c r="Q323" s="490"/>
      <c r="R323" s="403"/>
      <c r="S323" s="815"/>
      <c r="T323" s="795"/>
      <c r="U323" s="794"/>
      <c r="V323" s="817"/>
      <c r="W323" s="795"/>
      <c r="X323" s="790"/>
      <c r="Y323" s="794"/>
      <c r="Z323" s="795"/>
      <c r="AA323" s="799"/>
      <c r="AB323" s="799"/>
      <c r="AC323" s="799"/>
      <c r="AD323" s="802"/>
      <c r="AE323" s="802"/>
      <c r="AF323" s="803"/>
      <c r="AG323" s="833"/>
      <c r="AH323" s="834"/>
      <c r="AI323" s="834"/>
      <c r="AJ323" s="835"/>
      <c r="AK323" s="4"/>
    </row>
    <row r="324" spans="2:37" x14ac:dyDescent="0.35">
      <c r="B324" s="489"/>
      <c r="C324" s="455"/>
      <c r="D324" s="455"/>
      <c r="E324" s="455"/>
      <c r="F324" s="455"/>
      <c r="G324" s="455"/>
      <c r="H324" s="455"/>
      <c r="I324" s="455"/>
      <c r="J324" s="455"/>
      <c r="K324" s="455"/>
      <c r="L324" s="455"/>
      <c r="M324" s="455"/>
      <c r="N324" s="455"/>
      <c r="O324" s="455"/>
      <c r="P324" s="455"/>
      <c r="Q324" s="455"/>
      <c r="R324" s="405"/>
      <c r="S324" s="815"/>
      <c r="T324" s="795"/>
      <c r="U324" s="794"/>
      <c r="V324" s="817"/>
      <c r="W324" s="795"/>
      <c r="X324" s="790"/>
      <c r="Y324" s="794"/>
      <c r="Z324" s="795"/>
      <c r="AA324" s="799"/>
      <c r="AB324" s="799"/>
      <c r="AC324" s="799"/>
      <c r="AD324" s="802"/>
      <c r="AE324" s="802"/>
      <c r="AF324" s="803"/>
      <c r="AG324" s="833"/>
      <c r="AH324" s="834"/>
      <c r="AI324" s="834"/>
      <c r="AJ324" s="835"/>
      <c r="AK324" s="4"/>
    </row>
    <row r="325" spans="2:37" x14ac:dyDescent="0.35">
      <c r="B325" s="489"/>
      <c r="C325" s="455"/>
      <c r="D325" s="455"/>
      <c r="E325" s="450" t="s">
        <v>768</v>
      </c>
      <c r="F325" s="455"/>
      <c r="G325" s="455"/>
      <c r="H325" s="455"/>
      <c r="I325" s="491"/>
      <c r="J325" s="455"/>
      <c r="K325" s="455"/>
      <c r="L325" s="455"/>
      <c r="M325" s="455"/>
      <c r="N325" s="450" t="s">
        <v>769</v>
      </c>
      <c r="O325" s="455"/>
      <c r="P325" s="455"/>
      <c r="Q325" s="455"/>
      <c r="R325" s="405"/>
      <c r="S325" s="816"/>
      <c r="T325" s="797"/>
      <c r="U325" s="796"/>
      <c r="V325" s="818"/>
      <c r="W325" s="797"/>
      <c r="X325" s="791"/>
      <c r="Y325" s="796"/>
      <c r="Z325" s="797"/>
      <c r="AA325" s="799"/>
      <c r="AB325" s="799"/>
      <c r="AC325" s="799"/>
      <c r="AD325" s="802"/>
      <c r="AE325" s="802"/>
      <c r="AF325" s="803"/>
      <c r="AG325" s="833"/>
      <c r="AH325" s="834"/>
      <c r="AI325" s="834"/>
      <c r="AJ325" s="835"/>
      <c r="AK325" s="4"/>
    </row>
    <row r="326" spans="2:37" x14ac:dyDescent="0.35">
      <c r="B326" s="489"/>
      <c r="C326" s="455"/>
      <c r="D326" s="455"/>
      <c r="E326" s="450" t="s">
        <v>770</v>
      </c>
      <c r="F326" s="455"/>
      <c r="G326" s="455"/>
      <c r="H326" s="839"/>
      <c r="I326" s="450" t="s">
        <v>771</v>
      </c>
      <c r="J326" s="839"/>
      <c r="K326" s="450" t="s">
        <v>771</v>
      </c>
      <c r="L326" s="840"/>
      <c r="M326" s="455"/>
      <c r="N326" s="450" t="s">
        <v>772</v>
      </c>
      <c r="O326" s="455"/>
      <c r="P326" s="455"/>
      <c r="Q326" s="455"/>
      <c r="R326" s="405"/>
      <c r="S326" s="821">
        <v>1</v>
      </c>
      <c r="T326" s="822"/>
      <c r="U326" s="823" t="s">
        <v>21</v>
      </c>
      <c r="V326" s="824"/>
      <c r="W326" s="822"/>
      <c r="X326" s="825" t="s">
        <v>773</v>
      </c>
      <c r="Y326" s="826">
        <v>379</v>
      </c>
      <c r="Z326" s="827"/>
      <c r="AA326" s="830">
        <f>AG318</f>
        <v>306</v>
      </c>
      <c r="AB326" s="830"/>
      <c r="AC326" s="830">
        <f>+Y326-AA326</f>
        <v>73</v>
      </c>
      <c r="AD326" s="831"/>
      <c r="AE326" s="831"/>
      <c r="AF326" s="832"/>
      <c r="AG326" s="833"/>
      <c r="AH326" s="834"/>
      <c r="AI326" s="834"/>
      <c r="AJ326" s="835"/>
      <c r="AK326" s="819"/>
    </row>
    <row r="327" spans="2:37" x14ac:dyDescent="0.35">
      <c r="B327" s="489"/>
      <c r="C327" s="455"/>
      <c r="D327" s="455"/>
      <c r="E327" s="820" t="s">
        <v>774</v>
      </c>
      <c r="F327" s="820"/>
      <c r="G327" s="455"/>
      <c r="H327" s="839"/>
      <c r="I327" s="455"/>
      <c r="J327" s="839"/>
      <c r="K327" s="455"/>
      <c r="L327" s="840"/>
      <c r="M327" s="455"/>
      <c r="N327" s="455"/>
      <c r="O327" s="450" t="s">
        <v>775</v>
      </c>
      <c r="P327" s="455"/>
      <c r="Q327" s="455"/>
      <c r="R327" s="405"/>
      <c r="S327" s="816"/>
      <c r="T327" s="797"/>
      <c r="U327" s="796"/>
      <c r="V327" s="818"/>
      <c r="W327" s="797"/>
      <c r="X327" s="791"/>
      <c r="Y327" s="828"/>
      <c r="Z327" s="829"/>
      <c r="AA327" s="830"/>
      <c r="AB327" s="830"/>
      <c r="AC327" s="830"/>
      <c r="AD327" s="831"/>
      <c r="AE327" s="831"/>
      <c r="AF327" s="832"/>
      <c r="AG327" s="833"/>
      <c r="AH327" s="834"/>
      <c r="AI327" s="834"/>
      <c r="AJ327" s="835"/>
      <c r="AK327" s="819"/>
    </row>
    <row r="328" spans="2:37" ht="12.65" customHeight="1" x14ac:dyDescent="0.35">
      <c r="B328" s="489"/>
      <c r="C328" s="455"/>
      <c r="D328" s="450"/>
      <c r="E328" s="820"/>
      <c r="F328" s="820"/>
      <c r="G328" s="492"/>
      <c r="H328" s="493"/>
      <c r="I328" s="492"/>
      <c r="J328" s="493"/>
      <c r="K328" s="492"/>
      <c r="L328" s="492"/>
      <c r="M328" s="492"/>
      <c r="N328" s="450"/>
      <c r="O328" s="455"/>
      <c r="P328" s="455"/>
      <c r="Q328" s="455"/>
      <c r="R328" s="405"/>
      <c r="S328" s="821">
        <v>2</v>
      </c>
      <c r="T328" s="822"/>
      <c r="U328" s="823" t="s">
        <v>25</v>
      </c>
      <c r="V328" s="824"/>
      <c r="W328" s="822"/>
      <c r="X328" s="825" t="s">
        <v>773</v>
      </c>
      <c r="Y328" s="826">
        <f>+Y326</f>
        <v>379</v>
      </c>
      <c r="Z328" s="827"/>
      <c r="AA328" s="830">
        <f>AI318</f>
        <v>172</v>
      </c>
      <c r="AB328" s="830"/>
      <c r="AC328" s="830">
        <f>+Y328-AA328</f>
        <v>207</v>
      </c>
      <c r="AD328" s="831"/>
      <c r="AE328" s="831"/>
      <c r="AF328" s="832"/>
      <c r="AG328" s="833"/>
      <c r="AH328" s="834"/>
      <c r="AI328" s="834"/>
      <c r="AJ328" s="835"/>
      <c r="AK328" s="819"/>
    </row>
    <row r="329" spans="2:37" x14ac:dyDescent="0.35">
      <c r="B329" s="489"/>
      <c r="C329" s="455"/>
      <c r="D329" s="455"/>
      <c r="E329" s="455"/>
      <c r="G329" s="455"/>
      <c r="H329" s="455"/>
      <c r="I329" s="455"/>
      <c r="J329" s="455"/>
      <c r="K329" s="450"/>
      <c r="L329" s="455"/>
      <c r="M329" s="455"/>
      <c r="N329" s="455"/>
      <c r="O329" s="455"/>
      <c r="P329" s="455"/>
      <c r="Q329" s="455"/>
      <c r="R329" s="405"/>
      <c r="S329" s="816"/>
      <c r="T329" s="797"/>
      <c r="U329" s="796"/>
      <c r="V329" s="818"/>
      <c r="W329" s="797"/>
      <c r="X329" s="791"/>
      <c r="Y329" s="828"/>
      <c r="Z329" s="829"/>
      <c r="AA329" s="830"/>
      <c r="AB329" s="830"/>
      <c r="AC329" s="830"/>
      <c r="AD329" s="831"/>
      <c r="AE329" s="831"/>
      <c r="AF329" s="832"/>
      <c r="AG329" s="833"/>
      <c r="AH329" s="834"/>
      <c r="AI329" s="834"/>
      <c r="AJ329" s="835"/>
      <c r="AK329" s="819"/>
    </row>
    <row r="330" spans="2:37" x14ac:dyDescent="0.35">
      <c r="B330" s="489"/>
      <c r="C330" s="455"/>
      <c r="D330" s="455"/>
      <c r="E330" s="455"/>
      <c r="F330" s="494"/>
      <c r="G330" s="455"/>
      <c r="H330" s="455"/>
      <c r="I330" s="490"/>
      <c r="J330" s="490"/>
      <c r="K330" s="455"/>
      <c r="M330" s="455"/>
      <c r="N330" s="455"/>
      <c r="O330" s="455"/>
      <c r="P330" s="455"/>
      <c r="Q330" s="455"/>
      <c r="R330" s="405"/>
      <c r="S330" s="821">
        <v>3</v>
      </c>
      <c r="T330" s="822"/>
      <c r="U330" s="823" t="s">
        <v>776</v>
      </c>
      <c r="V330" s="824"/>
      <c r="W330" s="822"/>
      <c r="X330" s="825" t="s">
        <v>777</v>
      </c>
      <c r="Y330" s="841">
        <v>139.6</v>
      </c>
      <c r="Z330" s="842"/>
      <c r="AA330" s="845">
        <f>AJ318</f>
        <v>0</v>
      </c>
      <c r="AB330" s="845"/>
      <c r="AC330" s="845">
        <f>+Y330-AA330</f>
        <v>139.6</v>
      </c>
      <c r="AD330" s="860"/>
      <c r="AE330" s="860"/>
      <c r="AF330" s="861"/>
      <c r="AG330" s="833"/>
      <c r="AH330" s="834"/>
      <c r="AI330" s="834"/>
      <c r="AJ330" s="835"/>
      <c r="AK330" s="819"/>
    </row>
    <row r="331" spans="2:37" x14ac:dyDescent="0.35">
      <c r="B331" s="489"/>
      <c r="C331" s="455"/>
      <c r="D331" s="455"/>
      <c r="E331" s="455"/>
      <c r="F331" s="494"/>
      <c r="G331" s="455"/>
      <c r="H331" s="455"/>
      <c r="I331" s="490"/>
      <c r="J331" s="490"/>
      <c r="K331" s="455"/>
      <c r="L331" s="455"/>
      <c r="M331" s="455"/>
      <c r="N331" s="455"/>
      <c r="O331" s="455"/>
      <c r="P331" s="455"/>
      <c r="Q331" s="455"/>
      <c r="R331" s="405"/>
      <c r="S331" s="816"/>
      <c r="T331" s="797"/>
      <c r="U331" s="796"/>
      <c r="V331" s="818"/>
      <c r="W331" s="797"/>
      <c r="X331" s="791"/>
      <c r="Y331" s="843"/>
      <c r="Z331" s="844"/>
      <c r="AA331" s="845"/>
      <c r="AB331" s="845"/>
      <c r="AC331" s="845"/>
      <c r="AD331" s="860"/>
      <c r="AE331" s="860"/>
      <c r="AF331" s="861"/>
      <c r="AG331" s="833"/>
      <c r="AH331" s="834"/>
      <c r="AI331" s="834"/>
      <c r="AJ331" s="835"/>
      <c r="AK331" s="819"/>
    </row>
    <row r="332" spans="2:37" x14ac:dyDescent="0.35">
      <c r="B332" s="489"/>
      <c r="C332" s="455"/>
      <c r="D332" s="455"/>
      <c r="E332" s="455"/>
      <c r="F332" s="494"/>
      <c r="G332" s="455"/>
      <c r="H332" s="455"/>
      <c r="I332" s="455"/>
      <c r="J332" s="455"/>
      <c r="K332" s="455"/>
      <c r="L332" s="455"/>
      <c r="M332" s="455"/>
      <c r="N332" s="455"/>
      <c r="O332" s="455"/>
      <c r="P332" s="455"/>
      <c r="Q332" s="455"/>
      <c r="R332" s="405"/>
      <c r="S332" s="821">
        <v>4</v>
      </c>
      <c r="T332" s="822"/>
      <c r="U332" s="823" t="s">
        <v>24</v>
      </c>
      <c r="V332" s="824"/>
      <c r="W332" s="822"/>
      <c r="X332" s="825" t="s">
        <v>773</v>
      </c>
      <c r="Y332" s="826">
        <f>+Y326</f>
        <v>379</v>
      </c>
      <c r="Z332" s="827"/>
      <c r="AA332" s="830">
        <v>218</v>
      </c>
      <c r="AB332" s="830"/>
      <c r="AC332" s="830">
        <f>+Y332-AA332</f>
        <v>161</v>
      </c>
      <c r="AD332" s="831"/>
      <c r="AE332" s="831"/>
      <c r="AF332" s="832"/>
      <c r="AG332" s="833"/>
      <c r="AH332" s="834"/>
      <c r="AI332" s="834"/>
      <c r="AJ332" s="835"/>
      <c r="AK332" s="819"/>
    </row>
    <row r="333" spans="2:37" x14ac:dyDescent="0.35">
      <c r="B333" s="849" t="s">
        <v>778</v>
      </c>
      <c r="C333" s="850"/>
      <c r="D333" s="850" t="s">
        <v>779</v>
      </c>
      <c r="E333" s="850"/>
      <c r="F333" s="496"/>
      <c r="G333" s="496" t="s">
        <v>780</v>
      </c>
      <c r="H333" s="496"/>
      <c r="I333" s="496"/>
      <c r="J333" s="496"/>
      <c r="K333" s="496"/>
      <c r="L333" s="496"/>
      <c r="M333" s="496" t="s">
        <v>781</v>
      </c>
      <c r="N333" s="496"/>
      <c r="O333" s="496"/>
      <c r="P333" s="496" t="s">
        <v>782</v>
      </c>
      <c r="Q333" s="455"/>
      <c r="R333" s="406"/>
      <c r="S333" s="816"/>
      <c r="T333" s="797"/>
      <c r="U333" s="796"/>
      <c r="V333" s="818"/>
      <c r="W333" s="797"/>
      <c r="X333" s="791"/>
      <c r="Y333" s="828"/>
      <c r="Z333" s="829"/>
      <c r="AA333" s="830"/>
      <c r="AB333" s="830"/>
      <c r="AC333" s="830"/>
      <c r="AD333" s="831"/>
      <c r="AE333" s="831"/>
      <c r="AF333" s="832"/>
      <c r="AG333" s="833"/>
      <c r="AH333" s="834"/>
      <c r="AI333" s="834"/>
      <c r="AJ333" s="835"/>
      <c r="AK333" s="819"/>
    </row>
    <row r="334" spans="2:37" ht="24" customHeight="1" x14ac:dyDescent="0.35">
      <c r="B334" s="495"/>
      <c r="C334" s="496"/>
      <c r="D334" s="496"/>
      <c r="E334" s="496"/>
      <c r="F334" s="496"/>
      <c r="G334" s="496"/>
      <c r="H334" s="496"/>
      <c r="I334" s="496"/>
      <c r="J334" s="496" t="s">
        <v>783</v>
      </c>
      <c r="K334" s="496"/>
      <c r="L334" s="496"/>
      <c r="M334" s="496"/>
      <c r="N334" s="496"/>
      <c r="O334" s="496"/>
      <c r="P334" s="496"/>
      <c r="Q334" s="455"/>
      <c r="R334" s="406"/>
      <c r="S334" s="821">
        <v>5</v>
      </c>
      <c r="T334" s="822"/>
      <c r="U334" s="802" t="s">
        <v>637</v>
      </c>
      <c r="V334" s="853"/>
      <c r="W334" s="854"/>
      <c r="X334" s="404" t="s">
        <v>773</v>
      </c>
      <c r="Y334" s="831"/>
      <c r="Z334" s="855"/>
      <c r="AA334" s="830"/>
      <c r="AB334" s="830"/>
      <c r="AC334" s="830">
        <f>+Y334-AA334</f>
        <v>0</v>
      </c>
      <c r="AD334" s="831"/>
      <c r="AE334" s="831"/>
      <c r="AF334" s="832"/>
      <c r="AG334" s="833"/>
      <c r="AH334" s="834"/>
      <c r="AI334" s="834"/>
      <c r="AJ334" s="835"/>
      <c r="AK334" s="819"/>
    </row>
    <row r="335" spans="2:37" ht="22.5" customHeight="1" thickBot="1" x14ac:dyDescent="0.4">
      <c r="B335" s="497"/>
      <c r="C335" s="498"/>
      <c r="D335" s="498"/>
      <c r="E335" s="498"/>
      <c r="F335" s="498"/>
      <c r="G335" s="498"/>
      <c r="H335" s="498"/>
      <c r="I335" s="498"/>
      <c r="J335" s="498"/>
      <c r="K335" s="498"/>
      <c r="L335" s="498"/>
      <c r="M335" s="498"/>
      <c r="N335" s="499"/>
      <c r="O335" s="499"/>
      <c r="P335" s="499"/>
      <c r="Q335" s="499"/>
      <c r="R335" s="500"/>
      <c r="S335" s="851"/>
      <c r="T335" s="852"/>
      <c r="U335" s="856" t="s">
        <v>307</v>
      </c>
      <c r="V335" s="857"/>
      <c r="W335" s="858"/>
      <c r="X335" s="501" t="s">
        <v>773</v>
      </c>
      <c r="Y335" s="847"/>
      <c r="Z335" s="859"/>
      <c r="AA335" s="846"/>
      <c r="AB335" s="846"/>
      <c r="AC335" s="846">
        <f>+Y335-AA335</f>
        <v>0</v>
      </c>
      <c r="AD335" s="847"/>
      <c r="AE335" s="847"/>
      <c r="AF335" s="848"/>
      <c r="AG335" s="836"/>
      <c r="AH335" s="837"/>
      <c r="AI335" s="837"/>
      <c r="AJ335" s="838"/>
      <c r="AK335" s="81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49" t="s">
        <v>830</v>
      </c>
      <c r="B1" s="550" t="s">
        <v>795</v>
      </c>
      <c r="C1" s="557" t="s">
        <v>799</v>
      </c>
      <c r="D1" s="549" t="s">
        <v>830</v>
      </c>
      <c r="E1" s="550" t="s">
        <v>795</v>
      </c>
      <c r="F1" s="551" t="s">
        <v>799</v>
      </c>
      <c r="H1" s="549" t="s">
        <v>830</v>
      </c>
      <c r="I1" s="550" t="s">
        <v>795</v>
      </c>
      <c r="J1" s="551" t="s">
        <v>799</v>
      </c>
    </row>
    <row r="2" spans="1:10" ht="15.5" x14ac:dyDescent="0.35">
      <c r="A2" s="552">
        <v>1</v>
      </c>
      <c r="B2" s="48" t="s">
        <v>222</v>
      </c>
      <c r="C2" s="548" t="s">
        <v>65</v>
      </c>
      <c r="D2" s="552">
        <v>1</v>
      </c>
      <c r="E2" s="48" t="s">
        <v>557</v>
      </c>
      <c r="F2" s="553" t="s">
        <v>558</v>
      </c>
      <c r="H2" s="552">
        <v>1</v>
      </c>
      <c r="I2" s="48" t="s">
        <v>736</v>
      </c>
      <c r="J2" s="553" t="s">
        <v>63</v>
      </c>
    </row>
    <row r="3" spans="1:10" ht="15.5" x14ac:dyDescent="0.35">
      <c r="A3" s="552">
        <v>2</v>
      </c>
      <c r="B3" s="48" t="s">
        <v>626</v>
      </c>
      <c r="C3" s="548" t="s">
        <v>65</v>
      </c>
      <c r="D3" s="552">
        <v>2</v>
      </c>
      <c r="E3" s="48" t="s">
        <v>696</v>
      </c>
      <c r="F3" s="553" t="s">
        <v>701</v>
      </c>
      <c r="H3" s="552">
        <v>2</v>
      </c>
      <c r="I3" s="48" t="s">
        <v>721</v>
      </c>
      <c r="J3" s="553" t="s">
        <v>170</v>
      </c>
    </row>
    <row r="4" spans="1:10" ht="15.5" x14ac:dyDescent="0.35">
      <c r="A4" s="552">
        <v>3</v>
      </c>
      <c r="B4" s="48" t="s">
        <v>629</v>
      </c>
      <c r="C4" s="548" t="s">
        <v>65</v>
      </c>
      <c r="D4" s="552">
        <v>3</v>
      </c>
      <c r="E4" s="48" t="s">
        <v>697</v>
      </c>
      <c r="F4" s="553" t="s">
        <v>63</v>
      </c>
      <c r="H4" s="552">
        <v>3</v>
      </c>
      <c r="I4" s="48" t="s">
        <v>723</v>
      </c>
      <c r="J4" s="553" t="s">
        <v>150</v>
      </c>
    </row>
    <row r="5" spans="1:10" ht="15.5" x14ac:dyDescent="0.35">
      <c r="A5" s="552">
        <v>4</v>
      </c>
      <c r="B5" s="48" t="s">
        <v>625</v>
      </c>
      <c r="C5" s="548" t="s">
        <v>65</v>
      </c>
      <c r="D5" s="552">
        <v>4</v>
      </c>
      <c r="E5" s="48" t="s">
        <v>633</v>
      </c>
      <c r="F5" s="553" t="s">
        <v>181</v>
      </c>
      <c r="H5" s="552">
        <v>4</v>
      </c>
      <c r="I5" s="48" t="s">
        <v>742</v>
      </c>
      <c r="J5" s="553" t="s">
        <v>743</v>
      </c>
    </row>
    <row r="6" spans="1:10" ht="15.5" x14ac:dyDescent="0.35">
      <c r="A6" s="552">
        <v>5</v>
      </c>
      <c r="B6" s="48" t="s">
        <v>624</v>
      </c>
      <c r="C6" s="548" t="s">
        <v>63</v>
      </c>
      <c r="D6" s="552">
        <v>5</v>
      </c>
      <c r="E6" s="48" t="s">
        <v>705</v>
      </c>
      <c r="F6" s="553" t="s">
        <v>150</v>
      </c>
      <c r="H6" s="552">
        <v>5</v>
      </c>
      <c r="I6" s="48" t="s">
        <v>532</v>
      </c>
      <c r="J6" s="553" t="s">
        <v>79</v>
      </c>
    </row>
    <row r="7" spans="1:10" ht="15.5" x14ac:dyDescent="0.35">
      <c r="A7" s="552">
        <v>6</v>
      </c>
      <c r="B7" s="48" t="s">
        <v>623</v>
      </c>
      <c r="C7" s="548" t="s">
        <v>63</v>
      </c>
      <c r="D7" s="552">
        <v>6</v>
      </c>
      <c r="E7" s="48" t="s">
        <v>632</v>
      </c>
      <c r="F7" s="553" t="s">
        <v>63</v>
      </c>
      <c r="H7" s="552">
        <v>6</v>
      </c>
      <c r="I7" s="48" t="s">
        <v>541</v>
      </c>
      <c r="J7" s="553" t="s">
        <v>65</v>
      </c>
    </row>
    <row r="8" spans="1:10" ht="15.5" x14ac:dyDescent="0.35">
      <c r="A8" s="552">
        <v>7</v>
      </c>
      <c r="B8" s="48" t="s">
        <v>631</v>
      </c>
      <c r="C8" s="548" t="s">
        <v>65</v>
      </c>
      <c r="D8" s="552">
        <v>7</v>
      </c>
      <c r="E8" s="48" t="s">
        <v>698</v>
      </c>
      <c r="F8" s="553" t="s">
        <v>788</v>
      </c>
      <c r="H8" s="552">
        <v>7</v>
      </c>
      <c r="I8" s="48" t="s">
        <v>542</v>
      </c>
      <c r="J8" s="553" t="s">
        <v>77</v>
      </c>
    </row>
    <row r="9" spans="1:10" ht="16" thickBot="1" x14ac:dyDescent="0.4">
      <c r="A9" s="552">
        <v>8</v>
      </c>
      <c r="B9" s="48" t="s">
        <v>635</v>
      </c>
      <c r="C9" s="548" t="s">
        <v>77</v>
      </c>
      <c r="D9" s="554">
        <v>8</v>
      </c>
      <c r="E9" s="555" t="s">
        <v>630</v>
      </c>
      <c r="F9" s="556" t="s">
        <v>65</v>
      </c>
      <c r="H9" s="552">
        <v>8</v>
      </c>
      <c r="I9" s="48" t="s">
        <v>543</v>
      </c>
      <c r="J9" s="553" t="s">
        <v>65</v>
      </c>
    </row>
    <row r="10" spans="1:10" ht="15.5" x14ac:dyDescent="0.35">
      <c r="A10" s="552">
        <v>9</v>
      </c>
      <c r="B10" s="48" t="s">
        <v>724</v>
      </c>
      <c r="C10" s="553" t="s">
        <v>475</v>
      </c>
      <c r="H10" s="552">
        <v>9</v>
      </c>
      <c r="I10" s="48" t="s">
        <v>544</v>
      </c>
      <c r="J10" s="553" t="s">
        <v>200</v>
      </c>
    </row>
    <row r="11" spans="1:10" ht="15.5" x14ac:dyDescent="0.35">
      <c r="A11" s="552">
        <v>10</v>
      </c>
      <c r="B11" s="48" t="s">
        <v>828</v>
      </c>
      <c r="C11" s="553" t="s">
        <v>79</v>
      </c>
      <c r="H11" s="552">
        <v>10</v>
      </c>
      <c r="I11" s="48" t="s">
        <v>549</v>
      </c>
      <c r="J11" s="553" t="s">
        <v>77</v>
      </c>
    </row>
    <row r="12" spans="1:10" ht="15.5" x14ac:dyDescent="0.35">
      <c r="A12" s="552">
        <v>11</v>
      </c>
      <c r="B12" s="48" t="s">
        <v>733</v>
      </c>
      <c r="C12" s="553" t="s">
        <v>65</v>
      </c>
      <c r="H12" s="552">
        <v>11</v>
      </c>
      <c r="I12" s="48" t="s">
        <v>551</v>
      </c>
      <c r="J12" s="553" t="s">
        <v>79</v>
      </c>
    </row>
    <row r="13" spans="1:10" ht="15.5" x14ac:dyDescent="0.35">
      <c r="A13" s="552">
        <v>12</v>
      </c>
      <c r="B13" s="48" t="s">
        <v>671</v>
      </c>
      <c r="C13" s="553" t="s">
        <v>206</v>
      </c>
      <c r="H13" s="552">
        <v>12</v>
      </c>
      <c r="I13" s="48" t="s">
        <v>552</v>
      </c>
      <c r="J13" s="553" t="s">
        <v>555</v>
      </c>
    </row>
    <row r="14" spans="1:10" ht="15.5" x14ac:dyDescent="0.35">
      <c r="A14" s="552">
        <v>13</v>
      </c>
      <c r="B14" s="48" t="s">
        <v>695</v>
      </c>
      <c r="C14" s="553" t="s">
        <v>700</v>
      </c>
      <c r="H14" s="552">
        <v>13</v>
      </c>
      <c r="I14" s="48" t="s">
        <v>553</v>
      </c>
      <c r="J14" s="553" t="s">
        <v>77</v>
      </c>
    </row>
    <row r="15" spans="1:10" ht="16" thickBot="1" x14ac:dyDescent="0.4">
      <c r="A15" s="552">
        <v>14</v>
      </c>
      <c r="B15" s="48" t="s">
        <v>648</v>
      </c>
      <c r="C15" s="553" t="s">
        <v>391</v>
      </c>
      <c r="H15" s="554">
        <v>14</v>
      </c>
      <c r="I15" s="555" t="s">
        <v>554</v>
      </c>
      <c r="J15" s="556" t="s">
        <v>77</v>
      </c>
    </row>
    <row r="16" spans="1:10" ht="15.5" x14ac:dyDescent="0.35">
      <c r="A16" s="552">
        <v>15</v>
      </c>
      <c r="B16" s="48" t="s">
        <v>649</v>
      </c>
      <c r="C16" s="553" t="s">
        <v>197</v>
      </c>
    </row>
    <row r="17" spans="1:3" ht="15.5" x14ac:dyDescent="0.35">
      <c r="A17" s="552">
        <v>16</v>
      </c>
      <c r="B17" s="48" t="s">
        <v>746</v>
      </c>
      <c r="C17" s="553" t="s">
        <v>79</v>
      </c>
    </row>
    <row r="18" spans="1:3" ht="15.5" x14ac:dyDescent="0.35">
      <c r="A18" s="552">
        <v>17</v>
      </c>
      <c r="B18" s="48" t="s">
        <v>829</v>
      </c>
      <c r="C18" s="553" t="s">
        <v>77</v>
      </c>
    </row>
    <row r="19" spans="1:3" ht="15.5" x14ac:dyDescent="0.35">
      <c r="A19" s="552">
        <v>18</v>
      </c>
      <c r="B19" s="48" t="s">
        <v>749</v>
      </c>
      <c r="C19" s="553" t="s">
        <v>79</v>
      </c>
    </row>
    <row r="20" spans="1:3" ht="15.5" x14ac:dyDescent="0.35">
      <c r="A20" s="552">
        <v>19</v>
      </c>
      <c r="B20" s="48" t="s">
        <v>748</v>
      </c>
      <c r="C20" s="553" t="s">
        <v>79</v>
      </c>
    </row>
    <row r="21" spans="1:3" ht="15.5" x14ac:dyDescent="0.35">
      <c r="A21" s="552">
        <v>20</v>
      </c>
      <c r="B21" s="48" t="s">
        <v>703</v>
      </c>
      <c r="C21" s="553" t="s">
        <v>170</v>
      </c>
    </row>
    <row r="22" spans="1:3" ht="15.5" x14ac:dyDescent="0.35">
      <c r="A22" s="552">
        <v>21</v>
      </c>
      <c r="B22" s="48" t="s">
        <v>704</v>
      </c>
      <c r="C22" s="553" t="s">
        <v>706</v>
      </c>
    </row>
    <row r="23" spans="1:3" ht="16" thickBot="1" x14ac:dyDescent="0.4">
      <c r="A23" s="554">
        <v>22</v>
      </c>
      <c r="B23" s="555" t="s">
        <v>707</v>
      </c>
      <c r="C23" s="55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DPR-Summary</vt:lpstr>
      <vt:lpstr>Sheet1</vt:lpstr>
      <vt:lpstr>Project Details</vt:lpstr>
      <vt:lpstr>Erection Compiled</vt:lpstr>
      <vt:lpstr>Foundation</vt:lpstr>
      <vt:lpstr>Visual Chart</vt:lpstr>
      <vt:lpstr>Balance Erc-RAJ</vt:lpstr>
      <vt:lpstr>ERC ROW-MP</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2025-12-03T04:39:37Z</cp:lastPrinted>
  <dcterms:created xsi:type="dcterms:W3CDTF">2025-03-06T16:33:15Z</dcterms:created>
  <dcterms:modified xsi:type="dcterms:W3CDTF">2025-12-03T05:11:50Z</dcterms:modified>
</cp:coreProperties>
</file>