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TA504-765KV DC RISHABDEO-MANDSURE TL\DPR\"/>
    </mc:Choice>
  </mc:AlternateContent>
  <xr:revisionPtr revIDLastSave="0" documentId="13_ncr:1_{7FFE66EC-1ABB-4257-AC5C-0299BD4D7709}" xr6:coauthVersionLast="47" xr6:coauthVersionMax="47" xr10:uidLastSave="{00000000-0000-0000-0000-000000000000}"/>
  <bookViews>
    <workbookView xWindow="-110" yWindow="-110" windowWidth="19420" windowHeight="11500" tabRatio="918" activeTab="4" xr2:uid="{00000000-000D-0000-FFFF-FFFF00000000}"/>
  </bookViews>
  <sheets>
    <sheet name="Erection compiled" sheetId="92" r:id="rId1"/>
    <sheet name="Stringing" sheetId="100" r:id="rId2"/>
    <sheet name="VC_RMTL" sheetId="101" r:id="rId3"/>
    <sheet name="VC_Lilo" sheetId="102" r:id="rId4"/>
    <sheet name="DPR_TA-504" sheetId="91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0" hidden="1">'Erection compiled'!$A$4:$L$125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100" l="1"/>
  <c r="Q5" i="100"/>
  <c r="Q6" i="100"/>
  <c r="Q7" i="100"/>
  <c r="Q8" i="100"/>
  <c r="Q9" i="100"/>
  <c r="Q10" i="100"/>
  <c r="Q11" i="100"/>
  <c r="Q12" i="100"/>
  <c r="Q4" i="100"/>
  <c r="I125" i="92" l="1"/>
  <c r="J22" i="91"/>
  <c r="I124" i="92"/>
  <c r="AV30" i="102"/>
  <c r="AV39" i="102"/>
  <c r="AM6" i="102"/>
  <c r="AM7" i="102"/>
  <c r="AM9" i="102"/>
  <c r="AG10" i="102"/>
  <c r="AM10" i="102" s="1"/>
  <c r="AG11" i="102"/>
  <c r="AM11" i="102" s="1"/>
  <c r="AG12" i="102"/>
  <c r="AM12" i="102" s="1"/>
  <c r="AG14" i="102"/>
  <c r="AM14" i="102" s="1"/>
  <c r="Z38" i="102"/>
  <c r="AD38" i="102" s="1"/>
  <c r="AH38" i="102" s="1"/>
  <c r="AL38" i="102" s="1"/>
  <c r="AP38" i="102" s="1"/>
  <c r="B46" i="102" s="1"/>
  <c r="F46" i="102" s="1"/>
  <c r="AO2" i="102"/>
  <c r="B141" i="10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G10" i="101"/>
  <c r="AM10" i="101" s="1"/>
  <c r="AM9" i="101"/>
  <c r="AJ8" i="101"/>
  <c r="AJ7" i="101"/>
  <c r="AG7" i="101"/>
  <c r="AM7" i="101" s="1"/>
  <c r="AM6" i="101"/>
  <c r="AO2" i="101"/>
  <c r="AP22" i="101" l="1"/>
  <c r="B26" i="101"/>
  <c r="F26" i="101" s="1"/>
  <c r="AG8" i="101"/>
  <c r="AD34" i="101"/>
  <c r="AH34" i="101" s="1"/>
  <c r="I121" i="92"/>
  <c r="AG13" i="102" l="1"/>
  <c r="AM13" i="102" s="1"/>
  <c r="AM8" i="102"/>
  <c r="B29" i="102"/>
  <c r="F29" i="102" s="1"/>
  <c r="AL34" i="101"/>
  <c r="AP34" i="101" s="1"/>
  <c r="B43" i="101" s="1"/>
  <c r="F43" i="101" s="1"/>
  <c r="AG13" i="101"/>
  <c r="AM13" i="101" s="1"/>
  <c r="AM8" i="101"/>
  <c r="J26" i="101"/>
  <c r="N26" i="101" s="1"/>
  <c r="I119" i="92"/>
  <c r="J29" i="102" l="1"/>
  <c r="N29" i="102" s="1"/>
  <c r="R26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R29" i="102" l="1"/>
  <c r="V29" i="102" s="1"/>
  <c r="Z29" i="102" s="1"/>
  <c r="F61" i="10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9" i="102" l="1"/>
  <c r="AH29" i="102" s="1"/>
  <c r="AL29" i="102" s="1"/>
  <c r="AP29" i="102" s="1"/>
  <c r="B38" i="102" s="1"/>
  <c r="F38" i="102" s="1"/>
  <c r="J38" i="102" s="1"/>
  <c r="N38" i="102" s="1"/>
  <c r="R38" i="102" s="1"/>
  <c r="AD26" i="10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I93" i="92"/>
  <c r="I92" i="92"/>
  <c r="I91" i="92" l="1"/>
  <c r="I89" i="92" l="1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K3" i="92" l="1"/>
  <c r="I3" i="92" l="1"/>
  <c r="H3" i="92"/>
  <c r="J11" i="91"/>
  <c r="J12" i="91"/>
  <c r="J13" i="91"/>
  <c r="J18" i="91"/>
  <c r="J20" i="91"/>
  <c r="J21" i="91"/>
  <c r="J26" i="91"/>
  <c r="J10" i="91"/>
  <c r="L7" i="91"/>
  <c r="A6" i="92" l="1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F26" i="91" l="1"/>
  <c r="F22" i="91"/>
  <c r="F21" i="91"/>
  <c r="F20" i="91"/>
  <c r="F16" i="91" l="1"/>
  <c r="F15" i="91"/>
  <c r="F13" i="91"/>
  <c r="F12" i="91"/>
  <c r="F11" i="91"/>
  <c r="F10" i="91"/>
  <c r="M2" i="80" l="1"/>
  <c r="L2" i="80" l="1"/>
  <c r="N2" i="80" l="1"/>
  <c r="U43" i="80" l="1"/>
  <c r="U28" i="80"/>
  <c r="K2" i="80" l="1"/>
  <c r="A26" i="80" l="1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G607" i="80" l="1"/>
  <c r="G609" i="80"/>
  <c r="G611" i="80"/>
  <c r="G613" i="80"/>
  <c r="G615" i="80"/>
  <c r="G605" i="80"/>
  <c r="A6" i="80" l="1"/>
  <c r="G603" i="80" l="1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I42" i="80" l="1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<sst xmlns="http://schemas.openxmlformats.org/spreadsheetml/2006/main" count="4239" uniqueCount="704">
  <si>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</si>
  <si>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</si>
  <si>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</si>
  <si>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</si>
  <si>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</si>
  <si>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</si>
  <si>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</si>
  <si>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</si>
  <si>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</si>
  <si>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</si>
  <si>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</si>
  <si>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</si>
  <si>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</si>
  <si>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</si>
  <si>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</si>
  <si>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</si>
  <si>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</si>
  <si>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</si>
  <si>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</si>
  <si>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</si>
  <si>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</si>
  <si>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</si>
  <si>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</si>
  <si>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</si>
  <si>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</si>
  <si>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</si>
  <si>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</si>
  <si>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</si>
  <si>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</si>
  <si>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</si>
  <si>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</si>
  <si>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</si>
  <si>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</si>
  <si>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</si>
  <si>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</si>
  <si>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</si>
  <si>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</si>
  <si>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</si>
  <si>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</si>
  <si>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</si>
  <si>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</si>
  <si>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</si>
  <si>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</si>
  <si>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</si>
  <si>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</si>
  <si>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</si>
  <si>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</si>
  <si>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</si>
  <si>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</si>
  <si>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</si>
  <si>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</si>
  <si>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</si>
  <si>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</si>
  <si>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</si>
  <si>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</si>
  <si>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</si>
  <si>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</si>
  <si>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</si>
  <si>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</si>
  <si>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</si>
  <si>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</si>
  <si>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</si>
  <si>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</si>
  <si>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</si>
  <si>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</si>
  <si>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</si>
  <si>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</si>
  <si>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</si>
  <si>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</si>
  <si>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</si>
  <si>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</si>
  <si>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</si>
  <si>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</si>
  <si>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</si>
  <si>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</si>
  <si>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</si>
  <si>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</si>
  <si>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</si>
  <si>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</si>
  <si>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</si>
  <si>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</si>
  <si>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</si>
  <si>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</si>
  <si>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</si>
  <si>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</si>
  <si>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</si>
  <si>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</si>
  <si>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</si>
  <si>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</si>
  <si>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</si>
  <si>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</si>
  <si>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</si>
  <si>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</si>
  <si>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</si>
  <si>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</si>
  <si>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</si>
  <si>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</si>
  <si>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</si>
  <si>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</si>
  <si>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</si>
  <si>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</si>
  <si>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</si>
  <si>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</si>
  <si>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</si>
  <si>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</si>
  <si>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</si>
  <si>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</si>
  <si>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</si>
  <si>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</si>
  <si>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</si>
  <si>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</si>
  <si>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</si>
  <si>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</si>
  <si>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</si>
  <si>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</si>
  <si>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</si>
  <si>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</si>
  <si>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</si>
  <si>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</si>
  <si>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</si>
  <si>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</si>
  <si>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</si>
  <si>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</si>
  <si>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</si>
  <si>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</si>
  <si>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</si>
  <si>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</si>
  <si>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</si>
  <si>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</si>
  <si>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</si>
  <si>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</si>
  <si>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</si>
  <si>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</si>
  <si>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</si>
  <si>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</si>
  <si>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</si>
  <si>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</si>
  <si>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</si>
  <si>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</si>
  <si>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</si>
  <si>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</si>
  <si>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</si>
  <si>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</si>
  <si>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</si>
  <si>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</si>
  <si>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</si>
  <si>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</si>
  <si>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</si>
  <si>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</si>
  <si>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</si>
  <si>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</si>
  <si>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</si>
  <si>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</si>
  <si>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</si>
  <si>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</si>
  <si>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</si>
  <si>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</si>
  <si>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</si>
  <si>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</si>
  <si>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</si>
  <si>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</si>
  <si>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</si>
  <si>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</si>
  <si>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</si>
  <si>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</si>
  <si>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</si>
  <si>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</si>
  <si>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</si>
  <si>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</si>
  <si>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</si>
  <si>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</si>
  <si>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</si>
  <si>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</si>
  <si>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</si>
  <si>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</si>
  <si>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</si>
  <si>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</si>
  <si>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</si>
  <si>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</si>
  <si>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</si>
  <si>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</si>
  <si>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</si>
  <si>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</si>
  <si>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</si>
  <si>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</si>
  <si>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</si>
  <si>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</si>
  <si>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</si>
  <si>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</si>
  <si>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</si>
  <si>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</si>
  <si>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</si>
  <si>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</si>
  <si>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</si>
  <si>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</si>
  <si>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</si>
  <si>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</si>
  <si>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</si>
  <si>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</si>
  <si>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</si>
  <si>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</si>
  <si>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</si>
  <si>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</si>
  <si>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</si>
  <si>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</si>
  <si>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</si>
  <si>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</si>
  <si>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</si>
  <si>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</si>
  <si>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</si>
  <si>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</si>
  <si>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</si>
  <si>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</si>
  <si>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</si>
  <si>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</si>
  <si>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</si>
  <si>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</si>
  <si>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</si>
  <si>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</si>
  <si>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</si>
  <si>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</si>
  <si>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</si>
  <si>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</si>
  <si>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</si>
  <si>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</si>
  <si>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</si>
  <si>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</si>
  <si>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</si>
  <si>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</si>
  <si>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</si>
  <si>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</si>
  <si>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</si>
  <si>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</si>
  <si>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</si>
  <si>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</si>
  <si>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</si>
  <si>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</si>
  <si>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</si>
  <si>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</si>
  <si>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</si>
  <si>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</si>
  <si>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</si>
  <si>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</si>
  <si>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</si>
  <si>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</si>
  <si>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</si>
  <si>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</si>
  <si>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</si>
  <si>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</si>
  <si>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</si>
  <si>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</si>
  <si>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</si>
  <si>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</si>
  <si>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</si>
  <si>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</si>
  <si>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</si>
  <si>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</si>
  <si>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</si>
  <si>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</si>
  <si>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</si>
  <si>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</si>
  <si>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</si>
  <si>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</si>
  <si>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</si>
  <si>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</si>
  <si>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</si>
  <si>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</si>
  <si>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</si>
  <si>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</si>
  <si>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</si>
  <si>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</si>
  <si>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</si>
  <si>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</si>
  <si>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</si>
  <si>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</si>
  <si>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</si>
  <si>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</si>
  <si>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</si>
  <si>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</si>
  <si>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</si>
  <si>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</si>
  <si>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</si>
  <si>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</si>
  <si>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</si>
  <si>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</si>
  <si>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</si>
  <si>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</si>
  <si>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</si>
  <si>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</si>
  <si>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</si>
  <si>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</si>
  <si>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</si>
  <si>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</si>
  <si>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</si>
  <si>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</si>
  <si>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</si>
  <si>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</si>
  <si>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</si>
  <si>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</si>
  <si>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</si>
  <si>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</si>
  <si>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</si>
  <si>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</si>
  <si>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</si>
  <si>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</si>
  <si>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</si>
  <si>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</si>
  <si>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</si>
  <si>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</si>
  <si>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</si>
  <si>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</si>
  <si>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</si>
  <si>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</si>
  <si>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</si>
  <si>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</si>
  <si>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</si>
  <si>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</si>
  <si>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</si>
  <si>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</si>
  <si>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</si>
  <si>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</si>
  <si>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</si>
  <si>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</si>
  <si>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</si>
  <si>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</si>
  <si>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</si>
  <si>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</si>
  <si>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</si>
  <si>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</si>
  <si>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</si>
  <si>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</si>
  <si>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</si>
  <si>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</si>
  <si>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</si>
  <si>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</si>
  <si>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</si>
  <si>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</si>
  <si>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</si>
  <si>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</si>
  <si>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</si>
  <si>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</si>
  <si>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</si>
  <si>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</si>
  <si>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</si>
  <si>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</si>
  <si>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</si>
  <si>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</si>
  <si>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</si>
  <si>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</si>
  <si>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</si>
  <si>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</si>
  <si>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</si>
  <si>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</si>
  <si>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</si>
  <si>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</si>
  <si>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</si>
  <si>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</si>
  <si>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</si>
  <si>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</si>
  <si>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</si>
  <si>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</si>
  <si>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</si>
  <si>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</si>
  <si>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</si>
  <si>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</si>
  <si>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</si>
  <si>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</si>
  <si>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</si>
  <si>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</si>
  <si>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</si>
  <si>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</si>
  <si>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</si>
  <si>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</si>
  <si>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</si>
  <si>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</si>
  <si>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</si>
  <si>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</si>
  <si>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</si>
  <si>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</si>
  <si>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</si>
  <si>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</si>
  <si>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</si>
  <si>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</si>
  <si>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</si>
  <si>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</si>
  <si>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</si>
  <si>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</si>
  <si>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</si>
  <si>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</si>
  <si>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</si>
  <si>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</si>
  <si>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</si>
  <si>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</si>
  <si>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</si>
  <si>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</si>
  <si>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</si>
  <si>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</si>
  <si>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</si>
  <si>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</si>
  <si>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</si>
  <si>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</si>
  <si>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</si>
  <si>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</si>
  <si>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</si>
  <si>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</si>
  <si>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</si>
  <si>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</si>
  <si>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</si>
  <si>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</si>
  <si>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</si>
  <si>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</si>
  <si>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</si>
  <si>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</si>
  <si>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</si>
  <si>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</si>
  <si>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</si>
  <si>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</si>
  <si>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</si>
  <si>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</si>
  <si>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</si>
  <si>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</si>
  <si>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</si>
  <si>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</si>
  <si>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</si>
  <si>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</si>
  <si>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</si>
  <si>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</si>
  <si>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</si>
  <si>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</si>
  <si>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</si>
  <si>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</si>
  <si>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</si>
  <si>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</si>
  <si>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</si>
  <si>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</si>
  <si>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</si>
  <si>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</si>
  <si>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</si>
  <si>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</si>
  <si>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</si>
  <si>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</si>
  <si>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</si>
  <si>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</si>
  <si>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</si>
  <si>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</si>
  <si>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</si>
  <si>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</si>
  <si>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</si>
  <si>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</si>
  <si>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</si>
  <si>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</si>
  <si>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</si>
  <si>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</si>
  <si>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</si>
  <si>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</si>
  <si>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</si>
  <si>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</si>
  <si>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</si>
  <si>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</si>
  <si>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</si>
  <si>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</si>
  <si>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</si>
  <si>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</si>
  <si>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</si>
  <si>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</si>
  <si>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</si>
  <si>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</si>
  <si>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</si>
  <si>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</si>
  <si>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</si>
  <si>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</si>
  <si>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</si>
  <si>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</si>
  <si>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</si>
  <si>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</si>
  <si>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</si>
  <si>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</si>
  <si>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</si>
  <si>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</si>
  <si>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</si>
  <si>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</si>
  <si>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</si>
  <si>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</si>
  <si>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</si>
  <si>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</si>
  <si>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</si>
  <si>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</si>
  <si>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</si>
  <si>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</si>
  <si>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</si>
  <si>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</si>
  <si>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</si>
  <si>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</si>
  <si>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</si>
  <si>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</si>
  <si>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</si>
  <si>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</si>
  <si>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</si>
  <si>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</si>
  <si>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</si>
  <si>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</si>
  <si>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</si>
  <si>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</si>
  <si>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</si>
  <si>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</si>
  <si>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</si>
  <si>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</si>
  <si>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</si>
  <si>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</si>
  <si>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</si>
  <si>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</si>
  <si>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</si>
  <si>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</si>
  <si>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</si>
  <si>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</si>
  <si>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</si>
  <si>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</si>
  <si>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</si>
  <si>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</si>
  <si>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</si>
  <si>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</si>
  <si>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</si>
  <si>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</si>
  <si>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</si>
  <si>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</si>
  <si>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</si>
  <si>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</si>
  <si>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</si>
  <si>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</si>
  <si>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</si>
  <si>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</si>
  <si>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</si>
  <si>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</si>
  <si>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</si>
  <si>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</si>
  <si>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</si>
  <si>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</si>
  <si>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</si>
  <si>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</si>
  <si>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</si>
  <si>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</si>
  <si>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</si>
  <si>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</si>
  <si>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</si>
  <si>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</si>
  <si>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</si>
  <si>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</si>
  <si>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</si>
  <si>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</si>
  <si>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</si>
  <si>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</si>
  <si>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</si>
  <si>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</si>
  <si>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</si>
  <si>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</si>
  <si>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</si>
  <si>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</si>
  <si>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</si>
  <si>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</si>
  <si>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</si>
  <si>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</si>
  <si>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</si>
  <si>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</si>
  <si>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</si>
  <si>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</si>
  <si>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</si>
  <si>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</si>
  <si>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</si>
  <si>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</si>
  <si>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</si>
  <si>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</si>
  <si>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</si>
  <si>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</si>
  <si>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</si>
  <si>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</si>
  <si>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</si>
  <si>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</si>
  <si>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</si>
  <si>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</si>
  <si>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</si>
  <si>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</si>
  <si>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</si>
  <si>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</si>
  <si>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</si>
  <si>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</si>
  <si>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</si>
  <si>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</si>
  <si>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</si>
  <si>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</si>
  <si>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</si>
  <si>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</si>
  <si>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</si>
  <si>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</si>
  <si>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</si>
  <si>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</si>
  <si>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</si>
  <si>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</si>
  <si>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</si>
  <si>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</si>
  <si>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</si>
  <si>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</si>
  <si>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</si>
  <si>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</si>
  <si>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</si>
  <si>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</si>
  <si>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</si>
  <si>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</si>
  <si>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DC1+9</t>
  </si>
  <si>
    <t>DC2+3</t>
  </si>
  <si>
    <t>DD45+6</t>
  </si>
  <si>
    <t>DD60+6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</si>
  <si>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</si>
  <si>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</si>
  <si>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</si>
  <si>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</si>
  <si>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</si>
  <si>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</si>
  <si>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</si>
  <si>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</si>
  <si>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</si>
  <si>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</si>
  <si>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</si>
  <si>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</si>
  <si>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</si>
  <si>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</si>
  <si>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</si>
  <si>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</si>
  <si>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</si>
  <si>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</si>
  <si>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</si>
  <si>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</si>
  <si>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</si>
  <si>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</si>
  <si>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</si>
  <si>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</si>
  <si>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</si>
  <si>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</si>
  <si>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</si>
  <si>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</si>
  <si>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</si>
  <si>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</si>
  <si>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</si>
  <si>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</si>
  <si>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</si>
  <si>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</si>
  <si>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</si>
  <si>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</si>
  <si>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</si>
  <si>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</si>
  <si>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</si>
  <si>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</si>
  <si>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</si>
  <si>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</si>
  <si>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</si>
  <si>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</si>
  <si>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</si>
  <si>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</si>
  <si>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</si>
  <si>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</si>
  <si>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</si>
  <si>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</si>
  <si>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</si>
  <si>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</si>
  <si>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</si>
  <si>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</si>
  <si>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</si>
  <si>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</si>
  <si>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</si>
  <si>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</si>
  <si>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</si>
  <si>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</si>
  <si>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</si>
  <si>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</si>
  <si>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</si>
  <si>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</si>
  <si>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</si>
  <si>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</si>
  <si>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</si>
  <si>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</si>
  <si>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</si>
  <si>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</si>
  <si>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</si>
  <si>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</si>
  <si>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</si>
  <si>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</si>
  <si>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</si>
  <si>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</si>
  <si>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</si>
  <si>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</si>
  <si>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</si>
  <si>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</si>
  <si>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</si>
  <si>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</si>
  <si>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</si>
  <si>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</si>
  <si>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Visual Chart :-  765 KV DC LILO CHITTORGARH-RISHABDEO T/L</t>
  </si>
  <si>
    <t>AUX. X.ARM</t>
  </si>
  <si>
    <t>DC2+6</t>
  </si>
  <si>
    <t>DD45+9</t>
  </si>
  <si>
    <t>PUNAM KUMARI</t>
  </si>
  <si>
    <t>Tanjira Bibi</t>
  </si>
  <si>
    <t>1 May'26</t>
  </si>
  <si>
    <t>X-arm strenthening</t>
  </si>
  <si>
    <t>Date:- 10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</si>
</sst>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sz val="9"/>
      <name val="Arial"/>
      <family val="2"/>
    </font>
    <font>
      <b/>
      <sz val="1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6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12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2" xfId="0" applyFont="1" applyBorder="1"/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4" fillId="0" borderId="0" xfId="0" applyFont="1" applyAlignment="1">
      <alignment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horizontal="center" vertical="center" wrapText="1"/>
    </xf>
    <xf numFmtId="1" fontId="24" fillId="16" borderId="3" xfId="0" applyNumberFormat="1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24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horizontal="center" vertical="center" wrapText="1"/>
    </xf>
    <xf numFmtId="1" fontId="24" fillId="17" borderId="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vertical="center" wrapText="1"/>
    </xf>
    <xf numFmtId="0" fontId="24" fillId="19" borderId="1" xfId="0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9" fontId="24" fillId="19" borderId="1" xfId="131" applyFont="1" applyFill="1" applyBorder="1" applyAlignment="1">
      <alignment horizontal="center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left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3" fillId="0" borderId="0" xfId="68" applyFont="1"/>
    <xf numFmtId="0" fontId="34" fillId="0" borderId="0" xfId="68" applyFont="1" applyAlignment="1">
      <alignment horizontal="center"/>
    </xf>
    <xf numFmtId="0" fontId="34" fillId="0" borderId="0" xfId="68" applyFont="1"/>
    <xf numFmtId="0" fontId="33" fillId="0" borderId="0" xfId="68" applyFont="1" applyAlignment="1">
      <alignment horizontal="center" vertical="top"/>
    </xf>
    <xf numFmtId="0" fontId="33" fillId="0" borderId="0" xfId="68" applyFont="1" applyAlignment="1">
      <alignment horizontal="center" vertical="top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5" fillId="0" borderId="8" xfId="0" applyFont="1" applyBorder="1"/>
    <xf numFmtId="0" fontId="35" fillId="0" borderId="0" xfId="0" applyFont="1"/>
    <xf numFmtId="0" fontId="35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24" borderId="1" xfId="0" applyNumberFormat="1" applyFill="1" applyBorder="1" applyAlignment="1">
      <alignment horizontal="center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2" fillId="0" borderId="39" xfId="68" applyFont="1" applyBorder="1" applyAlignment="1">
      <alignment horizontal="center" vertical="center" wrapText="1"/>
    </xf>
    <xf numFmtId="0" fontId="32" fillId="0" borderId="7" xfId="68" applyFont="1" applyBorder="1" applyAlignment="1">
      <alignment horizontal="center" vertical="center" wrapText="1"/>
    </xf>
    <xf numFmtId="0" fontId="32" fillId="0" borderId="40" xfId="68" applyFont="1" applyBorder="1" applyAlignment="1">
      <alignment horizontal="center" vertical="center" wrapText="1"/>
    </xf>
    <xf numFmtId="0" fontId="32" fillId="0" borderId="41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9" borderId="29" xfId="0" applyFont="1" applyFill="1" applyBorder="1" applyAlignment="1">
      <alignment vertical="center"/>
    </xf>
    <xf numFmtId="0" fontId="9" fillId="29" borderId="3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29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 wrapText="1"/>
    </xf>
    <xf numFmtId="0" fontId="8" fillId="28" borderId="30" xfId="79" applyFont="1" applyFill="1" applyBorder="1" applyAlignment="1">
      <alignment horizontal="center" vertical="center" wrapText="1"/>
    </xf>
    <xf numFmtId="0" fontId="8" fillId="28" borderId="3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0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0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9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9" fillId="2" borderId="13" xfId="68" applyFont="1" applyFill="1" applyBorder="1" applyAlignment="1" applyProtection="1">
      <alignment vertical="center"/>
      <protection locked="0"/>
    </xf>
    <xf numFmtId="0" fontId="33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25" fillId="3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1" fontId="0" fillId="0" borderId="18" xfId="0" applyNumberFormat="1" applyBorder="1" applyAlignment="1">
      <alignment horizontal="center"/>
    </xf>
    <xf numFmtId="0" fontId="0" fillId="32" borderId="0" xfId="0" applyFill="1"/>
    <xf numFmtId="0" fontId="17" fillId="0" borderId="0" xfId="0" applyFont="1" applyAlignment="1">
      <alignment vertical="center"/>
    </xf>
    <xf numFmtId="2" fontId="24" fillId="19" borderId="1" xfId="0" applyNumberFormat="1" applyFont="1" applyFill="1" applyBorder="1" applyAlignment="1">
      <alignment horizontal="center" vertical="center" wrapText="1"/>
    </xf>
    <xf numFmtId="10" fontId="24" fillId="19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" fontId="10" fillId="0" borderId="1" xfId="0" quotePrefix="1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0" fillId="22" borderId="0" xfId="0" applyFill="1"/>
    <xf numFmtId="0" fontId="1" fillId="22" borderId="1" xfId="0" applyFont="1" applyFill="1" applyBorder="1" applyAlignment="1">
      <alignment horizontal="center" vertical="center"/>
    </xf>
    <xf numFmtId="0" fontId="8" fillId="0" borderId="2" xfId="79" applyFont="1" applyBorder="1" applyAlignment="1">
      <alignment horizontal="center" vertical="center" wrapText="1"/>
    </xf>
    <xf numFmtId="0" fontId="8" fillId="0" borderId="3" xfId="79" applyFont="1" applyBorder="1" applyAlignment="1">
      <alignment horizontal="center" vertical="center" wrapText="1"/>
    </xf>
    <xf numFmtId="0" fontId="5" fillId="0" borderId="1" xfId="79" applyBorder="1" applyAlignment="1">
      <alignment horizontal="center" vertical="center" wrapText="1"/>
    </xf>
    <xf numFmtId="0" fontId="25" fillId="14" borderId="1" xfId="0" applyFont="1" applyFill="1" applyBorder="1" applyAlignment="1">
      <alignment vertical="center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right"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right" vertical="center"/>
    </xf>
    <xf numFmtId="0" fontId="25" fillId="14" borderId="6" xfId="0" applyFont="1" applyFill="1" applyBorder="1" applyAlignment="1">
      <alignment horizontal="right" vertical="center"/>
    </xf>
    <xf numFmtId="0" fontId="25" fillId="14" borderId="11" xfId="0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3" xfId="0" applyNumberFormat="1" applyFont="1" applyBorder="1" applyAlignment="1">
      <alignment horizontal="center" vertical="center" wrapText="1"/>
    </xf>
    <xf numFmtId="0" fontId="30" fillId="2" borderId="15" xfId="68" applyFont="1" applyFill="1" applyBorder="1" applyAlignment="1" applyProtection="1">
      <alignment horizontal="left" vertical="top"/>
      <protection locked="0"/>
    </xf>
    <xf numFmtId="0" fontId="30" fillId="2" borderId="4" xfId="68" applyFont="1" applyFill="1" applyBorder="1" applyAlignment="1" applyProtection="1">
      <alignment horizontal="left" vertical="top"/>
      <protection locked="0"/>
    </xf>
    <xf numFmtId="0" fontId="30" fillId="2" borderId="5" xfId="68" applyFont="1" applyFill="1" applyBorder="1" applyAlignment="1" applyProtection="1">
      <alignment horizontal="left" vertical="top"/>
      <protection locked="0"/>
    </xf>
    <xf numFmtId="0" fontId="23" fillId="2" borderId="17" xfId="68" applyFont="1" applyFill="1" applyBorder="1" applyAlignment="1" applyProtection="1">
      <alignment horizontal="left" vertical="center"/>
      <protection locked="0"/>
    </xf>
    <xf numFmtId="0" fontId="23" fillId="2" borderId="18" xfId="68" applyFont="1" applyFill="1" applyBorder="1" applyAlignment="1" applyProtection="1">
      <alignment horizontal="left" vertical="center"/>
      <protection locked="0"/>
    </xf>
    <xf numFmtId="0" fontId="23" fillId="2" borderId="19" xfId="68" applyFont="1" applyFill="1" applyBorder="1" applyAlignment="1" applyProtection="1">
      <alignment horizontal="left" vertical="center"/>
      <protection locked="0"/>
    </xf>
    <xf numFmtId="0" fontId="31" fillId="21" borderId="0" xfId="0" applyFont="1" applyFill="1" applyAlignment="1">
      <alignment horizontal="left"/>
    </xf>
    <xf numFmtId="14" fontId="31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3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32" fillId="0" borderId="37" xfId="68" applyFont="1" applyBorder="1" applyAlignment="1">
      <alignment horizontal="left" vertical="center" wrapText="1"/>
    </xf>
    <xf numFmtId="0" fontId="32" fillId="0" borderId="38" xfId="68" applyFont="1" applyBorder="1" applyAlignment="1">
      <alignment horizontal="left" vertical="center" wrapText="1"/>
    </xf>
    <xf numFmtId="0" fontId="32" fillId="0" borderId="22" xfId="68" applyFont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169" fontId="8" fillId="0" borderId="23" xfId="0" applyNumberFormat="1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69" fontId="8" fillId="0" borderId="20" xfId="0" applyNumberFormat="1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0" fillId="24" borderId="21" xfId="0" applyNumberFormat="1" applyFill="1" applyBorder="1" applyAlignment="1">
      <alignment horizontal="center"/>
    </xf>
    <xf numFmtId="0" fontId="0" fillId="24" borderId="21" xfId="0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169" fontId="0" fillId="5" borderId="2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26" xfId="0" applyNumberFormat="1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5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36" fillId="25" borderId="1" xfId="0" applyFont="1" applyFill="1" applyBorder="1" applyAlignment="1">
      <alignment horizontal="center"/>
    </xf>
    <xf numFmtId="1" fontId="1" fillId="0" borderId="27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" fontId="1" fillId="0" borderId="27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1" fontId="1" fillId="0" borderId="26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6" fillId="25" borderId="7" xfId="0" applyFont="1" applyFill="1" applyBorder="1" applyAlignment="1">
      <alignment horizontal="center"/>
    </xf>
    <xf numFmtId="0" fontId="36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38" fillId="2" borderId="15" xfId="68" applyFont="1" applyFill="1" applyBorder="1" applyAlignment="1" applyProtection="1">
      <alignment horizontal="left" vertical="top"/>
      <protection locked="0"/>
    </xf>
    <xf numFmtId="2" fontId="8" fillId="0" borderId="3" xfId="0" applyNumberFormat="1" applyFont="1" applyBorder="1" applyAlignment="1">
      <alignment horizontal="center" vertical="center" wrapText="1"/>
    </xf>
    <xf numFmtId="2" fontId="5" fillId="24" borderId="3" xfId="0" applyNumberFormat="1" applyFont="1" applyFill="1" applyBorder="1" applyAlignment="1">
      <alignment horizontal="center" vertical="center" wrapText="1"/>
    </xf>
    <xf numFmtId="2" fontId="0" fillId="24" borderId="1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67</xdr:row>
      <xdr:rowOff>26670</xdr:rowOff>
    </xdr:from>
    <xdr:to>
      <xdr:col>15</xdr:col>
      <xdr:colOff>0</xdr:colOff>
      <xdr:row>69</xdr:row>
      <xdr:rowOff>38100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070860" y="12241530"/>
          <a:ext cx="47244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116060" y="5881370"/>
          <a:ext cx="5092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27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30FBF50D-5D4B-4896-99C9-68A485340F13}"/>
            </a:ext>
          </a:extLst>
        </xdr:cNvPr>
        <xdr:cNvSpPr>
          <a:spLocks noChangeArrowheads="1"/>
        </xdr:cNvSpPr>
      </xdr:nvSpPr>
      <xdr:spPr bwMode="auto">
        <a:xfrm>
          <a:off x="118110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F9B3426E-3F0F-4B54-AB8D-0FB15FA577A3}"/>
            </a:ext>
          </a:extLst>
        </xdr:cNvPr>
        <xdr:cNvSpPr>
          <a:spLocks/>
        </xdr:cNvSpPr>
      </xdr:nvSpPr>
      <xdr:spPr bwMode="auto">
        <a:xfrm>
          <a:off x="1419860" y="43840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0</xdr:rowOff>
    </xdr:from>
    <xdr:to>
      <xdr:col>11</xdr:col>
      <xdr:colOff>0</xdr:colOff>
      <xdr:row>29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0651AD15-3656-45AA-81F1-871B0A8E55E3}"/>
            </a:ext>
          </a:extLst>
        </xdr:cNvPr>
        <xdr:cNvSpPr>
          <a:spLocks noChangeArrowheads="1"/>
        </xdr:cNvSpPr>
      </xdr:nvSpPr>
      <xdr:spPr bwMode="auto">
        <a:xfrm>
          <a:off x="212598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26</xdr:row>
      <xdr:rowOff>139700</xdr:rowOff>
    </xdr:from>
    <xdr:to>
      <xdr:col>14</xdr:col>
      <xdr:colOff>0</xdr:colOff>
      <xdr:row>27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A11A8960-5519-4CAF-BC73-BE3263996AFB}"/>
            </a:ext>
          </a:extLst>
        </xdr:cNvPr>
        <xdr:cNvSpPr>
          <a:spLocks/>
        </xdr:cNvSpPr>
      </xdr:nvSpPr>
      <xdr:spPr bwMode="auto">
        <a:xfrm>
          <a:off x="236474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1CE3B613-939D-4C8B-A72E-984E3718F0E2}"/>
            </a:ext>
          </a:extLst>
        </xdr:cNvPr>
        <xdr:cNvSpPr>
          <a:spLocks noChangeArrowheads="1"/>
        </xdr:cNvSpPr>
      </xdr:nvSpPr>
      <xdr:spPr bwMode="auto">
        <a:xfrm>
          <a:off x="307086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26</xdr:row>
      <xdr:rowOff>139700</xdr:rowOff>
    </xdr:from>
    <xdr:to>
      <xdr:col>18</xdr:col>
      <xdr:colOff>0</xdr:colOff>
      <xdr:row>27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088770E7-5A0F-44E8-AE34-66801893831A}"/>
            </a:ext>
          </a:extLst>
        </xdr:cNvPr>
        <xdr:cNvSpPr>
          <a:spLocks/>
        </xdr:cNvSpPr>
      </xdr:nvSpPr>
      <xdr:spPr bwMode="auto">
        <a:xfrm>
          <a:off x="330962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27</xdr:row>
      <xdr:rowOff>0</xdr:rowOff>
    </xdr:from>
    <xdr:to>
      <xdr:col>19</xdr:col>
      <xdr:colOff>0</xdr:colOff>
      <xdr:row>29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88A6FBF-FE4B-42B1-A4B0-ADDC9CE4D804}"/>
            </a:ext>
          </a:extLst>
        </xdr:cNvPr>
        <xdr:cNvSpPr>
          <a:spLocks noChangeArrowheads="1"/>
        </xdr:cNvSpPr>
      </xdr:nvSpPr>
      <xdr:spPr bwMode="auto">
        <a:xfrm>
          <a:off x="401574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26</xdr:row>
      <xdr:rowOff>139700</xdr:rowOff>
    </xdr:from>
    <xdr:to>
      <xdr:col>22</xdr:col>
      <xdr:colOff>0</xdr:colOff>
      <xdr:row>27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C7593F5F-0567-442E-AEE8-13676E6EBDC9}"/>
            </a:ext>
          </a:extLst>
        </xdr:cNvPr>
        <xdr:cNvSpPr>
          <a:spLocks/>
        </xdr:cNvSpPr>
      </xdr:nvSpPr>
      <xdr:spPr bwMode="auto">
        <a:xfrm>
          <a:off x="425450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27</xdr:row>
      <xdr:rowOff>0</xdr:rowOff>
    </xdr:from>
    <xdr:to>
      <xdr:col>23</xdr:col>
      <xdr:colOff>0</xdr:colOff>
      <xdr:row>29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D03E424-1A9E-4A67-B9A6-E6CC994AD9CB}"/>
            </a:ext>
          </a:extLst>
        </xdr:cNvPr>
        <xdr:cNvSpPr>
          <a:spLocks noChangeArrowheads="1"/>
        </xdr:cNvSpPr>
      </xdr:nvSpPr>
      <xdr:spPr bwMode="auto">
        <a:xfrm>
          <a:off x="49606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26</xdr:row>
      <xdr:rowOff>139700</xdr:rowOff>
    </xdr:from>
    <xdr:to>
      <xdr:col>26</xdr:col>
      <xdr:colOff>0</xdr:colOff>
      <xdr:row>27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33EBBE6E-EBB7-42F9-93DC-CF015EF72F46}"/>
            </a:ext>
          </a:extLst>
        </xdr:cNvPr>
        <xdr:cNvSpPr>
          <a:spLocks/>
        </xdr:cNvSpPr>
      </xdr:nvSpPr>
      <xdr:spPr bwMode="auto">
        <a:xfrm>
          <a:off x="5199380" y="4384040"/>
          <a:ext cx="100330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27</xdr:col>
      <xdr:colOff>0</xdr:colOff>
      <xdr:row>29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66FDF7ED-8C46-4F36-93A7-4A26C9F8F1A2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26</xdr:row>
      <xdr:rowOff>139700</xdr:rowOff>
    </xdr:from>
    <xdr:to>
      <xdr:col>30</xdr:col>
      <xdr:colOff>0</xdr:colOff>
      <xdr:row>27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5811B5E0-8A96-40CA-91D9-A664E8098FFE}"/>
            </a:ext>
          </a:extLst>
        </xdr:cNvPr>
        <xdr:cNvSpPr>
          <a:spLocks/>
        </xdr:cNvSpPr>
      </xdr:nvSpPr>
      <xdr:spPr bwMode="auto">
        <a:xfrm>
          <a:off x="6159500" y="43840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165100</xdr:rowOff>
    </xdr:from>
    <xdr:to>
      <xdr:col>31</xdr:col>
      <xdr:colOff>0</xdr:colOff>
      <xdr:row>29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70C950FA-8024-4D15-9319-601AB696B8F8}"/>
            </a:ext>
          </a:extLst>
        </xdr:cNvPr>
        <xdr:cNvSpPr>
          <a:spLocks noChangeArrowheads="1"/>
        </xdr:cNvSpPr>
      </xdr:nvSpPr>
      <xdr:spPr bwMode="auto">
        <a:xfrm>
          <a:off x="6911340" y="44094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0</xdr:colOff>
      <xdr:row>27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1C6CC571-ED1B-49CB-BA3B-23589E0700FD}"/>
            </a:ext>
          </a:extLst>
        </xdr:cNvPr>
        <xdr:cNvSpPr>
          <a:spLocks/>
        </xdr:cNvSpPr>
      </xdr:nvSpPr>
      <xdr:spPr bwMode="auto">
        <a:xfrm>
          <a:off x="7150100" y="43840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27</xdr:row>
      <xdr:rowOff>0</xdr:rowOff>
    </xdr:from>
    <xdr:to>
      <xdr:col>35</xdr:col>
      <xdr:colOff>0</xdr:colOff>
      <xdr:row>29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AFE01FB7-EF6F-4B0D-BE9D-468FE75E0F47}"/>
            </a:ext>
          </a:extLst>
        </xdr:cNvPr>
        <xdr:cNvSpPr>
          <a:spLocks noChangeArrowheads="1"/>
        </xdr:cNvSpPr>
      </xdr:nvSpPr>
      <xdr:spPr bwMode="auto">
        <a:xfrm>
          <a:off x="7962900" y="4427220"/>
          <a:ext cx="55626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26</xdr:row>
      <xdr:rowOff>139700</xdr:rowOff>
    </xdr:from>
    <xdr:to>
      <xdr:col>38</xdr:col>
      <xdr:colOff>0</xdr:colOff>
      <xdr:row>27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C4AD2387-3C46-419A-AE65-F817C529C331}"/>
            </a:ext>
          </a:extLst>
        </xdr:cNvPr>
        <xdr:cNvSpPr>
          <a:spLocks/>
        </xdr:cNvSpPr>
      </xdr:nvSpPr>
      <xdr:spPr bwMode="auto">
        <a:xfrm>
          <a:off x="8201660" y="43840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4FCE0DA7-60C1-4074-BB98-1A05F7464B10}"/>
            </a:ext>
          </a:extLst>
        </xdr:cNvPr>
        <xdr:cNvSpPr>
          <a:spLocks noChangeArrowheads="1"/>
        </xdr:cNvSpPr>
      </xdr:nvSpPr>
      <xdr:spPr bwMode="auto">
        <a:xfrm>
          <a:off x="236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</xdr:row>
      <xdr:rowOff>139700</xdr:rowOff>
    </xdr:from>
    <xdr:to>
      <xdr:col>6</xdr:col>
      <xdr:colOff>12700</xdr:colOff>
      <xdr:row>27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84427FC4-EAF9-4991-A9CF-970D912C6CDF}"/>
            </a:ext>
          </a:extLst>
        </xdr:cNvPr>
        <xdr:cNvSpPr>
          <a:spLocks/>
        </xdr:cNvSpPr>
      </xdr:nvSpPr>
      <xdr:spPr bwMode="auto">
        <a:xfrm>
          <a:off x="47244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165100</xdr:rowOff>
    </xdr:from>
    <xdr:to>
      <xdr:col>39</xdr:col>
      <xdr:colOff>0</xdr:colOff>
      <xdr:row>29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C2AC8404-C701-4C52-B5A3-BDCDB33D583B}"/>
            </a:ext>
          </a:extLst>
        </xdr:cNvPr>
        <xdr:cNvSpPr>
          <a:spLocks noChangeArrowheads="1"/>
        </xdr:cNvSpPr>
      </xdr:nvSpPr>
      <xdr:spPr bwMode="auto">
        <a:xfrm>
          <a:off x="9090660" y="4409440"/>
          <a:ext cx="5486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26</xdr:row>
      <xdr:rowOff>139700</xdr:rowOff>
    </xdr:from>
    <xdr:to>
      <xdr:col>42</xdr:col>
      <xdr:colOff>0</xdr:colOff>
      <xdr:row>27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8B0D3F76-40C2-46C0-9850-62067BDFE5CB}"/>
            </a:ext>
          </a:extLst>
        </xdr:cNvPr>
        <xdr:cNvSpPr>
          <a:spLocks/>
        </xdr:cNvSpPr>
      </xdr:nvSpPr>
      <xdr:spPr bwMode="auto">
        <a:xfrm>
          <a:off x="9344660" y="438404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</xdr:row>
      <xdr:rowOff>0</xdr:rowOff>
    </xdr:from>
    <xdr:to>
      <xdr:col>43</xdr:col>
      <xdr:colOff>0</xdr:colOff>
      <xdr:row>29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09519833-FC79-4C8D-9196-43F86A81947B}"/>
            </a:ext>
          </a:extLst>
        </xdr:cNvPr>
        <xdr:cNvSpPr>
          <a:spLocks noChangeArrowheads="1"/>
        </xdr:cNvSpPr>
      </xdr:nvSpPr>
      <xdr:spPr bwMode="auto">
        <a:xfrm>
          <a:off x="10142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26</xdr:row>
      <xdr:rowOff>139700</xdr:rowOff>
    </xdr:from>
    <xdr:to>
      <xdr:col>45</xdr:col>
      <xdr:colOff>254000</xdr:colOff>
      <xdr:row>27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06E4889-7FC3-444D-8212-92E37FC55AF0}"/>
            </a:ext>
          </a:extLst>
        </xdr:cNvPr>
        <xdr:cNvSpPr>
          <a:spLocks/>
        </xdr:cNvSpPr>
      </xdr:nvSpPr>
      <xdr:spPr bwMode="auto">
        <a:xfrm>
          <a:off x="10380980" y="4384040"/>
          <a:ext cx="944880" cy="12573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25ADBFE4-FCC7-457B-9195-77B8F4FA425B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4E7A1002-F53F-4ED3-8B8E-EF3BC27E5AB8}"/>
            </a:ext>
          </a:extLst>
        </xdr:cNvPr>
        <xdr:cNvSpPr>
          <a:spLocks/>
        </xdr:cNvSpPr>
      </xdr:nvSpPr>
      <xdr:spPr bwMode="auto">
        <a:xfrm>
          <a:off x="1419860" y="58318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8697A950-7548-45C1-B4EE-217EE5F76388}"/>
            </a:ext>
          </a:extLst>
        </xdr:cNvPr>
        <xdr:cNvSpPr>
          <a:spLocks noChangeArrowheads="1"/>
        </xdr:cNvSpPr>
      </xdr:nvSpPr>
      <xdr:spPr bwMode="auto">
        <a:xfrm>
          <a:off x="212598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35C1946A-DE96-4E4E-B4E9-597608B29A5C}"/>
            </a:ext>
          </a:extLst>
        </xdr:cNvPr>
        <xdr:cNvSpPr>
          <a:spLocks/>
        </xdr:cNvSpPr>
      </xdr:nvSpPr>
      <xdr:spPr bwMode="auto">
        <a:xfrm>
          <a:off x="236474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6E9F6C5F-5088-45D3-AA63-3EBAFDA5FC9C}"/>
            </a:ext>
          </a:extLst>
        </xdr:cNvPr>
        <xdr:cNvSpPr>
          <a:spLocks noChangeArrowheads="1"/>
        </xdr:cNvSpPr>
      </xdr:nvSpPr>
      <xdr:spPr bwMode="auto">
        <a:xfrm>
          <a:off x="307086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87B66876-E731-4BE6-B99C-69B3B1FB1CF5}"/>
            </a:ext>
          </a:extLst>
        </xdr:cNvPr>
        <xdr:cNvSpPr>
          <a:spLocks/>
        </xdr:cNvSpPr>
      </xdr:nvSpPr>
      <xdr:spPr bwMode="auto">
        <a:xfrm>
          <a:off x="330962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35</xdr:row>
      <xdr:rowOff>165100</xdr:rowOff>
    </xdr:from>
    <xdr:to>
      <xdr:col>19</xdr:col>
      <xdr:colOff>0</xdr:colOff>
      <xdr:row>38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838A0CAB-20E3-4B9B-AE9D-79F1448EE2B8}"/>
            </a:ext>
          </a:extLst>
        </xdr:cNvPr>
        <xdr:cNvSpPr>
          <a:spLocks noChangeArrowheads="1"/>
        </xdr:cNvSpPr>
      </xdr:nvSpPr>
      <xdr:spPr bwMode="auto">
        <a:xfrm>
          <a:off x="401574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33020</xdr:colOff>
      <xdr:row>35</xdr:row>
      <xdr:rowOff>139700</xdr:rowOff>
    </xdr:from>
    <xdr:to>
      <xdr:col>22</xdr:col>
      <xdr:colOff>30480</xdr:colOff>
      <xdr:row>36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C0F1C7EC-93AD-4C0D-9C42-C21FCADB41D5}"/>
            </a:ext>
          </a:extLst>
        </xdr:cNvPr>
        <xdr:cNvSpPr>
          <a:spLocks/>
        </xdr:cNvSpPr>
      </xdr:nvSpPr>
      <xdr:spPr bwMode="auto">
        <a:xfrm>
          <a:off x="4361180" y="656336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44</xdr:row>
      <xdr:rowOff>8890</xdr:rowOff>
    </xdr:from>
    <xdr:to>
      <xdr:col>3</xdr:col>
      <xdr:colOff>6350</xdr:colOff>
      <xdr:row>46</xdr:row>
      <xdr:rowOff>8890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A2AC5339-91F8-4EFC-97F7-7B679CC6E232}"/>
            </a:ext>
          </a:extLst>
        </xdr:cNvPr>
        <xdr:cNvSpPr>
          <a:spLocks noChangeArrowheads="1"/>
        </xdr:cNvSpPr>
      </xdr:nvSpPr>
      <xdr:spPr bwMode="auto">
        <a:xfrm>
          <a:off x="242570" y="788035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222250</xdr:colOff>
      <xdr:row>43</xdr:row>
      <xdr:rowOff>158750</xdr:rowOff>
    </xdr:from>
    <xdr:to>
      <xdr:col>6</xdr:col>
      <xdr:colOff>222250</xdr:colOff>
      <xdr:row>45</xdr:row>
      <xdr:rowOff>158750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FD2D101-30A4-4A8F-8A2A-E95EBA8FFAF6}"/>
            </a:ext>
          </a:extLst>
        </xdr:cNvPr>
        <xdr:cNvSpPr>
          <a:spLocks noChangeArrowheads="1"/>
        </xdr:cNvSpPr>
      </xdr:nvSpPr>
      <xdr:spPr bwMode="auto">
        <a:xfrm>
          <a:off x="1187450" y="8064500"/>
          <a:ext cx="4826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0E7A4472-4134-49C7-BCAE-0E72EBD28655}"/>
            </a:ext>
          </a:extLst>
        </xdr:cNvPr>
        <xdr:cNvSpPr>
          <a:spLocks/>
        </xdr:cNvSpPr>
      </xdr:nvSpPr>
      <xdr:spPr bwMode="auto">
        <a:xfrm>
          <a:off x="6159500" y="58318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1B78B877-6AE0-44F3-9425-B35C09300BDB}"/>
            </a:ext>
          </a:extLst>
        </xdr:cNvPr>
        <xdr:cNvSpPr>
          <a:spLocks/>
        </xdr:cNvSpPr>
      </xdr:nvSpPr>
      <xdr:spPr bwMode="auto">
        <a:xfrm>
          <a:off x="7150100" y="58318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5327434A-4E90-4B73-911F-E73597DAE73E}"/>
            </a:ext>
          </a:extLst>
        </xdr:cNvPr>
        <xdr:cNvSpPr>
          <a:spLocks/>
        </xdr:cNvSpPr>
      </xdr:nvSpPr>
      <xdr:spPr bwMode="auto">
        <a:xfrm>
          <a:off x="8201660" y="58318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86F32AA-02F2-4135-82FB-746DB006B81F}"/>
            </a:ext>
          </a:extLst>
        </xdr:cNvPr>
        <xdr:cNvSpPr>
          <a:spLocks noChangeArrowheads="1"/>
        </xdr:cNvSpPr>
      </xdr:nvSpPr>
      <xdr:spPr bwMode="auto">
        <a:xfrm>
          <a:off x="2362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BEAA94DE-5D83-4F8C-BA0C-0BE17964DAD8}"/>
            </a:ext>
          </a:extLst>
        </xdr:cNvPr>
        <xdr:cNvSpPr>
          <a:spLocks/>
        </xdr:cNvSpPr>
      </xdr:nvSpPr>
      <xdr:spPr bwMode="auto">
        <a:xfrm>
          <a:off x="472440" y="58318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2B9BD912-24D9-45CA-94BC-1C1D6A14357A}"/>
            </a:ext>
          </a:extLst>
        </xdr:cNvPr>
        <xdr:cNvSpPr>
          <a:spLocks noChangeArrowheads="1"/>
        </xdr:cNvSpPr>
      </xdr:nvSpPr>
      <xdr:spPr bwMode="auto">
        <a:xfrm>
          <a:off x="2362200" y="1330960"/>
          <a:ext cx="472440" cy="33782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A337AAE3-E548-4436-87C2-F25262E71109}"/>
            </a:ext>
          </a:extLst>
        </xdr:cNvPr>
        <xdr:cNvSpPr>
          <a:spLocks/>
        </xdr:cNvSpPr>
      </xdr:nvSpPr>
      <xdr:spPr bwMode="auto">
        <a:xfrm>
          <a:off x="260096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3D7378D-A98B-4C9F-84F8-AFF130223FAB}"/>
            </a:ext>
          </a:extLst>
        </xdr:cNvPr>
        <xdr:cNvSpPr>
          <a:spLocks noChangeArrowheads="1"/>
        </xdr:cNvSpPr>
      </xdr:nvSpPr>
      <xdr:spPr bwMode="auto">
        <a:xfrm>
          <a:off x="3307080" y="1330960"/>
          <a:ext cx="472440" cy="33782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06BC560-2389-4289-9333-EEC8DC852D64}"/>
            </a:ext>
          </a:extLst>
        </xdr:cNvPr>
        <xdr:cNvSpPr>
          <a:spLocks/>
        </xdr:cNvSpPr>
      </xdr:nvSpPr>
      <xdr:spPr bwMode="auto">
        <a:xfrm>
          <a:off x="354584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940CD10C-1276-4D4E-A65B-03A10D8BB5AC}"/>
            </a:ext>
          </a:extLst>
        </xdr:cNvPr>
        <xdr:cNvSpPr>
          <a:spLocks noChangeArrowheads="1"/>
        </xdr:cNvSpPr>
      </xdr:nvSpPr>
      <xdr:spPr bwMode="auto">
        <a:xfrm rot="5400000">
          <a:off x="3932555" y="3261995"/>
          <a:ext cx="98806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9601924B-DC59-44F6-BE04-498F098F0CAF}"/>
            </a:ext>
          </a:extLst>
        </xdr:cNvPr>
        <xdr:cNvSpPr>
          <a:spLocks noChangeArrowheads="1"/>
        </xdr:cNvSpPr>
      </xdr:nvSpPr>
      <xdr:spPr bwMode="auto">
        <a:xfrm>
          <a:off x="1697990" y="2828290"/>
          <a:ext cx="158750" cy="97536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C35619D0-9157-4500-B0E0-44A7B68AADDD}"/>
            </a:ext>
          </a:extLst>
        </xdr:cNvPr>
        <xdr:cNvSpPr/>
      </xdr:nvSpPr>
      <xdr:spPr>
        <a:xfrm>
          <a:off x="3006090" y="2740660"/>
          <a:ext cx="192877" cy="87210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85B813B2-C161-42BC-BB08-FBBFB8D68BB9}"/>
            </a:ext>
          </a:extLst>
        </xdr:cNvPr>
        <xdr:cNvSpPr>
          <a:spLocks noChangeShapeType="1"/>
        </xdr:cNvSpPr>
      </xdr:nvSpPr>
      <xdr:spPr bwMode="auto">
        <a:xfrm flipH="1" flipV="1">
          <a:off x="4264660" y="1422400"/>
          <a:ext cx="43307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1E48CAB2-AF6F-4017-B17C-BBAC74DAE108}"/>
            </a:ext>
          </a:extLst>
        </xdr:cNvPr>
        <xdr:cNvSpPr>
          <a:spLocks noChangeShapeType="1"/>
        </xdr:cNvSpPr>
      </xdr:nvSpPr>
      <xdr:spPr bwMode="auto">
        <a:xfrm>
          <a:off x="1419860" y="1502410"/>
          <a:ext cx="1069340" cy="114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94695360-2252-43CE-800D-CCBA3629440E}"/>
            </a:ext>
          </a:extLst>
        </xdr:cNvPr>
        <xdr:cNvSpPr>
          <a:spLocks noChangeShapeType="1"/>
        </xdr:cNvSpPr>
      </xdr:nvSpPr>
      <xdr:spPr bwMode="auto">
        <a:xfrm>
          <a:off x="1550670" y="1821180"/>
          <a:ext cx="81407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3168AC6C-6AF9-4629-8D49-07044923F57D}"/>
            </a:ext>
          </a:extLst>
        </xdr:cNvPr>
        <xdr:cNvSpPr>
          <a:spLocks noChangeShapeType="1"/>
        </xdr:cNvSpPr>
      </xdr:nvSpPr>
      <xdr:spPr bwMode="auto">
        <a:xfrm>
          <a:off x="1480820" y="2157730"/>
          <a:ext cx="88392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97AE4E01-8223-4422-A496-BB7DD9716CE8}"/>
            </a:ext>
          </a:extLst>
        </xdr:cNvPr>
        <xdr:cNvSpPr>
          <a:spLocks noChangeShapeType="1"/>
        </xdr:cNvSpPr>
      </xdr:nvSpPr>
      <xdr:spPr bwMode="auto">
        <a:xfrm>
          <a:off x="1902460" y="1150620"/>
          <a:ext cx="1141730" cy="208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D27814DB-3DDC-4E28-9B18-900A932ECF8E}"/>
            </a:ext>
          </a:extLst>
        </xdr:cNvPr>
        <xdr:cNvSpPr>
          <a:spLocks noChangeShapeType="1"/>
        </xdr:cNvSpPr>
      </xdr:nvSpPr>
      <xdr:spPr bwMode="auto">
        <a:xfrm flipV="1">
          <a:off x="1902460" y="2354580"/>
          <a:ext cx="462280" cy="1066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899B4F2A-69C0-4817-A038-FEEFF981E983}"/>
            </a:ext>
          </a:extLst>
        </xdr:cNvPr>
        <xdr:cNvSpPr>
          <a:spLocks noChangeShapeType="1"/>
        </xdr:cNvSpPr>
      </xdr:nvSpPr>
      <xdr:spPr bwMode="auto">
        <a:xfrm flipH="1">
          <a:off x="3545840" y="1099820"/>
          <a:ext cx="703580" cy="1549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93980</xdr:colOff>
      <xdr:row>0</xdr:row>
      <xdr:rowOff>12700</xdr:rowOff>
    </xdr:from>
    <xdr:to>
      <xdr:col>3</xdr:col>
      <xdr:colOff>132080</xdr:colOff>
      <xdr:row>5</xdr:row>
      <xdr:rowOff>6350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4ADEA900-2DD4-4A4A-8C43-503727E0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" y="12700"/>
          <a:ext cx="746760" cy="9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969C04-E7EC-40E4-AECE-0428B5ECA8B3}"/>
            </a:ext>
          </a:extLst>
        </xdr:cNvPr>
        <xdr:cNvSpPr>
          <a:spLocks noChangeShapeType="1"/>
        </xdr:cNvSpPr>
      </xdr:nvSpPr>
      <xdr:spPr bwMode="auto">
        <a:xfrm flipH="1" flipV="1">
          <a:off x="3702050" y="1590040"/>
          <a:ext cx="5473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E0ED06C1-8CF5-4C53-9465-73384375509A}"/>
            </a:ext>
          </a:extLst>
        </xdr:cNvPr>
        <xdr:cNvSpPr>
          <a:spLocks noChangeShapeType="1"/>
        </xdr:cNvSpPr>
      </xdr:nvSpPr>
      <xdr:spPr bwMode="auto">
        <a:xfrm flipH="1" flipV="1">
          <a:off x="3792220" y="1929130"/>
          <a:ext cx="43307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419AE0A9-6602-4965-B41A-163C7F5A32B3}"/>
            </a:ext>
          </a:extLst>
        </xdr:cNvPr>
        <xdr:cNvSpPr>
          <a:spLocks noChangeShapeType="1"/>
        </xdr:cNvSpPr>
      </xdr:nvSpPr>
      <xdr:spPr bwMode="auto">
        <a:xfrm flipH="1">
          <a:off x="3319780" y="958850"/>
          <a:ext cx="72771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4AB5D252-80C4-4900-86E1-76BC47966871}"/>
            </a:ext>
          </a:extLst>
        </xdr:cNvPr>
        <xdr:cNvSpPr/>
      </xdr:nvSpPr>
      <xdr:spPr>
        <a:xfrm>
          <a:off x="5287647" y="2658111"/>
          <a:ext cx="144216" cy="90551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1B9D2D10-A61A-42D0-B49B-6AF2BDDA51C6}"/>
            </a:ext>
          </a:extLst>
        </xdr:cNvPr>
        <xdr:cNvSpPr>
          <a:spLocks noChangeShapeType="1"/>
        </xdr:cNvSpPr>
      </xdr:nvSpPr>
      <xdr:spPr bwMode="auto">
        <a:xfrm flipH="1" flipV="1">
          <a:off x="4756150" y="2125980"/>
          <a:ext cx="4330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FD546C0E-600E-4B86-8579-44173DEC6173}"/>
            </a:ext>
          </a:extLst>
        </xdr:cNvPr>
        <xdr:cNvSpPr>
          <a:spLocks/>
        </xdr:cNvSpPr>
      </xdr:nvSpPr>
      <xdr:spPr bwMode="auto">
        <a:xfrm>
          <a:off x="141732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3A48763-285D-40E0-8A67-45DB5A548CEC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43</xdr:row>
      <xdr:rowOff>139700</xdr:rowOff>
    </xdr:from>
    <xdr:to>
      <xdr:col>6</xdr:col>
      <xdr:colOff>0</xdr:colOff>
      <xdr:row>44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4FCB38F-FB5C-48B9-95F6-24E682BC5DCC}"/>
            </a:ext>
          </a:extLst>
        </xdr:cNvPr>
        <xdr:cNvSpPr>
          <a:spLocks/>
        </xdr:cNvSpPr>
      </xdr:nvSpPr>
      <xdr:spPr bwMode="auto">
        <a:xfrm>
          <a:off x="474980" y="746252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35</xdr:row>
      <xdr:rowOff>146050</xdr:rowOff>
    </xdr:from>
    <xdr:to>
      <xdr:col>42</xdr:col>
      <xdr:colOff>19050</xdr:colOff>
      <xdr:row>36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8E0B9CC4-2011-4A47-B55F-D351CB63DF8B}"/>
            </a:ext>
          </a:extLst>
        </xdr:cNvPr>
        <xdr:cNvSpPr>
          <a:spLocks/>
        </xdr:cNvSpPr>
      </xdr:nvSpPr>
      <xdr:spPr bwMode="auto">
        <a:xfrm>
          <a:off x="9363710" y="583819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35</xdr:row>
      <xdr:rowOff>127000</xdr:rowOff>
    </xdr:from>
    <xdr:to>
      <xdr:col>46</xdr:col>
      <xdr:colOff>12700</xdr:colOff>
      <xdr:row>36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20540700-3D0F-49BE-88F9-DDC0685E10F5}"/>
            </a:ext>
          </a:extLst>
        </xdr:cNvPr>
        <xdr:cNvSpPr>
          <a:spLocks/>
        </xdr:cNvSpPr>
      </xdr:nvSpPr>
      <xdr:spPr bwMode="auto">
        <a:xfrm>
          <a:off x="10378440" y="58191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35</xdr:row>
      <xdr:rowOff>146050</xdr:rowOff>
    </xdr:from>
    <xdr:to>
      <xdr:col>26</xdr:col>
      <xdr:colOff>12700</xdr:colOff>
      <xdr:row>36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FBFE7B84-EA7F-406D-AEA4-EE6B90DA55AC}"/>
            </a:ext>
          </a:extLst>
        </xdr:cNvPr>
        <xdr:cNvSpPr>
          <a:spLocks/>
        </xdr:cNvSpPr>
      </xdr:nvSpPr>
      <xdr:spPr bwMode="auto">
        <a:xfrm>
          <a:off x="5209540" y="5838190"/>
          <a:ext cx="10058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12700</xdr:colOff>
      <xdr:row>27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CF2D8508-01DD-4EA4-B7EC-D1D2E5AB19E1}"/>
            </a:ext>
          </a:extLst>
        </xdr:cNvPr>
        <xdr:cNvSpPr>
          <a:spLocks/>
        </xdr:cNvSpPr>
      </xdr:nvSpPr>
      <xdr:spPr bwMode="auto">
        <a:xfrm>
          <a:off x="7150100" y="4384040"/>
          <a:ext cx="10617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A6922625-A380-4F29-8512-7B2435273F2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9782B816-3EE6-46B7-87F4-1A6BCFCE1BC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81E0AA6-A17C-4FC5-BA4C-9C0B28AB51BB}"/>
            </a:ext>
          </a:extLst>
        </xdr:cNvPr>
        <xdr:cNvSpPr>
          <a:spLocks noChangeArrowheads="1"/>
        </xdr:cNvSpPr>
      </xdr:nvSpPr>
      <xdr:spPr bwMode="auto">
        <a:xfrm>
          <a:off x="49606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36</xdr:row>
      <xdr:rowOff>6350</xdr:rowOff>
    </xdr:from>
    <xdr:to>
      <xdr:col>27</xdr:col>
      <xdr:colOff>6350</xdr:colOff>
      <xdr:row>38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1B143E0D-9954-49B6-8F6C-45DE4D93F20F}"/>
            </a:ext>
          </a:extLst>
        </xdr:cNvPr>
        <xdr:cNvSpPr>
          <a:spLocks noChangeArrowheads="1"/>
        </xdr:cNvSpPr>
      </xdr:nvSpPr>
      <xdr:spPr bwMode="auto">
        <a:xfrm>
          <a:off x="5911850" y="588137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35</xdr:row>
      <xdr:rowOff>146050</xdr:rowOff>
    </xdr:from>
    <xdr:to>
      <xdr:col>31</xdr:col>
      <xdr:colOff>6350</xdr:colOff>
      <xdr:row>37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161424A-433F-4BB3-A8BC-569FE93FBCFF}"/>
            </a:ext>
          </a:extLst>
        </xdr:cNvPr>
        <xdr:cNvSpPr>
          <a:spLocks noChangeArrowheads="1"/>
        </xdr:cNvSpPr>
      </xdr:nvSpPr>
      <xdr:spPr bwMode="auto">
        <a:xfrm>
          <a:off x="6917690" y="583819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232410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C6561317-D29E-48B8-8482-50A056AB8F34}"/>
            </a:ext>
          </a:extLst>
        </xdr:cNvPr>
        <xdr:cNvSpPr>
          <a:spLocks noChangeArrowheads="1"/>
        </xdr:cNvSpPr>
      </xdr:nvSpPr>
      <xdr:spPr bwMode="auto">
        <a:xfrm>
          <a:off x="8035290" y="6606540"/>
          <a:ext cx="5600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36</xdr:row>
      <xdr:rowOff>6350</xdr:rowOff>
    </xdr:from>
    <xdr:to>
      <xdr:col>38</xdr:col>
      <xdr:colOff>222250</xdr:colOff>
      <xdr:row>38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B61DD11-F8BA-4225-BF67-BEE494E2EA8C}"/>
            </a:ext>
          </a:extLst>
        </xdr:cNvPr>
        <xdr:cNvSpPr>
          <a:spLocks noChangeArrowheads="1"/>
        </xdr:cNvSpPr>
      </xdr:nvSpPr>
      <xdr:spPr bwMode="auto">
        <a:xfrm>
          <a:off x="9116060" y="5881370"/>
          <a:ext cx="5092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232410</xdr:colOff>
      <xdr:row>35</xdr:row>
      <xdr:rowOff>175260</xdr:rowOff>
    </xdr:from>
    <xdr:to>
      <xdr:col>42</xdr:col>
      <xdr:colOff>232410</xdr:colOff>
      <xdr:row>37</xdr:row>
      <xdr:rowOff>160020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B97BB89A-07A2-40C1-BCB1-0E0C743A6469}"/>
            </a:ext>
          </a:extLst>
        </xdr:cNvPr>
        <xdr:cNvSpPr>
          <a:spLocks noChangeArrowheads="1"/>
        </xdr:cNvSpPr>
      </xdr:nvSpPr>
      <xdr:spPr bwMode="auto">
        <a:xfrm>
          <a:off x="10214610" y="65989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56833E3D-7DB2-4E01-91B1-702DBA88769D}"/>
            </a:ext>
          </a:extLst>
        </xdr:cNvPr>
        <xdr:cNvSpPr/>
      </xdr:nvSpPr>
      <xdr:spPr bwMode="auto">
        <a:xfrm>
          <a:off x="439420" y="2537460"/>
          <a:ext cx="358140" cy="108381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38100</xdr:colOff>
      <xdr:row>25</xdr:row>
      <xdr:rowOff>0</xdr:rowOff>
    </xdr:from>
    <xdr:to>
      <xdr:col>8</xdr:col>
      <xdr:colOff>153571</xdr:colOff>
      <xdr:row>29</xdr:row>
      <xdr:rowOff>144444</xdr:rowOff>
    </xdr:to>
    <xdr:sp macro="" textlink="">
      <xdr:nvSpPr>
        <xdr:cNvPr id="535" name="Lightning Bolt 534">
          <a:extLst>
            <a:ext uri="{FF2B5EF4-FFF2-40B4-BE49-F238E27FC236}">
              <a16:creationId xmlns:a16="http://schemas.microsoft.com/office/drawing/2014/main" id="{E16D3249-5433-490A-A565-D71D34BE0F13}"/>
            </a:ext>
          </a:extLst>
        </xdr:cNvPr>
        <xdr:cNvSpPr/>
      </xdr:nvSpPr>
      <xdr:spPr>
        <a:xfrm>
          <a:off x="1927860" y="461010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31</xdr:col>
      <xdr:colOff>144780</xdr:colOff>
      <xdr:row>25</xdr:row>
      <xdr:rowOff>99060</xdr:rowOff>
    </xdr:from>
    <xdr:to>
      <xdr:col>31</xdr:col>
      <xdr:colOff>260251</xdr:colOff>
      <xdr:row>30</xdr:row>
      <xdr:rowOff>60624</xdr:rowOff>
    </xdr:to>
    <xdr:sp macro="" textlink="">
      <xdr:nvSpPr>
        <xdr:cNvPr id="537" name="Lightning Bolt 536">
          <a:extLst>
            <a:ext uri="{FF2B5EF4-FFF2-40B4-BE49-F238E27FC236}">
              <a16:creationId xmlns:a16="http://schemas.microsoft.com/office/drawing/2014/main" id="{B7E6B9DB-977B-4CF3-825A-C4A6F6AFD460}"/>
            </a:ext>
          </a:extLst>
        </xdr:cNvPr>
        <xdr:cNvSpPr/>
      </xdr:nvSpPr>
      <xdr:spPr>
        <a:xfrm>
          <a:off x="7604760" y="470916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83820</xdr:colOff>
      <xdr:row>34</xdr:row>
      <xdr:rowOff>76200</xdr:rowOff>
    </xdr:from>
    <xdr:to>
      <xdr:col>19</xdr:col>
      <xdr:colOff>199291</xdr:colOff>
      <xdr:row>39</xdr:row>
      <xdr:rowOff>37764</xdr:rowOff>
    </xdr:to>
    <xdr:sp macro="" textlink="">
      <xdr:nvSpPr>
        <xdr:cNvPr id="538" name="Lightning Bolt 537">
          <a:extLst>
            <a:ext uri="{FF2B5EF4-FFF2-40B4-BE49-F238E27FC236}">
              <a16:creationId xmlns:a16="http://schemas.microsoft.com/office/drawing/2014/main" id="{297CF85C-E199-4BF9-99EF-5705027DE0ED}"/>
            </a:ext>
          </a:extLst>
        </xdr:cNvPr>
        <xdr:cNvSpPr/>
      </xdr:nvSpPr>
      <xdr:spPr>
        <a:xfrm>
          <a:off x="4648200" y="631698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23</xdr:col>
      <xdr:colOff>76200</xdr:colOff>
      <xdr:row>24</xdr:row>
      <xdr:rowOff>167640</xdr:rowOff>
    </xdr:from>
    <xdr:to>
      <xdr:col>23</xdr:col>
      <xdr:colOff>198120</xdr:colOff>
      <xdr:row>28</xdr:row>
      <xdr:rowOff>127508</xdr:rowOff>
    </xdr:to>
    <xdr:sp macro="" textlink="">
      <xdr:nvSpPr>
        <xdr:cNvPr id="541" name="Arrow: Down 540">
          <a:extLst>
            <a:ext uri="{FF2B5EF4-FFF2-40B4-BE49-F238E27FC236}">
              <a16:creationId xmlns:a16="http://schemas.microsoft.com/office/drawing/2014/main" id="{697D275E-EE18-45FD-BDAF-51D0A8A58C68}"/>
            </a:ext>
          </a:extLst>
        </xdr:cNvPr>
        <xdr:cNvSpPr/>
      </xdr:nvSpPr>
      <xdr:spPr bwMode="auto">
        <a:xfrm>
          <a:off x="5585460" y="4594860"/>
          <a:ext cx="121920" cy="69138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228600</xdr:colOff>
      <xdr:row>24</xdr:row>
      <xdr:rowOff>38100</xdr:rowOff>
    </xdr:from>
    <xdr:to>
      <xdr:col>24</xdr:col>
      <xdr:colOff>152400</xdr:colOff>
      <xdr:row>28</xdr:row>
      <xdr:rowOff>167304</xdr:rowOff>
    </xdr:to>
    <xdr:sp macro="" textlink="">
      <xdr:nvSpPr>
        <xdr:cNvPr id="3" name="Lightning Bolt 2">
          <a:extLst>
            <a:ext uri="{FF2B5EF4-FFF2-40B4-BE49-F238E27FC236}">
              <a16:creationId xmlns:a16="http://schemas.microsoft.com/office/drawing/2014/main" id="{166BF9BC-DB2D-412F-9852-D3D5AF1C2937}"/>
            </a:ext>
          </a:extLst>
        </xdr:cNvPr>
        <xdr:cNvSpPr/>
      </xdr:nvSpPr>
      <xdr:spPr>
        <a:xfrm>
          <a:off x="5737860" y="4465320"/>
          <a:ext cx="160020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86944ce56f8e7c/Desktop/504%20(%20765KV%20Rishabdev-Mandsaur/DPR/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SPT vs PHI"/>
      <sheetName val="Report"/>
      <sheetName val="Form 6"/>
      <sheetName val="Sheet1"/>
      <sheetName val="Coalmine"/>
      <sheetName val="Elect.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BQMPALOC"/>
      <sheetName val="A 3_7"/>
      <sheetName val="explanation "/>
      <sheetName val="Conductor Parameter"/>
      <sheetName val="bu21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  <sheetName val="ANAL"/>
      <sheetName val="strain"/>
      <sheetName val="DESBAST"/>
      <sheetName val="장비"/>
      <sheetName val="SUMMERY"/>
      <sheetName val="Rates"/>
      <sheetName val="costi"/>
      <sheetName val="DSLP_CALCULATION"/>
      <sheetName val="SPT_vs_PHI"/>
      <sheetName val="Form_6"/>
      <sheetName val="Elect_"/>
      <sheetName val="Input"/>
      <sheetName val="IDCCALHYD-GOO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 refreshError="1"/>
      <sheetData sheetId="1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1"/>
      <sheetName val="Resumo_de_Custos1"/>
      <sheetName val="Recebimento_Cash-in1"/>
      <sheetName val="Planilha_de_Preço_de_Venda1"/>
      <sheetName val="Auxiliar_de_Pré-Cálculo"/>
      <sheetName val="Resumo_de_Custos"/>
      <sheetName val="Recebimento_Cash-in"/>
      <sheetName val="Planilha_de_Preço_de_Ve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대비표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strain"/>
      <sheetName val="HYD VAR"/>
      <sheetName val="bs"/>
      <sheetName val="PRODUCTION DATA"/>
      <sheetName val="CO FORMS"/>
      <sheetName val="INV COST"/>
      <sheetName val="dot production"/>
      <sheetName val="interest"/>
      <sheetName val="MATERIAL AC"/>
      <sheetName val="FOR VARIANCE CALC."/>
      <sheetName val="TB"/>
      <sheetName val="SCRAP"/>
      <sheetName val="VARIANCE SUMMARY"/>
      <sheetName val="BDisc Q4"/>
      <sheetName val="SILCHAR-400"/>
      <sheetName val="SILCHAR-132"/>
      <sheetName val="drev"/>
      <sheetName val="crev"/>
      <sheetName val="attach-3 (qr)"/>
      <sheetName val="BP-Other strs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>
        <row r="6">
          <cell r="A6" t="str">
            <v>Type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 _x000a_¢_x0002_&amp;"/>
      <sheetName val="  ¢_x0002_&amp;"/>
      <sheetName val="14.07.10@"/>
      <sheetName val="14.07.10Á_x000c__x0003_&amp;"/>
      <sheetName val="08.07.10헾】_x0005_??_x0005_"/>
      <sheetName val="08.07.10헾】_x0005_____ꎋ"/>
      <sheetName val="d-safe specs"/>
      <sheetName val="14.07.10@^\_x0001_&amp;"/>
      <sheetName val="_x0001_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>
        <row r="19">
          <cell r="J19">
            <v>1.0499999999999999E-3</v>
          </cell>
        </row>
      </sheetData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>
        <row r="19">
          <cell r="J19">
            <v>1.0499999999999999E-3</v>
          </cell>
        </row>
      </sheetData>
      <sheetData sheetId="516">
        <row r="19">
          <cell r="J19">
            <v>1.0499999999999999E-3</v>
          </cell>
        </row>
      </sheetData>
      <sheetData sheetId="517"/>
      <sheetData sheetId="518">
        <row r="19">
          <cell r="J19">
            <v>1.0499999999999999E-3</v>
          </cell>
        </row>
      </sheetData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>
        <row r="19">
          <cell r="J19">
            <v>1.0499999999999999E-3</v>
          </cell>
        </row>
      </sheetData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>
        <row r="19">
          <cell r="J19">
            <v>1.0499999999999999E-3</v>
          </cell>
        </row>
      </sheetData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>
        <row r="19">
          <cell r="J19">
            <v>1.0499999999999999E-3</v>
          </cell>
        </row>
      </sheetData>
      <sheetData sheetId="843"/>
      <sheetData sheetId="844"/>
      <sheetData sheetId="845"/>
      <sheetData sheetId="846"/>
      <sheetData sheetId="847"/>
      <sheetData sheetId="848"/>
      <sheetData sheetId="849"/>
      <sheetData sheetId="850">
        <row r="19">
          <cell r="J19">
            <v>1.0499999999999999E-3</v>
          </cell>
        </row>
      </sheetData>
      <sheetData sheetId="851">
        <row r="19">
          <cell r="J19">
            <v>1.0499999999999999E-3</v>
          </cell>
        </row>
      </sheetData>
      <sheetData sheetId="852">
        <row r="19">
          <cell r="J19">
            <v>1.0499999999999999E-3</v>
          </cell>
        </row>
      </sheetData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/>
      <sheetData sheetId="1392"/>
      <sheetData sheetId="1393" refreshError="1"/>
      <sheetData sheetId="1394" refreshError="1"/>
      <sheetData sheetId="1395" refreshError="1"/>
      <sheetData sheetId="1396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/>
      <sheetData sheetId="1838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/>
      <sheetData sheetId="1868" refreshError="1"/>
      <sheetData sheetId="1869" refreshError="1"/>
      <sheetData sheetId="1870" refreshError="1"/>
      <sheetData sheetId="187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 refreshError="1"/>
      <sheetData sheetId="7851" refreshError="1"/>
      <sheetData sheetId="7852"/>
      <sheetData sheetId="7853"/>
      <sheetData sheetId="7854" refreshError="1"/>
      <sheetData sheetId="7855" refreshError="1"/>
      <sheetData sheetId="7856"/>
      <sheetData sheetId="7857"/>
      <sheetData sheetId="7858" refreshError="1"/>
      <sheetData sheetId="7859" refreshError="1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/>
      <sheetData sheetId="9784" refreshError="1"/>
      <sheetData sheetId="9785"/>
      <sheetData sheetId="9786"/>
      <sheetData sheetId="9787"/>
      <sheetData sheetId="9788"/>
      <sheetData sheetId="9789"/>
      <sheetData sheetId="9790"/>
      <sheetData sheetId="9791"/>
      <sheetData sheetId="9792" refreshError="1"/>
      <sheetData sheetId="9793" refreshError="1"/>
      <sheetData sheetId="9794" refreshError="1"/>
      <sheetData sheetId="9795"/>
      <sheetData sheetId="9796"/>
      <sheetData sheetId="9797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/>
      <sheetData sheetId="10252"/>
      <sheetData sheetId="10253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/>
      <sheetData sheetId="10266"/>
      <sheetData sheetId="10267" refreshError="1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 refreshError="1"/>
      <sheetData sheetId="10566" refreshError="1"/>
      <sheetData sheetId="10567" refreshError="1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/>
      <sheetData sheetId="10960"/>
      <sheetData sheetId="1096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/>
      <sheetData sheetId="11040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/>
      <sheetData sheetId="11212" refreshError="1"/>
      <sheetData sheetId="11213"/>
      <sheetData sheetId="11214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 refreshError="1"/>
      <sheetData sheetId="11904" refreshError="1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/>
      <sheetData sheetId="12446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/>
      <sheetData sheetId="12638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/>
      <sheetData sheetId="13152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/>
      <sheetData sheetId="14428" refreshError="1"/>
      <sheetData sheetId="14429" refreshError="1"/>
      <sheetData sheetId="14430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 refreshError="1"/>
      <sheetData sheetId="14907" refreshError="1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/>
      <sheetData sheetId="20146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 refreshError="1"/>
      <sheetData sheetId="20161" refreshError="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/>
      <sheetData sheetId="21274"/>
      <sheetData sheetId="21275"/>
      <sheetData sheetId="21276"/>
      <sheetData sheetId="21277"/>
      <sheetData sheetId="21278"/>
      <sheetData sheetId="21279"/>
      <sheetData sheetId="21280"/>
      <sheetData sheetId="21281"/>
      <sheetData sheetId="21282"/>
      <sheetData sheetId="21283"/>
      <sheetData sheetId="21284"/>
      <sheetData sheetId="21285"/>
      <sheetData sheetId="21286"/>
      <sheetData sheetId="21287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4&quot;"/>
      <sheetName val="Kalkulation"/>
      <sheetName val="Build-up"/>
      <sheetName val="HPL"/>
      <sheetName val="Sulphur (2)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>
        <row r="2">
          <cell r="A2" t="str">
            <v>400 kV CONTROL ROOM BUILDING</v>
          </cell>
        </row>
      </sheetData>
      <sheetData sheetId="180">
        <row r="2">
          <cell r="A2" t="str">
            <v>400 kV CONTROL ROOM BUILDING</v>
          </cell>
        </row>
      </sheetData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>
        <row r="2">
          <cell r="A2" t="str">
            <v>400 kV CONTROL ROOM BUILDING</v>
          </cell>
        </row>
      </sheetData>
      <sheetData sheetId="295">
        <row r="2">
          <cell r="A2" t="str">
            <v>400 kV CONTROL ROOM BUILDING</v>
          </cell>
        </row>
      </sheetData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>
        <row r="2">
          <cell r="A2" t="str">
            <v>400 kV CONTROL ROOM BUILDING</v>
          </cell>
        </row>
      </sheetData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>
        <row r="2">
          <cell r="A2" t="str">
            <v>400 kV CONTROL ROOM BUILDING</v>
          </cell>
        </row>
      </sheetData>
      <sheetData sheetId="313">
        <row r="2">
          <cell r="A2" t="str">
            <v>400 kV CONTROL ROOM BUILDING</v>
          </cell>
        </row>
      </sheetData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CableList"/>
      <sheetName val="Building_List"/>
      <sheetName val="Surcharge"/>
      <sheetName val="@RISK Correlations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Cable Specifications"/>
      <sheetName val="PROCTOR"/>
      <sheetName val="Rates Basic"/>
      <sheetName val="RF Vol"/>
      <sheetName val="ASP"/>
      <sheetName val="Pivots"/>
      <sheetName val="Customize Your Purchase Order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CapitalMetrics"/>
      <sheetName val="Progress Curve"/>
      <sheetName val="para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/>
      <sheetData sheetId="326"/>
      <sheetData sheetId="327"/>
      <sheetData sheetId="328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/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>
        <row r="1">
          <cell r="B1" t="str">
            <v>220 kV SUB-STATION</v>
          </cell>
        </row>
      </sheetData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>
        <row r="1">
          <cell r="B1" t="str">
            <v>220 kV SUB-STATION</v>
          </cell>
        </row>
      </sheetData>
      <sheetData sheetId="677">
        <row r="1">
          <cell r="B1" t="str">
            <v>220 kV SUB-STATION</v>
          </cell>
        </row>
      </sheetData>
      <sheetData sheetId="678">
        <row r="1">
          <cell r="B1" t="str">
            <v>220 kV SUB-STATION</v>
          </cell>
        </row>
      </sheetData>
      <sheetData sheetId="679">
        <row r="1">
          <cell r="B1" t="str">
            <v>220 kV SUB-STATION</v>
          </cell>
        </row>
      </sheetData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>
        <row r="1">
          <cell r="B1" t="str">
            <v>220 kV SUB-STATION</v>
          </cell>
        </row>
      </sheetData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>
        <row r="1">
          <cell r="B1" t="str">
            <v>220 kV SUB-STATION</v>
          </cell>
        </row>
      </sheetData>
      <sheetData sheetId="1591" refreshError="1"/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>
        <row r="1">
          <cell r="B1" t="str">
            <v>220 kV SUB-STATION</v>
          </cell>
        </row>
      </sheetData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>
        <row r="1">
          <cell r="B1" t="str">
            <v>220 kV SUB-STATION</v>
          </cell>
        </row>
      </sheetData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>
        <row r="1">
          <cell r="B1" t="str">
            <v>220 kV SUB-STATION</v>
          </cell>
        </row>
      </sheetData>
      <sheetData sheetId="2146">
        <row r="1">
          <cell r="B1" t="str">
            <v>220 kV SUB-STATION</v>
          </cell>
        </row>
      </sheetData>
      <sheetData sheetId="2147">
        <row r="1">
          <cell r="B1" t="str">
            <v>220 kV SUB-STATION</v>
          </cell>
        </row>
      </sheetData>
      <sheetData sheetId="2148">
        <row r="1">
          <cell r="B1" t="str">
            <v>220 kV SUB-STATION</v>
          </cell>
        </row>
      </sheetData>
      <sheetData sheetId="2149">
        <row r="1">
          <cell r="B1" t="str">
            <v>220 kV SUB-STATION</v>
          </cell>
        </row>
      </sheetData>
      <sheetData sheetId="2150">
        <row r="1">
          <cell r="B1" t="str">
            <v>220 kV SUB-STATION</v>
          </cell>
        </row>
      </sheetData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>
        <row r="1">
          <cell r="B1" t="str">
            <v>220 kV SUB-STATION</v>
          </cell>
        </row>
      </sheetData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>
        <row r="1">
          <cell r="B1" t="str">
            <v>220 kV SUB-STATION</v>
          </cell>
        </row>
      </sheetData>
      <sheetData sheetId="2235">
        <row r="1">
          <cell r="B1" t="str">
            <v>220 kV SUB-STATION</v>
          </cell>
        </row>
      </sheetData>
      <sheetData sheetId="2236">
        <row r="1">
          <cell r="B1" t="str">
            <v>220 kV SUB-STATION</v>
          </cell>
        </row>
      </sheetData>
      <sheetData sheetId="2237">
        <row r="1">
          <cell r="B1" t="str">
            <v>220 kV SUB-STATION</v>
          </cell>
        </row>
      </sheetData>
      <sheetData sheetId="2238">
        <row r="1">
          <cell r="B1" t="str">
            <v>220 kV SUB-STATION</v>
          </cell>
        </row>
      </sheetData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/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>
        <row r="1">
          <cell r="B1" t="str">
            <v>220 kV SUB-STATION</v>
          </cell>
        </row>
      </sheetData>
      <sheetData sheetId="2329">
        <row r="1">
          <cell r="B1" t="str">
            <v>220 kV SUB-STATION</v>
          </cell>
        </row>
      </sheetData>
      <sheetData sheetId="2330">
        <row r="1">
          <cell r="B1" t="str">
            <v>220 kV SUB-STATION</v>
          </cell>
        </row>
      </sheetData>
      <sheetData sheetId="2331">
        <row r="1">
          <cell r="B1" t="str">
            <v>220 kV SUB-STATION</v>
          </cell>
        </row>
      </sheetData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>
        <row r="1">
          <cell r="B1" t="str">
            <v>220 kV SUB-STATION</v>
          </cell>
        </row>
      </sheetData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>
        <row r="1">
          <cell r="B1" t="str">
            <v>220 kV SUB-STATION</v>
          </cell>
        </row>
      </sheetData>
      <sheetData sheetId="2393">
        <row r="1">
          <cell r="B1" t="str">
            <v>220 kV SUB-STATION</v>
          </cell>
        </row>
      </sheetData>
      <sheetData sheetId="2394">
        <row r="1">
          <cell r="B1" t="str">
            <v>220 kV SUB-STATION</v>
          </cell>
        </row>
      </sheetData>
      <sheetData sheetId="2395">
        <row r="1">
          <cell r="B1" t="str">
            <v>220 kV SUB-STATION</v>
          </cell>
        </row>
      </sheetData>
      <sheetData sheetId="2396" refreshError="1"/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 refreshError="1"/>
      <sheetData sheetId="2400">
        <row r="1">
          <cell r="B1" t="str">
            <v>220 kV SUB-STATION</v>
          </cell>
        </row>
      </sheetData>
      <sheetData sheetId="2401" refreshError="1"/>
      <sheetData sheetId="2402" refreshError="1"/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>
        <row r="1">
          <cell r="B1" t="str">
            <v>220 kV SUB-STATION</v>
          </cell>
        </row>
      </sheetData>
      <sheetData sheetId="2609">
        <row r="1">
          <cell r="B1" t="str">
            <v>220 kV SUB-STATION</v>
          </cell>
        </row>
      </sheetData>
      <sheetData sheetId="2610">
        <row r="1">
          <cell r="B1" t="str">
            <v>220 kV SUB-STATION</v>
          </cell>
        </row>
      </sheetData>
      <sheetData sheetId="2611">
        <row r="1">
          <cell r="B1" t="str">
            <v>220 kV SUB-STATION</v>
          </cell>
        </row>
      </sheetData>
      <sheetData sheetId="2612">
        <row r="1">
          <cell r="B1" t="str">
            <v>220 kV SUB-STATION</v>
          </cell>
        </row>
      </sheetData>
      <sheetData sheetId="2613">
        <row r="1">
          <cell r="B1" t="str">
            <v>220 kV SUB-STATION</v>
          </cell>
        </row>
      </sheetData>
      <sheetData sheetId="2614">
        <row r="1">
          <cell r="B1" t="str">
            <v>220 kV SUB-STATION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>
        <row r="1">
          <cell r="B1" t="str">
            <v>220 kV SUB-STATION</v>
          </cell>
        </row>
      </sheetData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>
        <row r="1">
          <cell r="B1" t="str">
            <v>220 kV SUB-STATION</v>
          </cell>
        </row>
      </sheetData>
      <sheetData sheetId="2790">
        <row r="1">
          <cell r="B1" t="str">
            <v>220 kV SUB-STATION</v>
          </cell>
        </row>
      </sheetData>
      <sheetData sheetId="2791">
        <row r="1">
          <cell r="B1" t="str">
            <v>220 kV SUB-STATION</v>
          </cell>
        </row>
      </sheetData>
      <sheetData sheetId="2792">
        <row r="1">
          <cell r="B1" t="str">
            <v>220 kV SUB-STATION</v>
          </cell>
        </row>
      </sheetData>
      <sheetData sheetId="2793">
        <row r="1">
          <cell r="B1" t="str">
            <v>220 kV SUB-STATION</v>
          </cell>
        </row>
      </sheetData>
      <sheetData sheetId="2794">
        <row r="1">
          <cell r="B1" t="str">
            <v>220 kV SUB-STATION</v>
          </cell>
        </row>
      </sheetData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>
        <row r="1">
          <cell r="B1" t="str">
            <v>220 kV SUB-STATION</v>
          </cell>
        </row>
      </sheetData>
      <sheetData sheetId="3016">
        <row r="1">
          <cell r="B1" t="str">
            <v>220 kV SUB-STATION</v>
          </cell>
        </row>
      </sheetData>
      <sheetData sheetId="3017">
        <row r="1">
          <cell r="B1" t="str">
            <v>220 kV SUB-STATION</v>
          </cell>
        </row>
      </sheetData>
      <sheetData sheetId="3018">
        <row r="1">
          <cell r="B1" t="str">
            <v>220 kV SUB-STATION</v>
          </cell>
        </row>
      </sheetData>
      <sheetData sheetId="3019">
        <row r="1">
          <cell r="B1" t="str">
            <v>220 kV SUB-STATION</v>
          </cell>
        </row>
      </sheetData>
      <sheetData sheetId="3020">
        <row r="1">
          <cell r="B1" t="str">
            <v>220 kV SUB-STATION</v>
          </cell>
        </row>
      </sheetData>
      <sheetData sheetId="3021">
        <row r="1">
          <cell r="B1" t="str">
            <v>220 kV SUB-STATION</v>
          </cell>
        </row>
      </sheetData>
      <sheetData sheetId="3022">
        <row r="1">
          <cell r="B1" t="str">
            <v>220 kV SUB-STATION</v>
          </cell>
        </row>
      </sheetData>
      <sheetData sheetId="3023">
        <row r="1">
          <cell r="B1" t="str">
            <v>220 kV SUB-STATION</v>
          </cell>
        </row>
      </sheetData>
      <sheetData sheetId="3024">
        <row r="1">
          <cell r="B1" t="str">
            <v>220 kV SUB-STATION</v>
          </cell>
        </row>
      </sheetData>
      <sheetData sheetId="3025"/>
      <sheetData sheetId="3026"/>
      <sheetData sheetId="3027">
        <row r="1">
          <cell r="B1" t="str">
            <v>220 kV SUB-STATION</v>
          </cell>
        </row>
      </sheetData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>
        <row r="1">
          <cell r="B1" t="str">
            <v>220 kV SUB-STATION</v>
          </cell>
        </row>
      </sheetData>
      <sheetData sheetId="3041"/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>
        <row r="1">
          <cell r="B1" t="str">
            <v>220 kV SUB-STATION</v>
          </cell>
        </row>
      </sheetData>
      <sheetData sheetId="3046">
        <row r="1">
          <cell r="B1" t="str">
            <v>220 kV SUB-STATION</v>
          </cell>
        </row>
      </sheetData>
      <sheetData sheetId="3047">
        <row r="1">
          <cell r="B1" t="str">
            <v>220 kV SUB-STATION</v>
          </cell>
        </row>
      </sheetData>
      <sheetData sheetId="3048">
        <row r="1">
          <cell r="B1" t="str">
            <v>220 kV SUB-STATION</v>
          </cell>
        </row>
      </sheetData>
      <sheetData sheetId="3049">
        <row r="1">
          <cell r="B1" t="str">
            <v>220 kV SUB-STATION</v>
          </cell>
        </row>
      </sheetData>
      <sheetData sheetId="3050"/>
      <sheetData sheetId="3051">
        <row r="1">
          <cell r="B1" t="str">
            <v>220 kV SUB-STATION</v>
          </cell>
        </row>
      </sheetData>
      <sheetData sheetId="3052">
        <row r="1">
          <cell r="B1" t="str">
            <v>220 kV SUB-STATION</v>
          </cell>
        </row>
      </sheetData>
      <sheetData sheetId="3053">
        <row r="1">
          <cell r="B1" t="str">
            <v>220 kV SUB-STATION</v>
          </cell>
        </row>
      </sheetData>
      <sheetData sheetId="3054">
        <row r="1">
          <cell r="B1" t="str">
            <v>220 kV SUB-STATION</v>
          </cell>
        </row>
      </sheetData>
      <sheetData sheetId="3055"/>
      <sheetData sheetId="3056">
        <row r="1">
          <cell r="B1" t="str">
            <v>220 kV SUB-STATION</v>
          </cell>
        </row>
      </sheetData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>
        <row r="1">
          <cell r="B1" t="str">
            <v>220 kV SUB-STATION</v>
          </cell>
        </row>
      </sheetData>
      <sheetData sheetId="3069"/>
      <sheetData sheetId="3070"/>
      <sheetData sheetId="3071"/>
      <sheetData sheetId="3072">
        <row r="1">
          <cell r="B1" t="str">
            <v>220 kV SUB-STATION</v>
          </cell>
        </row>
      </sheetData>
      <sheetData sheetId="3073"/>
      <sheetData sheetId="3074"/>
      <sheetData sheetId="3075"/>
      <sheetData sheetId="3076"/>
      <sheetData sheetId="3077"/>
      <sheetData sheetId="3078"/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>
        <row r="1">
          <cell r="B1" t="str">
            <v>220 kV SUB-STATION</v>
          </cell>
        </row>
      </sheetData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>
        <row r="1">
          <cell r="B1" t="str">
            <v>220 kV SUB-STATION</v>
          </cell>
        </row>
      </sheetData>
      <sheetData sheetId="3357">
        <row r="1">
          <cell r="B1" t="str">
            <v>220 kV SUB-STATION</v>
          </cell>
        </row>
      </sheetData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>
        <row r="1">
          <cell r="B1" t="str">
            <v>220 kV SUB-STATION</v>
          </cell>
        </row>
      </sheetData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/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/>
      <sheetData sheetId="3367"/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/>
      <sheetData sheetId="3371">
        <row r="1">
          <cell r="B1" t="str">
            <v>220 kV SUB-STATION</v>
          </cell>
        </row>
      </sheetData>
      <sheetData sheetId="3372">
        <row r="1">
          <cell r="B1" t="str">
            <v>220 kV SUB-STATION</v>
          </cell>
        </row>
      </sheetData>
      <sheetData sheetId="3373">
        <row r="1">
          <cell r="B1" t="str">
            <v>220 kV SUB-STATION</v>
          </cell>
        </row>
      </sheetData>
      <sheetData sheetId="3374">
        <row r="1">
          <cell r="B1" t="str">
            <v>220 kV SUB-STATION</v>
          </cell>
        </row>
      </sheetData>
      <sheetData sheetId="3375">
        <row r="1">
          <cell r="B1" t="str">
            <v>220 kV SUB-STATION</v>
          </cell>
        </row>
      </sheetData>
      <sheetData sheetId="3376">
        <row r="1">
          <cell r="B1" t="str">
            <v>220 kV SUB-STATION</v>
          </cell>
        </row>
      </sheetData>
      <sheetData sheetId="3377">
        <row r="1">
          <cell r="B1" t="str">
            <v>220 kV SUB-STATION</v>
          </cell>
        </row>
      </sheetData>
      <sheetData sheetId="3378">
        <row r="1">
          <cell r="B1" t="str">
            <v>220 kV SUB-STATION</v>
          </cell>
        </row>
      </sheetData>
      <sheetData sheetId="3379">
        <row r="1">
          <cell r="B1" t="str">
            <v>220 kV SUB-STATION</v>
          </cell>
        </row>
      </sheetData>
      <sheetData sheetId="3380">
        <row r="1">
          <cell r="B1" t="str">
            <v>220 kV SUB-STATION</v>
          </cell>
        </row>
      </sheetData>
      <sheetData sheetId="3381">
        <row r="1">
          <cell r="B1" t="str">
            <v>220 kV SUB-STATION</v>
          </cell>
        </row>
      </sheetData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>
        <row r="1">
          <cell r="B1" t="str">
            <v>220 kV SUB-STATION</v>
          </cell>
        </row>
      </sheetData>
      <sheetData sheetId="3538">
        <row r="1">
          <cell r="B1" t="str">
            <v>220 kV SUB-STATION</v>
          </cell>
        </row>
      </sheetData>
      <sheetData sheetId="3539">
        <row r="1">
          <cell r="B1" t="str">
            <v>220 kV SUB-STATION</v>
          </cell>
        </row>
      </sheetData>
      <sheetData sheetId="3540">
        <row r="1">
          <cell r="B1" t="str">
            <v>220 kV SUB-STATION</v>
          </cell>
        </row>
      </sheetData>
      <sheetData sheetId="3541">
        <row r="1">
          <cell r="B1" t="str">
            <v>220 kV SUB-STATION</v>
          </cell>
        </row>
      </sheetData>
      <sheetData sheetId="3542">
        <row r="1">
          <cell r="B1" t="str">
            <v>220 kV SUB-STATION</v>
          </cell>
        </row>
      </sheetData>
      <sheetData sheetId="3543">
        <row r="1">
          <cell r="B1" t="str">
            <v>220 kV SUB-STATION</v>
          </cell>
        </row>
      </sheetData>
      <sheetData sheetId="3544">
        <row r="1">
          <cell r="B1" t="str">
            <v>220 kV SUB-STATION</v>
          </cell>
        </row>
      </sheetData>
      <sheetData sheetId="3545">
        <row r="1">
          <cell r="B1" t="str">
            <v>220 kV SUB-STATION</v>
          </cell>
        </row>
      </sheetData>
      <sheetData sheetId="3546">
        <row r="1">
          <cell r="B1" t="str">
            <v>220 kV SUB-STATION</v>
          </cell>
        </row>
      </sheetData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>
        <row r="1">
          <cell r="B1" t="str">
            <v>220 kV SUB-STATION</v>
          </cell>
        </row>
      </sheetData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>
        <row r="1">
          <cell r="B1" t="str">
            <v>220 kV SUB-STATION</v>
          </cell>
        </row>
      </sheetData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/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/>
      <sheetData sheetId="3699">
        <row r="1">
          <cell r="B1" t="str">
            <v>220 kV SUB-STATION</v>
          </cell>
        </row>
      </sheetData>
      <sheetData sheetId="3700">
        <row r="1">
          <cell r="B1" t="str">
            <v>220 kV SUB-STATION</v>
          </cell>
        </row>
      </sheetData>
      <sheetData sheetId="3701">
        <row r="1">
          <cell r="B1" t="str">
            <v>220 kV SUB-STATION</v>
          </cell>
        </row>
      </sheetData>
      <sheetData sheetId="3702">
        <row r="1">
          <cell r="B1" t="str">
            <v>220 kV SUB-STATION</v>
          </cell>
        </row>
      </sheetData>
      <sheetData sheetId="3703">
        <row r="1">
          <cell r="B1" t="str">
            <v>220 kV SUB-STATION</v>
          </cell>
        </row>
      </sheetData>
      <sheetData sheetId="3704">
        <row r="1">
          <cell r="B1" t="str">
            <v>220 kV SUB-STATION</v>
          </cell>
        </row>
      </sheetData>
      <sheetData sheetId="3705">
        <row r="1">
          <cell r="B1" t="str">
            <v>220 kV SUB-STATION</v>
          </cell>
        </row>
      </sheetData>
      <sheetData sheetId="3706">
        <row r="1">
          <cell r="B1" t="str">
            <v>220 kV SUB-STATION</v>
          </cell>
        </row>
      </sheetData>
      <sheetData sheetId="3707">
        <row r="1">
          <cell r="B1" t="str">
            <v>220 kV SUB-STATION</v>
          </cell>
        </row>
      </sheetData>
      <sheetData sheetId="3708">
        <row r="1">
          <cell r="B1" t="str">
            <v>220 kV SUB-STATION</v>
          </cell>
        </row>
      </sheetData>
      <sheetData sheetId="3709">
        <row r="1">
          <cell r="B1" t="str">
            <v>220 kV SUB-STATION</v>
          </cell>
        </row>
      </sheetData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>
        <row r="1">
          <cell r="B1" t="str">
            <v>220 kV SUB-STATION</v>
          </cell>
        </row>
      </sheetData>
      <sheetData sheetId="4014">
        <row r="1">
          <cell r="B1" t="str">
            <v>220 kV SUB-STATION</v>
          </cell>
        </row>
      </sheetData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>
        <row r="1">
          <cell r="B1" t="str">
            <v>220 kV SUB-STATION</v>
          </cell>
        </row>
      </sheetData>
      <sheetData sheetId="4036">
        <row r="1">
          <cell r="B1" t="str">
            <v>220 kV SUB-STATION</v>
          </cell>
        </row>
      </sheetData>
      <sheetData sheetId="4037">
        <row r="1">
          <cell r="B1" t="str">
            <v>220 kV SUB-STATION</v>
          </cell>
        </row>
      </sheetData>
      <sheetData sheetId="4038">
        <row r="1">
          <cell r="B1" t="str">
            <v>220 kV SUB-STATION</v>
          </cell>
        </row>
      </sheetData>
      <sheetData sheetId="4039">
        <row r="1">
          <cell r="B1" t="str">
            <v>220 kV SUB-STATION</v>
          </cell>
        </row>
      </sheetData>
      <sheetData sheetId="4040">
        <row r="1">
          <cell r="B1" t="str">
            <v>220 kV SUB-STATION</v>
          </cell>
        </row>
      </sheetData>
      <sheetData sheetId="4041">
        <row r="1">
          <cell r="B1" t="str">
            <v>220 kV SUB-STATION</v>
          </cell>
        </row>
      </sheetData>
      <sheetData sheetId="4042">
        <row r="1">
          <cell r="B1" t="str">
            <v>220 kV SUB-STATION</v>
          </cell>
        </row>
      </sheetData>
      <sheetData sheetId="4043">
        <row r="1">
          <cell r="B1" t="str">
            <v>220 kV SUB-STATION</v>
          </cell>
        </row>
      </sheetData>
      <sheetData sheetId="4044">
        <row r="1">
          <cell r="B1" t="str">
            <v>220 kV SUB-STATION</v>
          </cell>
        </row>
      </sheetData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>
        <row r="1">
          <cell r="B1" t="str">
            <v>220 kV SUB-STATION</v>
          </cell>
        </row>
      </sheetData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>
        <row r="1">
          <cell r="B1" t="str">
            <v>220 kV SUB-STATION</v>
          </cell>
        </row>
      </sheetData>
      <sheetData sheetId="4982">
        <row r="1">
          <cell r="B1" t="str">
            <v>220 kV SUB-STATION</v>
          </cell>
        </row>
      </sheetData>
      <sheetData sheetId="4983">
        <row r="1">
          <cell r="B1" t="str">
            <v>220 kV SUB-STATION</v>
          </cell>
        </row>
      </sheetData>
      <sheetData sheetId="4984">
        <row r="1">
          <cell r="B1" t="str">
            <v>220 kV SUB-STATION</v>
          </cell>
        </row>
      </sheetData>
      <sheetData sheetId="4985">
        <row r="1">
          <cell r="B1" t="str">
            <v>220 kV SUB-STATION</v>
          </cell>
        </row>
      </sheetData>
      <sheetData sheetId="4986"/>
      <sheetData sheetId="4987">
        <row r="1">
          <cell r="B1" t="str">
            <v>220 kV SUB-STATION</v>
          </cell>
        </row>
      </sheetData>
      <sheetData sheetId="4988"/>
      <sheetData sheetId="4989"/>
      <sheetData sheetId="4990"/>
      <sheetData sheetId="4991"/>
      <sheetData sheetId="4992"/>
      <sheetData sheetId="4993"/>
      <sheetData sheetId="4994">
        <row r="1">
          <cell r="B1" t="str">
            <v>220 kV SUB-STATION</v>
          </cell>
        </row>
      </sheetData>
      <sheetData sheetId="4995"/>
      <sheetData sheetId="4996"/>
      <sheetData sheetId="4997"/>
      <sheetData sheetId="4998">
        <row r="1">
          <cell r="B1" t="str">
            <v>220 kV SUB-STATION</v>
          </cell>
        </row>
      </sheetData>
      <sheetData sheetId="4999">
        <row r="1">
          <cell r="B1" t="str">
            <v>220 kV SUB-STATION</v>
          </cell>
        </row>
      </sheetData>
      <sheetData sheetId="5000">
        <row r="1">
          <cell r="B1" t="str">
            <v>220 kV SUB-STATION</v>
          </cell>
        </row>
      </sheetData>
      <sheetData sheetId="5001">
        <row r="1">
          <cell r="B1" t="str">
            <v>220 kV SUB-STATION</v>
          </cell>
        </row>
      </sheetData>
      <sheetData sheetId="5002">
        <row r="1">
          <cell r="B1" t="str">
            <v>220 kV SUB-STATION</v>
          </cell>
        </row>
      </sheetData>
      <sheetData sheetId="5003">
        <row r="1">
          <cell r="B1" t="str">
            <v>220 kV SUB-STATION</v>
          </cell>
        </row>
      </sheetData>
      <sheetData sheetId="5004">
        <row r="1">
          <cell r="B1" t="str">
            <v>220 kV SUB-STATION</v>
          </cell>
        </row>
      </sheetData>
      <sheetData sheetId="5005">
        <row r="1">
          <cell r="B1" t="str">
            <v>220 kV SUB-STATION</v>
          </cell>
        </row>
      </sheetData>
      <sheetData sheetId="5006">
        <row r="1">
          <cell r="B1" t="str">
            <v>220 kV SUB-STATION</v>
          </cell>
        </row>
      </sheetData>
      <sheetData sheetId="5007">
        <row r="1">
          <cell r="B1" t="str">
            <v>220 kV SUB-STATION</v>
          </cell>
        </row>
      </sheetData>
      <sheetData sheetId="5008">
        <row r="1">
          <cell r="B1" t="str">
            <v>220 kV SUB-STATION</v>
          </cell>
        </row>
      </sheetData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>
        <row r="1">
          <cell r="B1" t="str">
            <v>220 kV SUB-STATION</v>
          </cell>
        </row>
      </sheetData>
      <sheetData sheetId="5188">
        <row r="1">
          <cell r="B1" t="str">
            <v>220 kV SUB-STATION</v>
          </cell>
        </row>
      </sheetData>
      <sheetData sheetId="5189">
        <row r="1">
          <cell r="B1" t="str">
            <v>220 kV SUB-STATION</v>
          </cell>
        </row>
      </sheetData>
      <sheetData sheetId="5190"/>
      <sheetData sheetId="5191">
        <row r="1">
          <cell r="B1" t="str">
            <v>220 kV SUB-STATION</v>
          </cell>
        </row>
      </sheetData>
      <sheetData sheetId="5192">
        <row r="1">
          <cell r="B1" t="str">
            <v>220 kV SUB-STATION</v>
          </cell>
        </row>
      </sheetData>
      <sheetData sheetId="5193">
        <row r="1">
          <cell r="B1" t="str">
            <v>220 kV SUB-STATION</v>
          </cell>
        </row>
      </sheetData>
      <sheetData sheetId="5194">
        <row r="1">
          <cell r="B1" t="str">
            <v>220 kV SUB-STATION</v>
          </cell>
        </row>
      </sheetData>
      <sheetData sheetId="5195">
        <row r="1">
          <cell r="B1" t="str">
            <v>220 kV SUB-STATION</v>
          </cell>
        </row>
      </sheetData>
      <sheetData sheetId="5196">
        <row r="1">
          <cell r="B1" t="str">
            <v>220 kV SUB-STATION</v>
          </cell>
        </row>
      </sheetData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/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>
        <row r="1">
          <cell r="B1" t="str">
            <v>220 kV SUB-STATION</v>
          </cell>
        </row>
      </sheetData>
      <sheetData sheetId="5221">
        <row r="1">
          <cell r="B1" t="str">
            <v>220 kV SUB-STATION</v>
          </cell>
        </row>
      </sheetData>
      <sheetData sheetId="5222">
        <row r="1">
          <cell r="B1" t="str">
            <v>220 kV SUB-STATION</v>
          </cell>
        </row>
      </sheetData>
      <sheetData sheetId="5223">
        <row r="1">
          <cell r="B1" t="str">
            <v>220 kV SUB-STATION</v>
          </cell>
        </row>
      </sheetData>
      <sheetData sheetId="5224">
        <row r="1">
          <cell r="B1" t="str">
            <v>220 kV SUB-STATION</v>
          </cell>
        </row>
      </sheetData>
      <sheetData sheetId="5225">
        <row r="1">
          <cell r="B1" t="str">
            <v>220 kV SUB-STATION</v>
          </cell>
        </row>
      </sheetData>
      <sheetData sheetId="5226">
        <row r="1">
          <cell r="B1" t="str">
            <v>220 kV SUB-STATION</v>
          </cell>
        </row>
      </sheetData>
      <sheetData sheetId="5227">
        <row r="1">
          <cell r="B1" t="str">
            <v>220 kV SUB-STATION</v>
          </cell>
        </row>
      </sheetData>
      <sheetData sheetId="5228">
        <row r="1">
          <cell r="B1" t="str">
            <v>220 kV SUB-STATION</v>
          </cell>
        </row>
      </sheetData>
      <sheetData sheetId="5229">
        <row r="1">
          <cell r="B1" t="str">
            <v>220 kV SUB-STATION</v>
          </cell>
        </row>
      </sheetData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>
        <row r="1">
          <cell r="B1" t="str">
            <v>220 kV SUB-STATION</v>
          </cell>
        </row>
      </sheetData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>
        <row r="1">
          <cell r="B1" t="str">
            <v>220 kV SUB-STATION</v>
          </cell>
        </row>
      </sheetData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1">
          <cell r="B1" t="str">
            <v>220 kV SUB-STATION</v>
          </cell>
        </row>
      </sheetData>
      <sheetData sheetId="5316">
        <row r="1">
          <cell r="B1" t="str">
            <v>220 kV SUB-STATION</v>
          </cell>
        </row>
      </sheetData>
      <sheetData sheetId="5317">
        <row r="1">
          <cell r="B1" t="str">
            <v>220 kV SUB-STATION</v>
          </cell>
        </row>
      </sheetData>
      <sheetData sheetId="5318">
        <row r="1">
          <cell r="B1" t="str">
            <v>220 kV SUB-STATION</v>
          </cell>
        </row>
      </sheetData>
      <sheetData sheetId="5319">
        <row r="1">
          <cell r="B1" t="str">
            <v>220 kV SUB-STATION</v>
          </cell>
        </row>
      </sheetData>
      <sheetData sheetId="5320">
        <row r="1">
          <cell r="B1" t="str">
            <v>220 kV SUB-STATION</v>
          </cell>
        </row>
      </sheetData>
      <sheetData sheetId="5321"/>
      <sheetData sheetId="5322">
        <row r="1">
          <cell r="B1" t="str">
            <v>220 kV SUB-STATION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>
        <row r="1">
          <cell r="B1" t="str">
            <v>220 kV SUB-STATION</v>
          </cell>
        </row>
      </sheetData>
      <sheetData sheetId="5330"/>
      <sheetData sheetId="5331"/>
      <sheetData sheetId="5332"/>
      <sheetData sheetId="5333">
        <row r="1">
          <cell r="B1" t="str">
            <v>220 kV SUB-STATION</v>
          </cell>
        </row>
      </sheetData>
      <sheetData sheetId="5334">
        <row r="1">
          <cell r="B1" t="str">
            <v>220 kV SUB-STATION</v>
          </cell>
        </row>
      </sheetData>
      <sheetData sheetId="5335">
        <row r="1">
          <cell r="B1" t="str">
            <v>220 kV SUB-STATION</v>
          </cell>
        </row>
      </sheetData>
      <sheetData sheetId="5336">
        <row r="1">
          <cell r="B1" t="str">
            <v>220 kV SUB-STATION</v>
          </cell>
        </row>
      </sheetData>
      <sheetData sheetId="5337">
        <row r="1">
          <cell r="B1" t="str">
            <v>220 kV SUB-STATION</v>
          </cell>
        </row>
      </sheetData>
      <sheetData sheetId="5338">
        <row r="1">
          <cell r="B1" t="str">
            <v>220 kV SUB-STATION</v>
          </cell>
        </row>
      </sheetData>
      <sheetData sheetId="5339">
        <row r="1">
          <cell r="B1" t="str">
            <v>220 kV SUB-STATION</v>
          </cell>
        </row>
      </sheetData>
      <sheetData sheetId="5340">
        <row r="1">
          <cell r="B1" t="str">
            <v>220 kV SUB-STATION</v>
          </cell>
        </row>
      </sheetData>
      <sheetData sheetId="5341">
        <row r="1">
          <cell r="B1" t="str">
            <v>220 kV SUB-STATION</v>
          </cell>
        </row>
      </sheetData>
      <sheetData sheetId="5342">
        <row r="1">
          <cell r="B1" t="str">
            <v>220 kV SUB-STATION</v>
          </cell>
        </row>
      </sheetData>
      <sheetData sheetId="5343">
        <row r="1">
          <cell r="B1" t="str">
            <v>220 kV SUB-STATION</v>
          </cell>
        </row>
      </sheetData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>
        <row r="1">
          <cell r="B1" t="str">
            <v>220 kV SUB-STATION</v>
          </cell>
        </row>
      </sheetData>
      <sheetData sheetId="5523">
        <row r="1">
          <cell r="B1" t="str">
            <v>220 kV SUB-STATION</v>
          </cell>
        </row>
      </sheetData>
      <sheetData sheetId="5524">
        <row r="1">
          <cell r="B1" t="str">
            <v>220 kV SUB-STATION</v>
          </cell>
        </row>
      </sheetData>
      <sheetData sheetId="5525"/>
      <sheetData sheetId="5526">
        <row r="1">
          <cell r="B1" t="str">
            <v>220 kV SUB-STATION</v>
          </cell>
        </row>
      </sheetData>
      <sheetData sheetId="5527">
        <row r="1">
          <cell r="B1" t="str">
            <v>220 kV SUB-STATION</v>
          </cell>
        </row>
      </sheetData>
      <sheetData sheetId="5528">
        <row r="1">
          <cell r="B1" t="str">
            <v>220 kV SUB-STATION</v>
          </cell>
        </row>
      </sheetData>
      <sheetData sheetId="5529">
        <row r="1">
          <cell r="B1" t="str">
            <v>220 kV SUB-STATION</v>
          </cell>
        </row>
      </sheetData>
      <sheetData sheetId="5530">
        <row r="1">
          <cell r="B1" t="str">
            <v>220 kV SUB-STATION</v>
          </cell>
        </row>
      </sheetData>
      <sheetData sheetId="5531">
        <row r="1">
          <cell r="B1" t="str">
            <v>220 kV SUB-STATION</v>
          </cell>
        </row>
      </sheetData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/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>
        <row r="1">
          <cell r="B1" t="str">
            <v>220 kV SUB-STATION</v>
          </cell>
        </row>
      </sheetData>
      <sheetData sheetId="5556">
        <row r="1">
          <cell r="B1" t="str">
            <v>220 kV SUB-STATION</v>
          </cell>
        </row>
      </sheetData>
      <sheetData sheetId="5557">
        <row r="1">
          <cell r="B1" t="str">
            <v>220 kV SUB-STATION</v>
          </cell>
        </row>
      </sheetData>
      <sheetData sheetId="5558">
        <row r="1">
          <cell r="B1" t="str">
            <v>220 kV SUB-STATION</v>
          </cell>
        </row>
      </sheetData>
      <sheetData sheetId="5559">
        <row r="1">
          <cell r="B1" t="str">
            <v>220 kV SUB-STATION</v>
          </cell>
        </row>
      </sheetData>
      <sheetData sheetId="5560">
        <row r="1">
          <cell r="B1" t="str">
            <v>220 kV SUB-STATION</v>
          </cell>
        </row>
      </sheetData>
      <sheetData sheetId="5561">
        <row r="1">
          <cell r="B1" t="str">
            <v>220 kV SUB-STATION</v>
          </cell>
        </row>
      </sheetData>
      <sheetData sheetId="5562">
        <row r="1">
          <cell r="B1" t="str">
            <v>220 kV SUB-STATION</v>
          </cell>
        </row>
      </sheetData>
      <sheetData sheetId="5563">
        <row r="1">
          <cell r="B1" t="str">
            <v>220 kV SUB-STATION</v>
          </cell>
        </row>
      </sheetData>
      <sheetData sheetId="5564">
        <row r="1">
          <cell r="B1" t="str">
            <v>220 kV SUB-STATION</v>
          </cell>
        </row>
      </sheetData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>
        <row r="1">
          <cell r="B1" t="str">
            <v>220 kV SUB-STATION</v>
          </cell>
        </row>
      </sheetData>
      <sheetData sheetId="6134">
        <row r="1">
          <cell r="B1" t="str">
            <v>220 kV SUB-STATION</v>
          </cell>
        </row>
      </sheetData>
      <sheetData sheetId="6135">
        <row r="1">
          <cell r="B1" t="str">
            <v>220 kV SUB-STATION</v>
          </cell>
        </row>
      </sheetData>
      <sheetData sheetId="6136">
        <row r="1">
          <cell r="B1" t="str">
            <v>220 kV SUB-STATION</v>
          </cell>
        </row>
      </sheetData>
      <sheetData sheetId="6137">
        <row r="1">
          <cell r="B1" t="str">
            <v>220 kV SUB-STATION</v>
          </cell>
        </row>
      </sheetData>
      <sheetData sheetId="6138">
        <row r="1">
          <cell r="B1" t="str">
            <v>220 kV SUB-STATION</v>
          </cell>
        </row>
      </sheetData>
      <sheetData sheetId="6139"/>
      <sheetData sheetId="6140">
        <row r="1">
          <cell r="B1" t="str">
            <v>220 kV SUB-STATION</v>
          </cell>
        </row>
      </sheetData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>
        <row r="1">
          <cell r="B1" t="str">
            <v>220 kV SUB-STATION</v>
          </cell>
        </row>
      </sheetData>
      <sheetData sheetId="6153">
        <row r="1">
          <cell r="B1" t="str">
            <v>220 kV SUB-STATION</v>
          </cell>
        </row>
      </sheetData>
      <sheetData sheetId="6154">
        <row r="1">
          <cell r="B1" t="str">
            <v>220 kV SUB-STATION</v>
          </cell>
        </row>
      </sheetData>
      <sheetData sheetId="6155">
        <row r="1">
          <cell r="B1" t="str">
            <v>220 kV SUB-STATION</v>
          </cell>
        </row>
      </sheetData>
      <sheetData sheetId="6156">
        <row r="1">
          <cell r="B1" t="str">
            <v>220 kV SUB-STATION</v>
          </cell>
        </row>
      </sheetData>
      <sheetData sheetId="6157">
        <row r="1">
          <cell r="B1" t="str">
            <v>220 kV SUB-STATION</v>
          </cell>
        </row>
      </sheetData>
      <sheetData sheetId="6158">
        <row r="1">
          <cell r="B1" t="str">
            <v>220 kV SUB-STATION</v>
          </cell>
        </row>
      </sheetData>
      <sheetData sheetId="6159">
        <row r="1">
          <cell r="B1" t="str">
            <v>220 kV SUB-STATION</v>
          </cell>
        </row>
      </sheetData>
      <sheetData sheetId="6160">
        <row r="1">
          <cell r="B1" t="str">
            <v>220 kV SUB-STATION</v>
          </cell>
        </row>
      </sheetData>
      <sheetData sheetId="6161">
        <row r="1">
          <cell r="B1" t="str">
            <v>220 kV SUB-STATION</v>
          </cell>
        </row>
      </sheetData>
      <sheetData sheetId="6162"/>
      <sheetData sheetId="6163">
        <row r="1">
          <cell r="B1" t="str">
            <v>220 kV SUB-STATION</v>
          </cell>
        </row>
      </sheetData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>
        <row r="1">
          <cell r="B1" t="str">
            <v>220 kV SUB-STATION</v>
          </cell>
        </row>
      </sheetData>
      <sheetData sheetId="6178">
        <row r="1">
          <cell r="B1" t="str">
            <v>220 kV SUB-STATION</v>
          </cell>
        </row>
      </sheetData>
      <sheetData sheetId="6179">
        <row r="1">
          <cell r="B1" t="str">
            <v>220 kV SUB-STATION</v>
          </cell>
        </row>
      </sheetData>
      <sheetData sheetId="6180">
        <row r="1">
          <cell r="B1" t="str">
            <v>220 kV SUB-STATION</v>
          </cell>
        </row>
      </sheetData>
      <sheetData sheetId="6181">
        <row r="1">
          <cell r="B1" t="str">
            <v>220 kV SUB-STATION</v>
          </cell>
        </row>
      </sheetData>
      <sheetData sheetId="6182">
        <row r="1">
          <cell r="B1" t="str">
            <v>220 kV SUB-STATION</v>
          </cell>
        </row>
      </sheetData>
      <sheetData sheetId="6183"/>
      <sheetData sheetId="6184">
        <row r="1">
          <cell r="B1" t="str">
            <v>220 kV SUB-STATION</v>
          </cell>
        </row>
      </sheetData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>
        <row r="1">
          <cell r="B1" t="str">
            <v>220 kV SUB-STATION</v>
          </cell>
        </row>
      </sheetData>
      <sheetData sheetId="6462">
        <row r="1">
          <cell r="B1" t="str">
            <v>220 kV SUB-STATION</v>
          </cell>
        </row>
      </sheetData>
      <sheetData sheetId="6463">
        <row r="1">
          <cell r="B1" t="str">
            <v>220 kV SUB-STATION</v>
          </cell>
        </row>
      </sheetData>
      <sheetData sheetId="6464">
        <row r="1">
          <cell r="B1" t="str">
            <v>220 kV SUB-STATION</v>
          </cell>
        </row>
      </sheetData>
      <sheetData sheetId="6465">
        <row r="1">
          <cell r="B1" t="str">
            <v>220 kV SUB-STATION</v>
          </cell>
        </row>
      </sheetData>
      <sheetData sheetId="6466">
        <row r="1">
          <cell r="B1" t="str">
            <v>220 kV SUB-STATION</v>
          </cell>
        </row>
      </sheetData>
      <sheetData sheetId="6467">
        <row r="1">
          <cell r="B1" t="str">
            <v>220 kV SUB-STATION</v>
          </cell>
        </row>
      </sheetData>
      <sheetData sheetId="6468">
        <row r="1">
          <cell r="B1" t="str">
            <v>220 kV SUB-STATION</v>
          </cell>
        </row>
      </sheetData>
      <sheetData sheetId="6469">
        <row r="1">
          <cell r="B1" t="str">
            <v>220 kV SUB-STATION</v>
          </cell>
        </row>
      </sheetData>
      <sheetData sheetId="6470">
        <row r="1">
          <cell r="B1" t="str">
            <v>220 kV SUB-STATION</v>
          </cell>
        </row>
      </sheetData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>
        <row r="1">
          <cell r="B1" t="str">
            <v>220 kV SUB-STATION</v>
          </cell>
        </row>
      </sheetData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>
        <row r="1">
          <cell r="B1" t="str">
            <v>220 kV SUB-STATION</v>
          </cell>
        </row>
      </sheetData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>
        <row r="1">
          <cell r="B1" t="str">
            <v>220 kV SUB-STATION</v>
          </cell>
        </row>
      </sheetData>
      <sheetData sheetId="6618" refreshError="1"/>
      <sheetData sheetId="6619" refreshError="1"/>
      <sheetData sheetId="6620" refreshError="1"/>
      <sheetData sheetId="6621">
        <row r="1">
          <cell r="B1" t="str">
            <v>220 kV SUB-STATION</v>
          </cell>
        </row>
      </sheetData>
      <sheetData sheetId="6622">
        <row r="1">
          <cell r="B1" t="str">
            <v>220 kV SUB-STATION</v>
          </cell>
        </row>
      </sheetData>
      <sheetData sheetId="6623" refreshError="1"/>
      <sheetData sheetId="6624">
        <row r="1">
          <cell r="B1" t="str">
            <v>220 kV SUB-STATION</v>
          </cell>
        </row>
      </sheetData>
      <sheetData sheetId="6625" refreshError="1"/>
      <sheetData sheetId="6626" refreshError="1"/>
      <sheetData sheetId="6627" refreshError="1"/>
      <sheetData sheetId="6628" refreshError="1"/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 refreshError="1"/>
      <sheetData sheetId="6632">
        <row r="1">
          <cell r="B1" t="str">
            <v>220 kV SUB-STATION</v>
          </cell>
        </row>
      </sheetData>
      <sheetData sheetId="6633" refreshError="1"/>
      <sheetData sheetId="6634" refreshError="1"/>
      <sheetData sheetId="6635" refreshError="1"/>
      <sheetData sheetId="6636" refreshError="1"/>
      <sheetData sheetId="6637"/>
      <sheetData sheetId="6638" refreshError="1"/>
      <sheetData sheetId="6639" refreshError="1"/>
      <sheetData sheetId="6640" refreshError="1"/>
      <sheetData sheetId="6641" refreshError="1"/>
      <sheetData sheetId="6642"/>
      <sheetData sheetId="6643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 refreshError="1"/>
      <sheetData sheetId="6664" refreshError="1"/>
      <sheetData sheetId="6665" refreshError="1"/>
      <sheetData sheetId="6666">
        <row r="1">
          <cell r="B1" t="str">
            <v>220 kV SUB-STATION</v>
          </cell>
        </row>
      </sheetData>
      <sheetData sheetId="6667" refreshError="1"/>
      <sheetData sheetId="6668" refreshError="1"/>
      <sheetData sheetId="6669" refreshError="1"/>
      <sheetData sheetId="6670">
        <row r="1">
          <cell r="B1" t="str">
            <v>220 kV SUB-STATION</v>
          </cell>
        </row>
      </sheetData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 refreshError="1"/>
      <sheetData sheetId="6682" refreshError="1"/>
      <sheetData sheetId="6683"/>
      <sheetData sheetId="6684"/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/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/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/>
      <sheetData sheetId="6696"/>
      <sheetData sheetId="6697"/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/>
      <sheetData sheetId="6701"/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/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>
        <row r="1">
          <cell r="B1" t="str">
            <v>220 kV SUB-STATION</v>
          </cell>
        </row>
      </sheetData>
      <sheetData sheetId="6719">
        <row r="1">
          <cell r="B1" t="str">
            <v>220 kV SUB-STATION</v>
          </cell>
        </row>
      </sheetData>
      <sheetData sheetId="6720">
        <row r="1">
          <cell r="B1" t="str">
            <v>220 kV SUB-STATION</v>
          </cell>
        </row>
      </sheetData>
      <sheetData sheetId="6721">
        <row r="1">
          <cell r="B1" t="str">
            <v>220 kV SUB-STATION</v>
          </cell>
        </row>
      </sheetData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>
        <row r="1">
          <cell r="B1" t="str">
            <v>220 kV SUB-STATION</v>
          </cell>
        </row>
      </sheetData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>
        <row r="1">
          <cell r="B1" t="str">
            <v>220 kV SUB-STATION</v>
          </cell>
        </row>
      </sheetData>
      <sheetData sheetId="6753">
        <row r="1">
          <cell r="B1" t="str">
            <v>220 kV SUB-STATION</v>
          </cell>
        </row>
      </sheetData>
      <sheetData sheetId="6754">
        <row r="1">
          <cell r="B1" t="str">
            <v>220 kV SUB-STATION</v>
          </cell>
        </row>
      </sheetData>
      <sheetData sheetId="6755">
        <row r="1">
          <cell r="B1" t="str">
            <v>220 kV SUB-STATION</v>
          </cell>
        </row>
      </sheetData>
      <sheetData sheetId="6756">
        <row r="1">
          <cell r="B1" t="str">
            <v>220 kV SUB-STATION</v>
          </cell>
        </row>
      </sheetData>
      <sheetData sheetId="6757">
        <row r="1">
          <cell r="B1" t="str">
            <v>220 kV SUB-STATION</v>
          </cell>
        </row>
      </sheetData>
      <sheetData sheetId="6758">
        <row r="1">
          <cell r="B1" t="str">
            <v>220 kV SUB-STATION</v>
          </cell>
        </row>
      </sheetData>
      <sheetData sheetId="6759">
        <row r="1">
          <cell r="B1" t="str">
            <v>220 kV SUB-STATION</v>
          </cell>
        </row>
      </sheetData>
      <sheetData sheetId="6760">
        <row r="1">
          <cell r="B1" t="str">
            <v>220 kV SUB-STATION</v>
          </cell>
        </row>
      </sheetData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>
        <row r="1">
          <cell r="B1" t="str">
            <v>220 kV SUB-STATION</v>
          </cell>
        </row>
      </sheetData>
      <sheetData sheetId="6773">
        <row r="1">
          <cell r="B1" t="str">
            <v>220 kV SUB-STATION</v>
          </cell>
        </row>
      </sheetData>
      <sheetData sheetId="6774">
        <row r="1">
          <cell r="B1" t="str">
            <v>220 kV SUB-STATION</v>
          </cell>
        </row>
      </sheetData>
      <sheetData sheetId="6775">
        <row r="1">
          <cell r="B1" t="str">
            <v>220 kV SUB-STATION</v>
          </cell>
        </row>
      </sheetData>
      <sheetData sheetId="6776">
        <row r="1">
          <cell r="B1" t="str">
            <v>220 kV SUB-STATION</v>
          </cell>
        </row>
      </sheetData>
      <sheetData sheetId="6777">
        <row r="1">
          <cell r="B1" t="str">
            <v>220 kV SUB-STATION</v>
          </cell>
        </row>
      </sheetData>
      <sheetData sheetId="6778">
        <row r="1">
          <cell r="B1" t="str">
            <v>220 kV SUB-STATION</v>
          </cell>
        </row>
      </sheetData>
      <sheetData sheetId="6779">
        <row r="1">
          <cell r="B1" t="str">
            <v>220 kV SUB-STATION</v>
          </cell>
        </row>
      </sheetData>
      <sheetData sheetId="6780">
        <row r="1">
          <cell r="B1" t="str">
            <v>220 kV SUB-STATION</v>
          </cell>
        </row>
      </sheetData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>
        <row r="1">
          <cell r="B1" t="str">
            <v>220 kV SUB-STATION</v>
          </cell>
        </row>
      </sheetData>
      <sheetData sheetId="6784">
        <row r="1">
          <cell r="B1" t="str">
            <v>220 kV SUB-STATION</v>
          </cell>
        </row>
      </sheetData>
      <sheetData sheetId="6785">
        <row r="1">
          <cell r="B1" t="str">
            <v>220 kV SUB-STATION</v>
          </cell>
        </row>
      </sheetData>
      <sheetData sheetId="6786">
        <row r="1">
          <cell r="B1" t="str">
            <v>220 kV SUB-STATION</v>
          </cell>
        </row>
      </sheetData>
      <sheetData sheetId="6787">
        <row r="1">
          <cell r="B1" t="str">
            <v>220 kV SUB-STATION</v>
          </cell>
        </row>
      </sheetData>
      <sheetData sheetId="6788">
        <row r="1">
          <cell r="B1" t="str">
            <v>220 kV SUB-STATION</v>
          </cell>
        </row>
      </sheetData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>
        <row r="1">
          <cell r="B1" t="str">
            <v>220 kV SUB-STATION</v>
          </cell>
        </row>
      </sheetData>
      <sheetData sheetId="6792">
        <row r="1">
          <cell r="B1" t="str">
            <v>220 kV SUB-STATION</v>
          </cell>
        </row>
      </sheetData>
      <sheetData sheetId="6793">
        <row r="1">
          <cell r="B1" t="str">
            <v>220 kV SUB-STATION</v>
          </cell>
        </row>
      </sheetData>
      <sheetData sheetId="6794">
        <row r="1">
          <cell r="B1" t="str">
            <v>220 kV SUB-STATION</v>
          </cell>
        </row>
      </sheetData>
      <sheetData sheetId="6795">
        <row r="1">
          <cell r="B1" t="str">
            <v>220 kV SUB-STATION</v>
          </cell>
        </row>
      </sheetData>
      <sheetData sheetId="6796" refreshError="1"/>
      <sheetData sheetId="6797" refreshError="1"/>
      <sheetData sheetId="6798" refreshError="1"/>
      <sheetData sheetId="6799"/>
      <sheetData sheetId="6800">
        <row r="1">
          <cell r="B1" t="str">
            <v>220 kV SUB-STATION</v>
          </cell>
        </row>
      </sheetData>
      <sheetData sheetId="6801">
        <row r="1">
          <cell r="B1" t="str">
            <v>220 kV SUB-STATION</v>
          </cell>
        </row>
      </sheetData>
      <sheetData sheetId="6802">
        <row r="1">
          <cell r="B1" t="str">
            <v>220 kV SUB-STATION</v>
          </cell>
        </row>
      </sheetData>
      <sheetData sheetId="6803">
        <row r="1">
          <cell r="B1" t="str">
            <v>220 kV SUB-STATION</v>
          </cell>
        </row>
      </sheetData>
      <sheetData sheetId="6804">
        <row r="1">
          <cell r="B1" t="str">
            <v>220 kV SUB-STATION</v>
          </cell>
        </row>
      </sheetData>
      <sheetData sheetId="6805">
        <row r="1">
          <cell r="B1" t="str">
            <v>220 kV SUB-STATION</v>
          </cell>
        </row>
      </sheetData>
      <sheetData sheetId="6806">
        <row r="1">
          <cell r="B1" t="str">
            <v>220 kV SUB-STATION</v>
          </cell>
        </row>
      </sheetData>
      <sheetData sheetId="6807">
        <row r="1">
          <cell r="B1" t="str">
            <v>220 kV SUB-STATION</v>
          </cell>
        </row>
      </sheetData>
      <sheetData sheetId="6808">
        <row r="1">
          <cell r="B1" t="str">
            <v>220 kV SUB-STATION</v>
          </cell>
        </row>
      </sheetData>
      <sheetData sheetId="6809">
        <row r="1">
          <cell r="B1" t="str">
            <v>220 kV SUB-STATION</v>
          </cell>
        </row>
      </sheetData>
      <sheetData sheetId="6810">
        <row r="1">
          <cell r="B1" t="str">
            <v>220 kV SUB-STATION</v>
          </cell>
        </row>
      </sheetData>
      <sheetData sheetId="6811">
        <row r="1">
          <cell r="B1" t="str">
            <v>220 kV SUB-STATION</v>
          </cell>
        </row>
      </sheetData>
      <sheetData sheetId="6812">
        <row r="1">
          <cell r="B1" t="str">
            <v>220 kV SUB-STATION</v>
          </cell>
        </row>
      </sheetData>
      <sheetData sheetId="6813">
        <row r="1">
          <cell r="B1" t="str">
            <v>220 kV SUB-STATION</v>
          </cell>
        </row>
      </sheetData>
      <sheetData sheetId="6814" refreshError="1"/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>
        <row r="1">
          <cell r="B1" t="str">
            <v>220 kV SUB-STATION</v>
          </cell>
        </row>
      </sheetData>
      <sheetData sheetId="6818">
        <row r="1">
          <cell r="B1" t="str">
            <v>220 kV SUB-STATION</v>
          </cell>
        </row>
      </sheetData>
      <sheetData sheetId="6819">
        <row r="1">
          <cell r="B1" t="str">
            <v>220 kV SUB-STATION</v>
          </cell>
        </row>
      </sheetData>
      <sheetData sheetId="6820">
        <row r="1">
          <cell r="B1" t="str">
            <v>220 kV SUB-STATION</v>
          </cell>
        </row>
      </sheetData>
      <sheetData sheetId="6821">
        <row r="1">
          <cell r="B1" t="str">
            <v>220 kV SUB-STATION</v>
          </cell>
        </row>
      </sheetData>
      <sheetData sheetId="6822">
        <row r="1">
          <cell r="B1" t="str">
            <v>220 kV SUB-STATION</v>
          </cell>
        </row>
      </sheetData>
      <sheetData sheetId="6823">
        <row r="1">
          <cell r="B1" t="str">
            <v>220 kV SUB-STATION</v>
          </cell>
        </row>
      </sheetData>
      <sheetData sheetId="6824">
        <row r="1">
          <cell r="B1" t="str">
            <v>220 kV SUB-STATION</v>
          </cell>
        </row>
      </sheetData>
      <sheetData sheetId="6825">
        <row r="1">
          <cell r="B1" t="str">
            <v>220 kV SUB-STATION</v>
          </cell>
        </row>
      </sheetData>
      <sheetData sheetId="6826">
        <row r="1">
          <cell r="B1" t="str">
            <v>220 kV SUB-STATION</v>
          </cell>
        </row>
      </sheetData>
      <sheetData sheetId="6827">
        <row r="1">
          <cell r="B1" t="str">
            <v>220 kV SUB-STATION</v>
          </cell>
        </row>
      </sheetData>
      <sheetData sheetId="6828">
        <row r="1">
          <cell r="B1" t="str">
            <v>220 kV SUB-STATION</v>
          </cell>
        </row>
      </sheetData>
      <sheetData sheetId="6829">
        <row r="1">
          <cell r="B1" t="str">
            <v>220 kV SUB-STATION</v>
          </cell>
        </row>
      </sheetData>
      <sheetData sheetId="6830"/>
      <sheetData sheetId="6831"/>
      <sheetData sheetId="6832"/>
      <sheetData sheetId="6833"/>
      <sheetData sheetId="6834"/>
      <sheetData sheetId="6835"/>
      <sheetData sheetId="6836"/>
      <sheetData sheetId="6837">
        <row r="1">
          <cell r="B1" t="str">
            <v>220 kV SUB-STATION</v>
          </cell>
        </row>
      </sheetData>
      <sheetData sheetId="6838"/>
      <sheetData sheetId="6839">
        <row r="1">
          <cell r="B1" t="str">
            <v>220 kV SUB-STATION</v>
          </cell>
        </row>
      </sheetData>
      <sheetData sheetId="6840">
        <row r="1">
          <cell r="B1" t="str">
            <v>220 kV SUB-STATION</v>
          </cell>
        </row>
      </sheetData>
      <sheetData sheetId="6841">
        <row r="1">
          <cell r="B1" t="str">
            <v>220 kV SUB-STATION</v>
          </cell>
        </row>
      </sheetData>
      <sheetData sheetId="6842">
        <row r="1">
          <cell r="B1" t="str">
            <v>220 kV SUB-STATION</v>
          </cell>
        </row>
      </sheetData>
      <sheetData sheetId="6843">
        <row r="1">
          <cell r="B1" t="str">
            <v>220 kV SUB-STATION</v>
          </cell>
        </row>
      </sheetData>
      <sheetData sheetId="6844">
        <row r="1">
          <cell r="B1" t="str">
            <v>220 kV SUB-STATION</v>
          </cell>
        </row>
      </sheetData>
      <sheetData sheetId="6845">
        <row r="1">
          <cell r="B1" t="str">
            <v>220 kV SUB-STATION</v>
          </cell>
        </row>
      </sheetData>
      <sheetData sheetId="6846">
        <row r="1">
          <cell r="B1" t="str">
            <v>220 kV SUB-STATION</v>
          </cell>
        </row>
      </sheetData>
      <sheetData sheetId="6847">
        <row r="1">
          <cell r="B1" t="str">
            <v>220 kV SUB-STATION</v>
          </cell>
        </row>
      </sheetData>
      <sheetData sheetId="6848">
        <row r="1">
          <cell r="B1" t="str">
            <v>220 kV SUB-STATION</v>
          </cell>
        </row>
      </sheetData>
      <sheetData sheetId="6849">
        <row r="1">
          <cell r="B1" t="str">
            <v>220 kV SUB-STATION</v>
          </cell>
        </row>
      </sheetData>
      <sheetData sheetId="6850"/>
      <sheetData sheetId="6851"/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/>
      <sheetData sheetId="6858"/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>
        <row r="1">
          <cell r="B1" t="str">
            <v>220 kV SUB-STATION</v>
          </cell>
        </row>
      </sheetData>
      <sheetData sheetId="6868">
        <row r="1">
          <cell r="B1" t="str">
            <v>220 kV SUB-STATION</v>
          </cell>
        </row>
      </sheetData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>
        <row r="1">
          <cell r="B1" t="str">
            <v>220 kV SUB-STATION</v>
          </cell>
        </row>
      </sheetData>
      <sheetData sheetId="6883"/>
      <sheetData sheetId="6884"/>
      <sheetData sheetId="6885"/>
      <sheetData sheetId="6886" refreshError="1"/>
      <sheetData sheetId="6887" refreshError="1"/>
      <sheetData sheetId="6888"/>
      <sheetData sheetId="6889"/>
      <sheetData sheetId="6890" refreshError="1"/>
      <sheetData sheetId="6891"/>
      <sheetData sheetId="6892">
        <row r="1">
          <cell r="B1" t="str">
            <v>220 kV SUB-STATION</v>
          </cell>
        </row>
      </sheetData>
      <sheetData sheetId="6893">
        <row r="1">
          <cell r="B1" t="str">
            <v>220 kV SUB-STATION</v>
          </cell>
        </row>
      </sheetData>
      <sheetData sheetId="6894">
        <row r="1">
          <cell r="B1" t="str">
            <v>220 kV SUB-STATION</v>
          </cell>
        </row>
      </sheetData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>
        <row r="1">
          <cell r="B1" t="str">
            <v>220 kV SUB-STATION</v>
          </cell>
        </row>
      </sheetData>
      <sheetData sheetId="6929">
        <row r="1">
          <cell r="B1" t="str">
            <v>220 kV SUB-STATION</v>
          </cell>
        </row>
      </sheetData>
      <sheetData sheetId="6930">
        <row r="1">
          <cell r="B1" t="str">
            <v>220 kV SUB-STATION</v>
          </cell>
        </row>
      </sheetData>
      <sheetData sheetId="6931"/>
      <sheetData sheetId="6932"/>
      <sheetData sheetId="6933"/>
      <sheetData sheetId="6934">
        <row r="1">
          <cell r="B1" t="str">
            <v>220 kV SUB-STATION</v>
          </cell>
        </row>
      </sheetData>
      <sheetData sheetId="6935">
        <row r="1">
          <cell r="B1" t="str">
            <v>220 kV SUB-STATION</v>
          </cell>
        </row>
      </sheetData>
      <sheetData sheetId="6936">
        <row r="1">
          <cell r="B1" t="str">
            <v>220 kV SUB-STATION</v>
          </cell>
        </row>
      </sheetData>
      <sheetData sheetId="6937">
        <row r="1">
          <cell r="B1" t="str">
            <v>220 kV SUB-STATION</v>
          </cell>
        </row>
      </sheetData>
      <sheetData sheetId="6938">
        <row r="1">
          <cell r="B1" t="str">
            <v>220 kV SUB-STATION</v>
          </cell>
        </row>
      </sheetData>
      <sheetData sheetId="6939">
        <row r="1">
          <cell r="B1" t="str">
            <v>220 kV SUB-STATION</v>
          </cell>
        </row>
      </sheetData>
      <sheetData sheetId="6940">
        <row r="1">
          <cell r="B1" t="str">
            <v>220 kV SUB-STATION</v>
          </cell>
        </row>
      </sheetData>
      <sheetData sheetId="6941"/>
      <sheetData sheetId="6942">
        <row r="1">
          <cell r="B1" t="str">
            <v>220 kV SUB-STATION</v>
          </cell>
        </row>
      </sheetData>
      <sheetData sheetId="6943">
        <row r="1">
          <cell r="B1" t="str">
            <v>220 kV SUB-STATION</v>
          </cell>
        </row>
      </sheetData>
      <sheetData sheetId="6944"/>
      <sheetData sheetId="6945">
        <row r="1">
          <cell r="B1" t="str">
            <v>220 kV SUB-STATION</v>
          </cell>
        </row>
      </sheetData>
      <sheetData sheetId="6946"/>
      <sheetData sheetId="6947"/>
      <sheetData sheetId="6948"/>
      <sheetData sheetId="6949">
        <row r="1">
          <cell r="B1" t="str">
            <v>220 kV SUB-STATION</v>
          </cell>
        </row>
      </sheetData>
      <sheetData sheetId="6950">
        <row r="1">
          <cell r="B1" t="str">
            <v>220 kV SUB-STATION</v>
          </cell>
        </row>
      </sheetData>
      <sheetData sheetId="6951">
        <row r="1">
          <cell r="B1" t="str">
            <v>220 kV SUB-STATION</v>
          </cell>
        </row>
      </sheetData>
      <sheetData sheetId="6952">
        <row r="1">
          <cell r="B1" t="str">
            <v>220 kV SUB-STATION</v>
          </cell>
        </row>
      </sheetData>
      <sheetData sheetId="6953">
        <row r="1">
          <cell r="B1" t="str">
            <v>220 kV SUB-STATION</v>
          </cell>
        </row>
      </sheetData>
      <sheetData sheetId="6954">
        <row r="1">
          <cell r="B1" t="str">
            <v>220 kV SUB-STATION</v>
          </cell>
        </row>
      </sheetData>
      <sheetData sheetId="6955">
        <row r="1">
          <cell r="B1" t="str">
            <v>220 kV SUB-STATION</v>
          </cell>
        </row>
      </sheetData>
      <sheetData sheetId="6956">
        <row r="1">
          <cell r="B1" t="str">
            <v>220 kV SUB-STATION</v>
          </cell>
        </row>
      </sheetData>
      <sheetData sheetId="6957"/>
      <sheetData sheetId="6958"/>
      <sheetData sheetId="6959"/>
      <sheetData sheetId="6960"/>
      <sheetData sheetId="6961"/>
      <sheetData sheetId="6962"/>
      <sheetData sheetId="6963">
        <row r="1">
          <cell r="B1" t="str">
            <v>220 kV SUB-STATION</v>
          </cell>
        </row>
      </sheetData>
      <sheetData sheetId="6964"/>
      <sheetData sheetId="6965">
        <row r="1">
          <cell r="B1" t="str">
            <v>220 kV SUB-STATION</v>
          </cell>
        </row>
      </sheetData>
      <sheetData sheetId="6966"/>
      <sheetData sheetId="6967"/>
      <sheetData sheetId="6968">
        <row r="1">
          <cell r="B1" t="str">
            <v>220 kV SUB-STATION</v>
          </cell>
        </row>
      </sheetData>
      <sheetData sheetId="6969">
        <row r="1">
          <cell r="B1" t="str">
            <v>220 kV SUB-STATION</v>
          </cell>
        </row>
      </sheetData>
      <sheetData sheetId="6970"/>
      <sheetData sheetId="6971"/>
      <sheetData sheetId="6972"/>
      <sheetData sheetId="6973">
        <row r="1">
          <cell r="B1" t="str">
            <v>220 kV SUB-STATION</v>
          </cell>
        </row>
      </sheetData>
      <sheetData sheetId="6974">
        <row r="1">
          <cell r="B1" t="str">
            <v>220 kV SUB-STATION</v>
          </cell>
        </row>
      </sheetData>
      <sheetData sheetId="6975">
        <row r="1">
          <cell r="B1" t="str">
            <v>220 kV SUB-STATION</v>
          </cell>
        </row>
      </sheetData>
      <sheetData sheetId="6976">
        <row r="1">
          <cell r="B1" t="str">
            <v>220 kV SUB-STATION</v>
          </cell>
        </row>
      </sheetData>
      <sheetData sheetId="6977">
        <row r="1">
          <cell r="B1" t="str">
            <v>220 kV SUB-STATION</v>
          </cell>
        </row>
      </sheetData>
      <sheetData sheetId="6978">
        <row r="1">
          <cell r="B1" t="str">
            <v>220 kV SUB-STATION</v>
          </cell>
        </row>
      </sheetData>
      <sheetData sheetId="6979">
        <row r="1">
          <cell r="B1" t="str">
            <v>220 kV SUB-STATION</v>
          </cell>
        </row>
      </sheetData>
      <sheetData sheetId="6980">
        <row r="1">
          <cell r="B1" t="str">
            <v>220 kV SUB-STATION</v>
          </cell>
        </row>
      </sheetData>
      <sheetData sheetId="6981">
        <row r="1">
          <cell r="B1" t="str">
            <v>220 kV SUB-STATION</v>
          </cell>
        </row>
      </sheetData>
      <sheetData sheetId="6982"/>
      <sheetData sheetId="6983">
        <row r="1">
          <cell r="B1" t="str">
            <v>220 kV SUB-STATION</v>
          </cell>
        </row>
      </sheetData>
      <sheetData sheetId="6984">
        <row r="1">
          <cell r="B1" t="str">
            <v>220 kV SUB-STATION</v>
          </cell>
        </row>
      </sheetData>
      <sheetData sheetId="6985">
        <row r="1">
          <cell r="B1" t="str">
            <v>220 kV SUB-STATION</v>
          </cell>
        </row>
      </sheetData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>
        <row r="1">
          <cell r="B1" t="str">
            <v>220 kV SUB-STATION</v>
          </cell>
        </row>
      </sheetData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>
        <row r="1">
          <cell r="B1" t="str">
            <v>220 kV SUB-STATION</v>
          </cell>
        </row>
      </sheetData>
      <sheetData sheetId="7082">
        <row r="1">
          <cell r="B1" t="str">
            <v>220 kV SUB-STATION</v>
          </cell>
        </row>
      </sheetData>
      <sheetData sheetId="7083"/>
      <sheetData sheetId="7084">
        <row r="1">
          <cell r="B1" t="str">
            <v>220 kV SUB-STATION</v>
          </cell>
        </row>
      </sheetData>
      <sheetData sheetId="7085"/>
      <sheetData sheetId="7086">
        <row r="1">
          <cell r="B1" t="str">
            <v>220 kV SUB-STATION</v>
          </cell>
        </row>
      </sheetData>
      <sheetData sheetId="7087"/>
      <sheetData sheetId="7088"/>
      <sheetData sheetId="7089">
        <row r="1">
          <cell r="B1" t="str">
            <v>220 kV SUB-STATION</v>
          </cell>
        </row>
      </sheetData>
      <sheetData sheetId="7090">
        <row r="1">
          <cell r="B1" t="str">
            <v>220 kV SUB-STATION</v>
          </cell>
        </row>
      </sheetData>
      <sheetData sheetId="7091"/>
      <sheetData sheetId="7092">
        <row r="1">
          <cell r="B1" t="str">
            <v>220 kV SUB-STATION</v>
          </cell>
        </row>
      </sheetData>
      <sheetData sheetId="7093">
        <row r="1">
          <cell r="B1" t="str">
            <v>220 kV SUB-STATION</v>
          </cell>
        </row>
      </sheetData>
      <sheetData sheetId="7094">
        <row r="1">
          <cell r="B1" t="str">
            <v>220 kV SUB-STATION</v>
          </cell>
        </row>
      </sheetData>
      <sheetData sheetId="7095">
        <row r="1">
          <cell r="B1" t="str">
            <v>220 kV SUB-STATION</v>
          </cell>
        </row>
      </sheetData>
      <sheetData sheetId="7096"/>
      <sheetData sheetId="7097">
        <row r="1">
          <cell r="B1" t="str">
            <v>220 kV SUB-STATION</v>
          </cell>
        </row>
      </sheetData>
      <sheetData sheetId="7098">
        <row r="1">
          <cell r="B1" t="str">
            <v>220 kV SUB-STATION</v>
          </cell>
        </row>
      </sheetData>
      <sheetData sheetId="7099"/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>
        <row r="1">
          <cell r="B1" t="str">
            <v>220 kV SUB-STATION</v>
          </cell>
        </row>
      </sheetData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/>
      <sheetData sheetId="7110"/>
      <sheetData sheetId="7111"/>
      <sheetData sheetId="7112"/>
      <sheetData sheetId="7113"/>
      <sheetData sheetId="7114"/>
      <sheetData sheetId="7115">
        <row r="1">
          <cell r="B1" t="str">
            <v>220 kV SUB-STATION</v>
          </cell>
        </row>
      </sheetData>
      <sheetData sheetId="7116">
        <row r="1">
          <cell r="B1" t="str">
            <v>220 kV SUB-STATION</v>
          </cell>
        </row>
      </sheetData>
      <sheetData sheetId="7117">
        <row r="1">
          <cell r="B1" t="str">
            <v>220 kV SUB-STATION</v>
          </cell>
        </row>
      </sheetData>
      <sheetData sheetId="7118">
        <row r="1">
          <cell r="B1" t="str">
            <v>220 kV SUB-STATION</v>
          </cell>
        </row>
      </sheetData>
      <sheetData sheetId="7119">
        <row r="1">
          <cell r="B1" t="str">
            <v>220 kV SUB-STATION</v>
          </cell>
        </row>
      </sheetData>
      <sheetData sheetId="7120">
        <row r="1">
          <cell r="B1" t="str">
            <v>220 kV SUB-STATION</v>
          </cell>
        </row>
      </sheetData>
      <sheetData sheetId="7121"/>
      <sheetData sheetId="7122">
        <row r="1">
          <cell r="B1" t="str">
            <v>220 kV SUB-STATION</v>
          </cell>
        </row>
      </sheetData>
      <sheetData sheetId="7123"/>
      <sheetData sheetId="7124"/>
      <sheetData sheetId="7125"/>
      <sheetData sheetId="7126">
        <row r="1">
          <cell r="B1" t="str">
            <v>220 kV SUB-STATION</v>
          </cell>
        </row>
      </sheetData>
      <sheetData sheetId="7127"/>
      <sheetData sheetId="7128"/>
      <sheetData sheetId="7129"/>
      <sheetData sheetId="7130"/>
      <sheetData sheetId="7131"/>
      <sheetData sheetId="7132"/>
      <sheetData sheetId="7133"/>
      <sheetData sheetId="7134">
        <row r="1">
          <cell r="B1" t="str">
            <v>220 kV SUB-STATION</v>
          </cell>
        </row>
      </sheetData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>
        <row r="1">
          <cell r="B1" t="str">
            <v>220 kV SUB-STATION</v>
          </cell>
        </row>
      </sheetData>
      <sheetData sheetId="7177">
        <row r="1">
          <cell r="B1" t="str">
            <v>220 kV SUB-STATION</v>
          </cell>
        </row>
      </sheetData>
      <sheetData sheetId="7178">
        <row r="1">
          <cell r="B1" t="str">
            <v>220 kV SUB-STATION</v>
          </cell>
        </row>
      </sheetData>
      <sheetData sheetId="7179">
        <row r="1">
          <cell r="B1" t="str">
            <v>220 kV SUB-STATION</v>
          </cell>
        </row>
      </sheetData>
      <sheetData sheetId="7180">
        <row r="1">
          <cell r="B1" t="str">
            <v>220 kV SUB-STATION</v>
          </cell>
        </row>
      </sheetData>
      <sheetData sheetId="7181"/>
      <sheetData sheetId="7182"/>
      <sheetData sheetId="7183"/>
      <sheetData sheetId="7184"/>
      <sheetData sheetId="7185">
        <row r="1">
          <cell r="B1" t="str">
            <v>220 kV SUB-STATION</v>
          </cell>
        </row>
      </sheetData>
      <sheetData sheetId="7186">
        <row r="1">
          <cell r="B1" t="str">
            <v>220 kV SUB-STATION</v>
          </cell>
        </row>
      </sheetData>
      <sheetData sheetId="7187">
        <row r="1">
          <cell r="B1" t="str">
            <v>220 kV SUB-STATION</v>
          </cell>
        </row>
      </sheetData>
      <sheetData sheetId="7188">
        <row r="1">
          <cell r="B1" t="str">
            <v>220 kV SUB-STATION</v>
          </cell>
        </row>
      </sheetData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>
        <row r="1">
          <cell r="B1" t="str">
            <v>220 kV SUB-STATION</v>
          </cell>
        </row>
      </sheetData>
      <sheetData sheetId="7302">
        <row r="1">
          <cell r="B1" t="str">
            <v>220 kV SUB-STATION</v>
          </cell>
        </row>
      </sheetData>
      <sheetData sheetId="7303"/>
      <sheetData sheetId="7304"/>
      <sheetData sheetId="7305"/>
      <sheetData sheetId="7306"/>
      <sheetData sheetId="7307">
        <row r="1">
          <cell r="B1" t="str">
            <v>220 kV SUB-STATION</v>
          </cell>
        </row>
      </sheetData>
      <sheetData sheetId="7308"/>
      <sheetData sheetId="7309"/>
      <sheetData sheetId="7310" refreshError="1"/>
      <sheetData sheetId="7311" refreshError="1"/>
      <sheetData sheetId="7312" refreshError="1"/>
      <sheetData sheetId="7313"/>
      <sheetData sheetId="7314"/>
      <sheetData sheetId="7315"/>
      <sheetData sheetId="7316"/>
      <sheetData sheetId="7317" refreshError="1"/>
      <sheetData sheetId="7318"/>
      <sheetData sheetId="7319" refreshError="1"/>
      <sheetData sheetId="7320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>
        <row r="1">
          <cell r="B1" t="str">
            <v>220 kV SUB-STATION</v>
          </cell>
        </row>
      </sheetData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>
        <row r="1">
          <cell r="B1" t="str">
            <v>220 kV SUB-STATION</v>
          </cell>
        </row>
      </sheetData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>
        <row r="1">
          <cell r="B1" t="str">
            <v>220 kV SUB-STATION</v>
          </cell>
        </row>
      </sheetData>
      <sheetData sheetId="7449">
        <row r="1">
          <cell r="B1" t="str">
            <v>220 kV SUB-STATION</v>
          </cell>
        </row>
      </sheetData>
      <sheetData sheetId="7450"/>
      <sheetData sheetId="7451">
        <row r="1">
          <cell r="B1" t="str">
            <v>220 kV SUB-STATION</v>
          </cell>
        </row>
      </sheetData>
      <sheetData sheetId="7452"/>
      <sheetData sheetId="7453">
        <row r="1">
          <cell r="B1" t="str">
            <v>220 kV SUB-STATION</v>
          </cell>
        </row>
      </sheetData>
      <sheetData sheetId="7454"/>
      <sheetData sheetId="7455"/>
      <sheetData sheetId="7456">
        <row r="1">
          <cell r="B1" t="str">
            <v>220 kV SUB-STATION</v>
          </cell>
        </row>
      </sheetData>
      <sheetData sheetId="7457"/>
      <sheetData sheetId="7458"/>
      <sheetData sheetId="7459">
        <row r="1">
          <cell r="B1" t="str">
            <v>220 kV SUB-STATION</v>
          </cell>
        </row>
      </sheetData>
      <sheetData sheetId="7460"/>
      <sheetData sheetId="7461">
        <row r="1">
          <cell r="B1" t="str">
            <v>220 kV SUB-STATION</v>
          </cell>
        </row>
      </sheetData>
      <sheetData sheetId="7462">
        <row r="1">
          <cell r="B1" t="str">
            <v>220 kV SUB-STATION</v>
          </cell>
        </row>
      </sheetData>
      <sheetData sheetId="7463"/>
      <sheetData sheetId="7464"/>
      <sheetData sheetId="7465">
        <row r="1">
          <cell r="B1" t="str">
            <v>220 kV SUB-STATION</v>
          </cell>
        </row>
      </sheetData>
      <sheetData sheetId="7466">
        <row r="1">
          <cell r="B1" t="str">
            <v>220 kV SUB-STATION</v>
          </cell>
        </row>
      </sheetData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/>
      <sheetData sheetId="7470"/>
      <sheetData sheetId="7471"/>
      <sheetData sheetId="7472"/>
      <sheetData sheetId="7473">
        <row r="1">
          <cell r="B1" t="str">
            <v>220 kV SUB-STATION</v>
          </cell>
        </row>
      </sheetData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>
        <row r="1">
          <cell r="B1" t="str">
            <v>220 kV SUB-STATION</v>
          </cell>
        </row>
      </sheetData>
      <sheetData sheetId="7484"/>
      <sheetData sheetId="7485"/>
      <sheetData sheetId="7486"/>
      <sheetData sheetId="7487">
        <row r="1">
          <cell r="B1" t="str">
            <v>220 kV SUB-STATION</v>
          </cell>
        </row>
      </sheetData>
      <sheetData sheetId="7488">
        <row r="1">
          <cell r="B1" t="str">
            <v>220 kV SUB-STATION</v>
          </cell>
        </row>
      </sheetData>
      <sheetData sheetId="7489"/>
      <sheetData sheetId="7490"/>
      <sheetData sheetId="7491"/>
      <sheetData sheetId="7492"/>
      <sheetData sheetId="7493"/>
      <sheetData sheetId="7494"/>
      <sheetData sheetId="7495"/>
      <sheetData sheetId="7496" refreshError="1"/>
      <sheetData sheetId="7497" refreshError="1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 refreshError="1"/>
      <sheetData sheetId="7511" refreshError="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 refreshError="1"/>
      <sheetData sheetId="7521" refreshError="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 refreshError="1"/>
      <sheetData sheetId="7540" refreshError="1"/>
      <sheetData sheetId="7541" refreshError="1"/>
      <sheetData sheetId="7542" refreshError="1"/>
      <sheetData sheetId="7543"/>
      <sheetData sheetId="7544" refreshError="1"/>
      <sheetData sheetId="7545">
        <row r="1">
          <cell r="B1" t="str">
            <v>220 kV SUB-STATION</v>
          </cell>
        </row>
      </sheetData>
      <sheetData sheetId="7546">
        <row r="1">
          <cell r="B1" t="str">
            <v>220 kV SUB-STATION</v>
          </cell>
        </row>
      </sheetData>
      <sheetData sheetId="7547">
        <row r="1">
          <cell r="B1" t="str">
            <v>220 kV SUB-STATION</v>
          </cell>
        </row>
      </sheetData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>
        <row r="1">
          <cell r="B1" t="str">
            <v>220 kV SUB-STATION</v>
          </cell>
        </row>
      </sheetData>
      <sheetData sheetId="7561">
        <row r="1">
          <cell r="B1" t="str">
            <v>220 kV SUB-STATION</v>
          </cell>
        </row>
      </sheetData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>
        <row r="1">
          <cell r="B1" t="str">
            <v>220 kV SUB-STATION</v>
          </cell>
        </row>
      </sheetData>
      <sheetData sheetId="7588">
        <row r="1">
          <cell r="B1" t="str">
            <v>220 kV SUB-STATION</v>
          </cell>
        </row>
      </sheetData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/>
      <sheetData sheetId="7592"/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/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>
        <row r="1">
          <cell r="B1" t="str">
            <v>220 kV SUB-STATION</v>
          </cell>
        </row>
      </sheetData>
      <sheetData sheetId="7601">
        <row r="1">
          <cell r="B1" t="str">
            <v>220 kV SUB-STATION</v>
          </cell>
        </row>
      </sheetData>
      <sheetData sheetId="7602">
        <row r="1">
          <cell r="B1" t="str">
            <v>220 kV SUB-STATION</v>
          </cell>
        </row>
      </sheetData>
      <sheetData sheetId="7603">
        <row r="1">
          <cell r="B1" t="str">
            <v>220 kV SUB-STATION</v>
          </cell>
        </row>
      </sheetData>
      <sheetData sheetId="7604"/>
      <sheetData sheetId="7605">
        <row r="1">
          <cell r="B1" t="str">
            <v>220 kV SUB-STATION</v>
          </cell>
        </row>
      </sheetData>
      <sheetData sheetId="7606"/>
      <sheetData sheetId="7607"/>
      <sheetData sheetId="7608"/>
      <sheetData sheetId="7609"/>
      <sheetData sheetId="7610"/>
      <sheetData sheetId="7611"/>
      <sheetData sheetId="7612">
        <row r="1">
          <cell r="B1" t="str">
            <v>220 kV SUB-STATION</v>
          </cell>
        </row>
      </sheetData>
      <sheetData sheetId="7613"/>
      <sheetData sheetId="7614"/>
      <sheetData sheetId="7615">
        <row r="1">
          <cell r="B1" t="str">
            <v>220 kV SUB-STATION</v>
          </cell>
        </row>
      </sheetData>
      <sheetData sheetId="7616">
        <row r="1">
          <cell r="B1" t="str">
            <v>220 kV SUB-STATION</v>
          </cell>
        </row>
      </sheetData>
      <sheetData sheetId="7617"/>
      <sheetData sheetId="7618"/>
      <sheetData sheetId="7619"/>
      <sheetData sheetId="7620"/>
      <sheetData sheetId="7621"/>
      <sheetData sheetId="7622">
        <row r="1">
          <cell r="B1" t="str">
            <v>220 kV SUB-STATION</v>
          </cell>
        </row>
      </sheetData>
      <sheetData sheetId="7623"/>
      <sheetData sheetId="7624"/>
      <sheetData sheetId="7625"/>
      <sheetData sheetId="7626"/>
      <sheetData sheetId="7627"/>
      <sheetData sheetId="7628">
        <row r="1">
          <cell r="B1" t="str">
            <v>220 kV SUB-STATION</v>
          </cell>
        </row>
      </sheetData>
      <sheetData sheetId="7629">
        <row r="1">
          <cell r="B1" t="str">
            <v>220 kV SUB-STATION</v>
          </cell>
        </row>
      </sheetData>
      <sheetData sheetId="7630">
        <row r="1">
          <cell r="B1" t="str">
            <v>220 kV SUB-STATION</v>
          </cell>
        </row>
      </sheetData>
      <sheetData sheetId="7631"/>
      <sheetData sheetId="7632">
        <row r="1">
          <cell r="B1" t="str">
            <v>220 kV SUB-STATION</v>
          </cell>
        </row>
      </sheetData>
      <sheetData sheetId="7633"/>
      <sheetData sheetId="7634">
        <row r="1">
          <cell r="B1" t="str">
            <v>220 kV SUB-STATION</v>
          </cell>
        </row>
      </sheetData>
      <sheetData sheetId="7635">
        <row r="1">
          <cell r="B1" t="str">
            <v>220 kV SUB-STATION</v>
          </cell>
        </row>
      </sheetData>
      <sheetData sheetId="7636">
        <row r="1">
          <cell r="B1" t="str">
            <v>220 kV SUB-STATION</v>
          </cell>
        </row>
      </sheetData>
      <sheetData sheetId="7637">
        <row r="1">
          <cell r="B1" t="str">
            <v>220 kV SUB-STATION</v>
          </cell>
        </row>
      </sheetData>
      <sheetData sheetId="7638">
        <row r="1">
          <cell r="B1" t="str">
            <v>220 kV SUB-STATION</v>
          </cell>
        </row>
      </sheetData>
      <sheetData sheetId="7639"/>
      <sheetData sheetId="7640">
        <row r="1">
          <cell r="B1" t="str">
            <v>220 kV SUB-STATION</v>
          </cell>
        </row>
      </sheetData>
      <sheetData sheetId="7641">
        <row r="1">
          <cell r="B1" t="str">
            <v>220 kV SUB-STATION</v>
          </cell>
        </row>
      </sheetData>
      <sheetData sheetId="7642">
        <row r="1">
          <cell r="B1" t="str">
            <v>220 kV SUB-STATION</v>
          </cell>
        </row>
      </sheetData>
      <sheetData sheetId="7643">
        <row r="1">
          <cell r="B1" t="str">
            <v>220 kV SUB-STATION</v>
          </cell>
        </row>
      </sheetData>
      <sheetData sheetId="7644">
        <row r="1">
          <cell r="B1" t="str">
            <v>220 kV SUB-STATION</v>
          </cell>
        </row>
      </sheetData>
      <sheetData sheetId="7645"/>
      <sheetData sheetId="7646"/>
      <sheetData sheetId="7647"/>
      <sheetData sheetId="7648"/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 refreshError="1"/>
      <sheetData sheetId="7653">
        <row r="1">
          <cell r="B1" t="str">
            <v>220 kV SUB-STATION</v>
          </cell>
        </row>
      </sheetData>
      <sheetData sheetId="7654">
        <row r="1">
          <cell r="B1" t="str">
            <v>220 kV SUB-STATION</v>
          </cell>
        </row>
      </sheetData>
      <sheetData sheetId="7655">
        <row r="1">
          <cell r="B1" t="str">
            <v>220 kV SUB-STATION</v>
          </cell>
        </row>
      </sheetData>
      <sheetData sheetId="7656">
        <row r="1">
          <cell r="B1" t="str">
            <v>220 kV SUB-STATION</v>
          </cell>
        </row>
      </sheetData>
      <sheetData sheetId="7657"/>
      <sheetData sheetId="7658"/>
      <sheetData sheetId="7659"/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/>
      <sheetData sheetId="7666">
        <row r="1">
          <cell r="B1" t="str">
            <v>220 kV SUB-STATION</v>
          </cell>
        </row>
      </sheetData>
      <sheetData sheetId="7667" refreshError="1"/>
      <sheetData sheetId="7668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/>
      <sheetData sheetId="7680">
        <row r="1">
          <cell r="B1" t="str">
            <v>220 kV SUB-STATION</v>
          </cell>
        </row>
      </sheetData>
      <sheetData sheetId="7681">
        <row r="1">
          <cell r="B1" t="str">
            <v>220 kV SUB-STATION</v>
          </cell>
        </row>
      </sheetData>
      <sheetData sheetId="7682">
        <row r="1">
          <cell r="B1" t="str">
            <v>220 kV SUB-STATION</v>
          </cell>
        </row>
      </sheetData>
      <sheetData sheetId="7683">
        <row r="1">
          <cell r="B1" t="str">
            <v>220 kV SUB-STATION</v>
          </cell>
        </row>
      </sheetData>
      <sheetData sheetId="7684">
        <row r="1">
          <cell r="B1" t="str">
            <v>220 kV SUB-STATION</v>
          </cell>
        </row>
      </sheetData>
      <sheetData sheetId="7685">
        <row r="1">
          <cell r="B1" t="str">
            <v>220 kV SUB-STATION</v>
          </cell>
        </row>
      </sheetData>
      <sheetData sheetId="7686">
        <row r="1">
          <cell r="B1" t="str">
            <v>220 kV SUB-STATION</v>
          </cell>
        </row>
      </sheetData>
      <sheetData sheetId="7687">
        <row r="1">
          <cell r="B1" t="str">
            <v>220 kV SUB-STATION</v>
          </cell>
        </row>
      </sheetData>
      <sheetData sheetId="7688"/>
      <sheetData sheetId="7689">
        <row r="1">
          <cell r="B1" t="str">
            <v>220 kV SUB-STATION</v>
          </cell>
        </row>
      </sheetData>
      <sheetData sheetId="7690"/>
      <sheetData sheetId="7691">
        <row r="1">
          <cell r="B1" t="str">
            <v>220 kV SUB-STATION</v>
          </cell>
        </row>
      </sheetData>
      <sheetData sheetId="7692">
        <row r="1">
          <cell r="B1" t="str">
            <v>220 kV SUB-STATION</v>
          </cell>
        </row>
      </sheetData>
      <sheetData sheetId="7693">
        <row r="1">
          <cell r="B1" t="str">
            <v>220 kV SUB-STATION</v>
          </cell>
        </row>
      </sheetData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>
        <row r="1">
          <cell r="B1" t="str">
            <v>220 kV SUB-STATION</v>
          </cell>
        </row>
      </sheetData>
      <sheetData sheetId="7726"/>
      <sheetData sheetId="7727"/>
      <sheetData sheetId="7728"/>
      <sheetData sheetId="7729"/>
      <sheetData sheetId="7730"/>
      <sheetData sheetId="7731">
        <row r="1">
          <cell r="B1" t="str">
            <v>220 kV SUB-STATION</v>
          </cell>
        </row>
      </sheetData>
      <sheetData sheetId="7732">
        <row r="1">
          <cell r="B1" t="str">
            <v>220 kV SUB-STATION</v>
          </cell>
        </row>
      </sheetData>
      <sheetData sheetId="7733">
        <row r="1">
          <cell r="B1" t="str">
            <v>220 kV SUB-STATION</v>
          </cell>
        </row>
      </sheetData>
      <sheetData sheetId="7734">
        <row r="1">
          <cell r="B1" t="str">
            <v>220 kV SUB-STATION</v>
          </cell>
        </row>
      </sheetData>
      <sheetData sheetId="7735">
        <row r="1">
          <cell r="B1" t="str">
            <v>220 kV SUB-STATION</v>
          </cell>
        </row>
      </sheetData>
      <sheetData sheetId="7736">
        <row r="1">
          <cell r="B1" t="str">
            <v>220 kV SUB-STATION</v>
          </cell>
        </row>
      </sheetData>
      <sheetData sheetId="7737">
        <row r="1">
          <cell r="B1" t="str">
            <v>220 kV SUB-STATION</v>
          </cell>
        </row>
      </sheetData>
      <sheetData sheetId="7738">
        <row r="1">
          <cell r="B1" t="str">
            <v>220 kV SUB-STATION</v>
          </cell>
        </row>
      </sheetData>
      <sheetData sheetId="7739"/>
      <sheetData sheetId="7740"/>
      <sheetData sheetId="7741"/>
      <sheetData sheetId="7742"/>
      <sheetData sheetId="7743"/>
      <sheetData sheetId="7744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>
        <row r="1">
          <cell r="B1" t="str">
            <v>220 kV SUB-STATION</v>
          </cell>
        </row>
      </sheetData>
      <sheetData sheetId="7752">
        <row r="1">
          <cell r="B1" t="str">
            <v>220 kV SUB-STATION</v>
          </cell>
        </row>
      </sheetData>
      <sheetData sheetId="7753">
        <row r="1">
          <cell r="B1" t="str">
            <v>220 kV SUB-STATION</v>
          </cell>
        </row>
      </sheetData>
      <sheetData sheetId="7754">
        <row r="1">
          <cell r="B1" t="str">
            <v>220 kV SUB-STATION</v>
          </cell>
        </row>
      </sheetData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 refreshError="1"/>
      <sheetData sheetId="7793" refreshError="1"/>
      <sheetData sheetId="7794" refreshError="1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 refreshError="1"/>
      <sheetData sheetId="7846"/>
      <sheetData sheetId="7847"/>
      <sheetData sheetId="7848"/>
      <sheetData sheetId="7849"/>
      <sheetData sheetId="7850" refreshError="1"/>
      <sheetData sheetId="7851"/>
      <sheetData sheetId="7852"/>
      <sheetData sheetId="7853"/>
      <sheetData sheetId="7854"/>
      <sheetData sheetId="7855"/>
      <sheetData sheetId="7856"/>
      <sheetData sheetId="7857"/>
      <sheetData sheetId="7858" refreshError="1"/>
      <sheetData sheetId="7859" refreshError="1"/>
      <sheetData sheetId="7860"/>
      <sheetData sheetId="7861"/>
      <sheetData sheetId="7862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 refreshError="1"/>
      <sheetData sheetId="7878"/>
      <sheetData sheetId="7879" refreshError="1"/>
      <sheetData sheetId="7880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/>
      <sheetData sheetId="7887"/>
      <sheetData sheetId="7888"/>
      <sheetData sheetId="7889"/>
      <sheetData sheetId="7890" refreshError="1"/>
      <sheetData sheetId="7891"/>
      <sheetData sheetId="7892" refreshError="1"/>
      <sheetData sheetId="7893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/>
      <sheetData sheetId="7934"/>
      <sheetData sheetId="7935"/>
      <sheetData sheetId="7936">
        <row r="1">
          <cell r="B1" t="str">
            <v>220 kV SUB-STATION</v>
          </cell>
        </row>
      </sheetData>
      <sheetData sheetId="7937">
        <row r="1">
          <cell r="B1" t="str">
            <v>220 kV SUB-STATION</v>
          </cell>
        </row>
      </sheetData>
      <sheetData sheetId="7938">
        <row r="1">
          <cell r="B1" t="str">
            <v>220 kV SUB-STATION</v>
          </cell>
        </row>
      </sheetData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>
        <row r="1">
          <cell r="B1" t="str">
            <v>220 kV SUB-STATION</v>
          </cell>
        </row>
      </sheetData>
      <sheetData sheetId="8016">
        <row r="1">
          <cell r="B1" t="str">
            <v>220 kV SUB-STATION</v>
          </cell>
        </row>
      </sheetData>
      <sheetData sheetId="8017">
        <row r="1">
          <cell r="B1" t="str">
            <v>220 kV SUB-STATION</v>
          </cell>
        </row>
      </sheetData>
      <sheetData sheetId="8018">
        <row r="1">
          <cell r="B1" t="str">
            <v>220 kV SUB-STATION</v>
          </cell>
        </row>
      </sheetData>
      <sheetData sheetId="8019">
        <row r="1">
          <cell r="B1" t="str">
            <v>220 kV SUB-STATION</v>
          </cell>
        </row>
      </sheetData>
      <sheetData sheetId="8020">
        <row r="1">
          <cell r="B1" t="str">
            <v>220 kV SUB-STATION</v>
          </cell>
        </row>
      </sheetData>
      <sheetData sheetId="8021">
        <row r="1">
          <cell r="B1" t="str">
            <v>220 kV SUB-STATION</v>
          </cell>
        </row>
      </sheetData>
      <sheetData sheetId="8022">
        <row r="1">
          <cell r="B1" t="str">
            <v>220 kV SUB-STATION</v>
          </cell>
        </row>
      </sheetData>
      <sheetData sheetId="8023">
        <row r="1">
          <cell r="B1" t="str">
            <v>220 kV SUB-STATION</v>
          </cell>
        </row>
      </sheetData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>
        <row r="1">
          <cell r="B1" t="str">
            <v>220 kV SUB-STATION</v>
          </cell>
        </row>
      </sheetData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 refreshError="1"/>
      <sheetData sheetId="8074" refreshError="1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 refreshError="1"/>
      <sheetData sheetId="8088" refreshError="1"/>
      <sheetData sheetId="8089" refreshError="1"/>
      <sheetData sheetId="8090"/>
      <sheetData sheetId="8091"/>
      <sheetData sheetId="8092"/>
      <sheetData sheetId="8093"/>
      <sheetData sheetId="8094"/>
      <sheetData sheetId="8095" refreshError="1"/>
      <sheetData sheetId="8096"/>
      <sheetData sheetId="8097" refreshError="1"/>
      <sheetData sheetId="8098" refreshError="1"/>
      <sheetData sheetId="8099">
        <row r="1">
          <cell r="B1" t="str">
            <v>220 kV SUB-STATION</v>
          </cell>
        </row>
      </sheetData>
      <sheetData sheetId="8100">
        <row r="1">
          <cell r="B1" t="str">
            <v>220 kV SUB-STATION</v>
          </cell>
        </row>
      </sheetData>
      <sheetData sheetId="8101">
        <row r="1">
          <cell r="B1" t="str">
            <v>220 kV SUB-STATION</v>
          </cell>
        </row>
      </sheetData>
      <sheetData sheetId="8102">
        <row r="1">
          <cell r="B1" t="str">
            <v>220 kV SUB-STATION</v>
          </cell>
        </row>
      </sheetData>
      <sheetData sheetId="8103">
        <row r="1">
          <cell r="B1" t="str">
            <v>220 kV SUB-STATION</v>
          </cell>
        </row>
      </sheetData>
      <sheetData sheetId="8104">
        <row r="1">
          <cell r="B1" t="str">
            <v>220 kV SUB-STATION</v>
          </cell>
        </row>
      </sheetData>
      <sheetData sheetId="8105">
        <row r="1">
          <cell r="B1" t="str">
            <v>220 kV SUB-STATION</v>
          </cell>
        </row>
      </sheetData>
      <sheetData sheetId="8106">
        <row r="1">
          <cell r="B1" t="str">
            <v>220 kV SUB-STATION</v>
          </cell>
        </row>
      </sheetData>
      <sheetData sheetId="8107">
        <row r="1">
          <cell r="B1" t="str">
            <v>220 kV SUB-STATION</v>
          </cell>
        </row>
      </sheetData>
      <sheetData sheetId="8108"/>
      <sheetData sheetId="8109"/>
      <sheetData sheetId="8110"/>
      <sheetData sheetId="8111">
        <row r="1">
          <cell r="B1" t="str">
            <v>220 kV SUB-STATION</v>
          </cell>
        </row>
      </sheetData>
      <sheetData sheetId="8112">
        <row r="1">
          <cell r="B1" t="str">
            <v>220 kV SUB-STATION</v>
          </cell>
        </row>
      </sheetData>
      <sheetData sheetId="8113">
        <row r="1">
          <cell r="B1" t="str">
            <v>220 kV SUB-STATION</v>
          </cell>
        </row>
      </sheetData>
      <sheetData sheetId="8114">
        <row r="1">
          <cell r="B1" t="str">
            <v>220 kV SUB-STATION</v>
          </cell>
        </row>
      </sheetData>
      <sheetData sheetId="8115"/>
      <sheetData sheetId="8116" refreshError="1"/>
      <sheetData sheetId="8117" refreshError="1"/>
      <sheetData sheetId="8118" refreshError="1"/>
      <sheetData sheetId="8119" refreshError="1"/>
      <sheetData sheetId="8120"/>
      <sheetData sheetId="8121" refreshError="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 refreshError="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 refreshError="1"/>
      <sheetData sheetId="8246" refreshError="1"/>
      <sheetData sheetId="8247" refreshError="1"/>
      <sheetData sheetId="8248"/>
      <sheetData sheetId="8249"/>
      <sheetData sheetId="8250"/>
      <sheetData sheetId="8251"/>
      <sheetData sheetId="8252" refreshError="1"/>
      <sheetData sheetId="8253"/>
      <sheetData sheetId="8254"/>
      <sheetData sheetId="8255"/>
      <sheetData sheetId="8256"/>
      <sheetData sheetId="8257"/>
      <sheetData sheetId="8258"/>
      <sheetData sheetId="8259"/>
      <sheetData sheetId="8260" refreshError="1"/>
      <sheetData sheetId="8261" refreshError="1"/>
      <sheetData sheetId="8262" refreshError="1"/>
      <sheetData sheetId="8263" refreshError="1"/>
      <sheetData sheetId="8264"/>
      <sheetData sheetId="8265" refreshError="1"/>
      <sheetData sheetId="8266"/>
      <sheetData sheetId="8267" refreshError="1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 refreshError="1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 refreshError="1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>
        <row r="1">
          <cell r="B1" t="str">
            <v>220 kV SUB-STATION</v>
          </cell>
        </row>
      </sheetData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>
        <row r="1">
          <cell r="B1" t="str">
            <v>220 kV SUB-STATION</v>
          </cell>
        </row>
      </sheetData>
      <sheetData sheetId="8335">
        <row r="1">
          <cell r="B1" t="str">
            <v>220 kV SUB-STATION</v>
          </cell>
        </row>
      </sheetData>
      <sheetData sheetId="8336">
        <row r="1">
          <cell r="B1" t="str">
            <v>220 kV SUB-STATION</v>
          </cell>
        </row>
      </sheetData>
      <sheetData sheetId="8337">
        <row r="1">
          <cell r="B1" t="str">
            <v>220 kV SUB-STATION</v>
          </cell>
        </row>
      </sheetData>
      <sheetData sheetId="8338">
        <row r="1">
          <cell r="B1" t="str">
            <v>220 kV SUB-STATION</v>
          </cell>
        </row>
      </sheetData>
      <sheetData sheetId="8339">
        <row r="1">
          <cell r="B1" t="str">
            <v>220 kV SUB-STATION</v>
          </cell>
        </row>
      </sheetData>
      <sheetData sheetId="8340">
        <row r="1">
          <cell r="B1" t="str">
            <v>220 kV SUB-STATION</v>
          </cell>
        </row>
      </sheetData>
      <sheetData sheetId="8341">
        <row r="1">
          <cell r="B1" t="str">
            <v>220 kV SUB-STATION</v>
          </cell>
        </row>
      </sheetData>
      <sheetData sheetId="8342">
        <row r="1">
          <cell r="B1" t="str">
            <v>220 kV SUB-STATION</v>
          </cell>
        </row>
      </sheetData>
      <sheetData sheetId="8343">
        <row r="1">
          <cell r="B1" t="str">
            <v>220 kV SUB-STATION</v>
          </cell>
        </row>
      </sheetData>
      <sheetData sheetId="8344">
        <row r="1">
          <cell r="B1" t="str">
            <v>220 kV SUB-STATION</v>
          </cell>
        </row>
      </sheetData>
      <sheetData sheetId="8345"/>
      <sheetData sheetId="8346">
        <row r="1">
          <cell r="B1" t="str">
            <v>220 kV SUB-STATION</v>
          </cell>
        </row>
      </sheetData>
      <sheetData sheetId="8347">
        <row r="1">
          <cell r="B1" t="str">
            <v>220 kV SUB-STATION</v>
          </cell>
        </row>
      </sheetData>
      <sheetData sheetId="8348">
        <row r="1">
          <cell r="B1" t="str">
            <v>220 kV SUB-STATION</v>
          </cell>
        </row>
      </sheetData>
      <sheetData sheetId="8349">
        <row r="1">
          <cell r="B1" t="str">
            <v>220 kV SUB-STATION</v>
          </cell>
        </row>
      </sheetData>
      <sheetData sheetId="8350">
        <row r="1">
          <cell r="B1" t="str">
            <v>220 kV SUB-STATION</v>
          </cell>
        </row>
      </sheetData>
      <sheetData sheetId="8351">
        <row r="1">
          <cell r="B1" t="str">
            <v>220 kV SUB-STATION</v>
          </cell>
        </row>
      </sheetData>
      <sheetData sheetId="8352">
        <row r="1">
          <cell r="B1" t="str">
            <v>220 kV SUB-STATION</v>
          </cell>
        </row>
      </sheetData>
      <sheetData sheetId="8353">
        <row r="1">
          <cell r="B1" t="str">
            <v>220 kV SUB-STATION</v>
          </cell>
        </row>
      </sheetData>
      <sheetData sheetId="8354">
        <row r="1">
          <cell r="B1" t="str">
            <v>220 kV SUB-STATION</v>
          </cell>
        </row>
      </sheetData>
      <sheetData sheetId="8355">
        <row r="1">
          <cell r="B1" t="str">
            <v>220 kV SUB-STATION</v>
          </cell>
        </row>
      </sheetData>
      <sheetData sheetId="8356">
        <row r="1">
          <cell r="B1" t="str">
            <v>220 kV SUB-STATION</v>
          </cell>
        </row>
      </sheetData>
      <sheetData sheetId="8357">
        <row r="1">
          <cell r="B1" t="str">
            <v>220 kV SUB-STATION</v>
          </cell>
        </row>
      </sheetData>
      <sheetData sheetId="8358">
        <row r="1">
          <cell r="B1" t="str">
            <v>220 kV SUB-STATION</v>
          </cell>
        </row>
      </sheetData>
      <sheetData sheetId="8359">
        <row r="1">
          <cell r="B1" t="str">
            <v>220 kV SUB-STATION</v>
          </cell>
        </row>
      </sheetData>
      <sheetData sheetId="8360">
        <row r="1">
          <cell r="B1" t="str">
            <v>220 kV SUB-STATION</v>
          </cell>
        </row>
      </sheetData>
      <sheetData sheetId="8361">
        <row r="1">
          <cell r="B1" t="str">
            <v>220 kV SUB-STATION</v>
          </cell>
        </row>
      </sheetData>
      <sheetData sheetId="8362">
        <row r="1">
          <cell r="B1" t="str">
            <v>220 kV SUB-STATION</v>
          </cell>
        </row>
      </sheetData>
      <sheetData sheetId="8363">
        <row r="1">
          <cell r="B1" t="str">
            <v>220 kV SUB-STATION</v>
          </cell>
        </row>
      </sheetData>
      <sheetData sheetId="8364">
        <row r="1">
          <cell r="B1" t="str">
            <v>220 kV SUB-STATION</v>
          </cell>
        </row>
      </sheetData>
      <sheetData sheetId="8365" refreshError="1"/>
      <sheetData sheetId="8366">
        <row r="1">
          <cell r="B1" t="str">
            <v>220 kV SUB-STATION</v>
          </cell>
        </row>
      </sheetData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>
        <row r="1">
          <cell r="B1" t="str">
            <v>220 kV SUB-STATION</v>
          </cell>
        </row>
      </sheetData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>
        <row r="1">
          <cell r="B1" t="str">
            <v>220 kV SUB-STATION</v>
          </cell>
        </row>
      </sheetData>
      <sheetData sheetId="8444">
        <row r="1">
          <cell r="B1" t="str">
            <v>220 kV SUB-STATION</v>
          </cell>
        </row>
      </sheetData>
      <sheetData sheetId="8445">
        <row r="1">
          <cell r="B1" t="str">
            <v>220 kV SUB-STATION</v>
          </cell>
        </row>
      </sheetData>
      <sheetData sheetId="8446"/>
      <sheetData sheetId="8447"/>
      <sheetData sheetId="8448"/>
      <sheetData sheetId="8449"/>
      <sheetData sheetId="8450"/>
      <sheetData sheetId="8451"/>
      <sheetData sheetId="8452"/>
      <sheetData sheetId="8453" refreshError="1"/>
      <sheetData sheetId="8454" refreshError="1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>
        <row r="1">
          <cell r="B1" t="str">
            <v>220 kV SUB-STATION</v>
          </cell>
        </row>
      </sheetData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>
        <row r="1">
          <cell r="B1" t="str">
            <v>220 kV SUB-STATION</v>
          </cell>
        </row>
      </sheetData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>
        <row r="1">
          <cell r="B1" t="str">
            <v>220 kV SUB-STATION</v>
          </cell>
        </row>
      </sheetData>
      <sheetData sheetId="8534">
        <row r="1">
          <cell r="B1" t="str">
            <v>220 kV SUB-STATION</v>
          </cell>
        </row>
      </sheetData>
      <sheetData sheetId="8535">
        <row r="1">
          <cell r="B1" t="str">
            <v>220 kV SUB-STATION</v>
          </cell>
        </row>
      </sheetData>
      <sheetData sheetId="8536">
        <row r="1">
          <cell r="B1" t="str">
            <v>220 kV SUB-STATION</v>
          </cell>
        </row>
      </sheetData>
      <sheetData sheetId="8537"/>
      <sheetData sheetId="8538"/>
      <sheetData sheetId="8539"/>
      <sheetData sheetId="8540"/>
      <sheetData sheetId="8541"/>
      <sheetData sheetId="8542"/>
      <sheetData sheetId="8543"/>
      <sheetData sheetId="8544">
        <row r="1">
          <cell r="B1" t="str">
            <v>220 kV SUB-STATION</v>
          </cell>
        </row>
      </sheetData>
      <sheetData sheetId="8545">
        <row r="1">
          <cell r="B1" t="str">
            <v>220 kV SUB-STATION</v>
          </cell>
        </row>
      </sheetData>
      <sheetData sheetId="8546">
        <row r="1">
          <cell r="B1" t="str">
            <v>220 kV SUB-STATION</v>
          </cell>
        </row>
      </sheetData>
      <sheetData sheetId="8547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>
        <row r="1">
          <cell r="B1" t="str">
            <v>220 kV SUB-STATION</v>
          </cell>
        </row>
      </sheetData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>
        <row r="1">
          <cell r="B1" t="str">
            <v>220 kV SUB-STATION</v>
          </cell>
        </row>
      </sheetData>
      <sheetData sheetId="8928">
        <row r="1">
          <cell r="B1" t="str">
            <v>220 kV SUB-STATION</v>
          </cell>
        </row>
      </sheetData>
      <sheetData sheetId="8929" refreshError="1"/>
      <sheetData sheetId="8930">
        <row r="1">
          <cell r="B1" t="str">
            <v>220 kV SUB-STATION</v>
          </cell>
        </row>
      </sheetData>
      <sheetData sheetId="8931" refreshError="1"/>
      <sheetData sheetId="8932">
        <row r="1">
          <cell r="B1" t="str">
            <v>220 kV SUB-STATION</v>
          </cell>
        </row>
      </sheetData>
      <sheetData sheetId="8933"/>
      <sheetData sheetId="8934">
        <row r="1">
          <cell r="B1" t="str">
            <v>220 kV SUB-STATION</v>
          </cell>
        </row>
      </sheetData>
      <sheetData sheetId="8935">
        <row r="1">
          <cell r="B1" t="str">
            <v>220 kV SUB-STATION</v>
          </cell>
        </row>
      </sheetData>
      <sheetData sheetId="8936" refreshError="1"/>
      <sheetData sheetId="8937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S1BOQ"/>
      <sheetName val="Labour"/>
      <sheetName val="Material"/>
      <sheetName val="Plant &amp;  Machinery"/>
      <sheetName val="Cable data"/>
      <sheetName val="EP 13-14"/>
      <sheetName val="IE 13-14"/>
      <sheetName val="SS 13-14"/>
      <sheetName val="TL 13-14"/>
      <sheetName val="PRICE BID"/>
      <sheetName val="Schedule No.1"/>
      <sheetName val="CFL-KIM"/>
      <sheetName val="bs BP 04 SA"/>
      <sheetName val="Sch-3"/>
      <sheetName val="Format - 4"/>
      <sheetName val="S1BOQ &amp; Workplan"/>
      <sheetName val="DREV"/>
      <sheetName val="CREV"/>
      <sheetName val="SUMMARY"/>
      <sheetName val="CASH-FLOW"/>
      <sheetName val="unp-ncw "/>
      <sheetName val="contribution"/>
      <sheetName val="ratio"/>
      <sheetName val="p &amp; l "/>
      <sheetName val="inWords"/>
      <sheetName val="gen"/>
      <sheetName val="Structure Bills Qty"/>
      <sheetName val="Intake"/>
      <sheetName val="data"/>
      <sheetName val="col-reinft1"/>
      <sheetName val="TBAL9697 -group wise  sdpl"/>
      <sheetName val="Contract Night Staff"/>
      <sheetName val="Contract Day Staff"/>
      <sheetName val="Day Shift"/>
      <sheetName val="Night Shift"/>
      <sheetName val="Main Assump."/>
      <sheetName val="N-Amritsar 135"/>
      <sheetName val="CASH CONTRACTS"/>
      <sheetName val="COP Final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ductor Parameter"/>
      <sheetName val="Cover_sheet1"/>
      <sheetName val="Vind_-_BtB1"/>
      <sheetName val="Staff_Acco_1"/>
      <sheetName val="220_11__BS_1"/>
      <sheetName val="DETAILED__BOQ1"/>
      <sheetName val="Load_Details(B2)"/>
      <sheetName val="PRECAST_lightconc-II"/>
      <sheetName val="Cover_sheet2"/>
      <sheetName val="Vind_-_BtB2"/>
      <sheetName val="Staff_Acco_2"/>
      <sheetName val="220_11__BS_2"/>
      <sheetName val="DETAILED__BOQ2"/>
      <sheetName val="Load_Details(B2)1"/>
      <sheetName val="Load Details-220kV"/>
      <sheetName val="FDn Wet"/>
      <sheetName val="water prop."/>
      <sheetName val="A 3.7"/>
      <sheetName val="Top_sheet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As per PCA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SITE OVERHEADS"/>
      <sheetName val="SUMMARY"/>
      <sheetName val="main"/>
      <sheetName val="SE800"/>
      <sheetName val="1641"/>
      <sheetName val="LANGUAGE"/>
      <sheetName val="direct cost shed a-2 "/>
      <sheetName val="sc cost feb 03"/>
      <sheetName val="TABLES"/>
      <sheetName val="L"/>
      <sheetName val="site fab&amp;ernstr"/>
      <sheetName val="input_spider"/>
      <sheetName val="Code"/>
      <sheetName val="priceinfo"/>
      <sheetName val="PROJECT "/>
      <sheetName val="rtu_master"/>
      <sheetName val="layoutinfo"/>
      <sheetName val="Cul_detail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  <sheetName val="Extra Item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>
        <row r="1">
          <cell r="A1" t="str">
            <v>ORISSA State Electricity Board, - GRIDCO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ation Status"/>
      <sheetName val="MAIN"/>
      <sheetName val="VC_MAIN"/>
      <sheetName val="LILO"/>
      <sheetName val="VC_Lilo"/>
      <sheetName val="Updated Progress_old"/>
      <sheetName val="stub balance"/>
      <sheetName val="L2"/>
    </sheetNames>
    <sheetDataSet>
      <sheetData sheetId="0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98" workbookViewId="0">
      <selection activeCell="L41" sqref="L41"/>
    </sheetView>
  </sheetViews>
  <sheetFormatPr defaultColWidth="9.1796875" defaultRowHeight="15.5" x14ac:dyDescent="0.35"/>
  <cols>
    <col min="1" max="1" width="7.81640625" style="68" customWidth="1"/>
    <col min="2" max="2" width="9.1796875" style="68"/>
    <col min="3" max="3" width="11.81640625" style="213" customWidth="1"/>
    <col min="4" max="4" width="14" style="68" customWidth="1"/>
    <col min="5" max="5" width="18.453125" style="68" customWidth="1"/>
    <col min="6" max="6" width="20.1796875" style="90" customWidth="1"/>
    <col min="7" max="7" width="21.453125" style="198" bestFit="1" customWidth="1"/>
    <col min="8" max="8" width="10.453125" style="90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x14ac:dyDescent="0.35">
      <c r="A1" s="302" t="str">
        <f>[79]Earthing!A1</f>
        <v>KEC International Limited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</row>
    <row r="2" spans="1:12" x14ac:dyDescent="0.35">
      <c r="A2" s="302" t="s">
        <v>496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</row>
    <row r="3" spans="1:12" x14ac:dyDescent="0.35">
      <c r="A3" s="69" t="s">
        <v>465</v>
      </c>
      <c r="B3" s="69"/>
      <c r="C3" s="69"/>
      <c r="D3" s="69"/>
      <c r="E3" s="69"/>
      <c r="F3" s="69"/>
      <c r="G3" s="192"/>
      <c r="H3" s="132">
        <f>SUBTOTAL(9,H5:H87)</f>
        <v>3384.8591189999984</v>
      </c>
      <c r="I3" s="132">
        <f>SUBTOTAL(9,I5:I87)</f>
        <v>356.76415114259999</v>
      </c>
      <c r="J3" s="69"/>
      <c r="K3" s="70">
        <f ca="1">TODAY()-1</f>
        <v>46152</v>
      </c>
      <c r="L3" s="303" t="s">
        <v>578</v>
      </c>
    </row>
    <row r="4" spans="1:12" ht="36" customHeight="1" x14ac:dyDescent="0.35">
      <c r="A4" s="72" t="s">
        <v>466</v>
      </c>
      <c r="B4" s="72" t="s">
        <v>467</v>
      </c>
      <c r="C4" s="277" t="s">
        <v>468</v>
      </c>
      <c r="D4" s="73" t="s">
        <v>469</v>
      </c>
      <c r="E4" s="74" t="s">
        <v>470</v>
      </c>
      <c r="F4" s="75" t="s">
        <v>471</v>
      </c>
      <c r="G4" s="193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304"/>
    </row>
    <row r="5" spans="1:12" s="83" customFormat="1" x14ac:dyDescent="0.35">
      <c r="A5" s="78">
        <v>1</v>
      </c>
      <c r="B5" s="78"/>
      <c r="C5" s="79" t="s">
        <v>118</v>
      </c>
      <c r="D5" s="78" t="s">
        <v>82</v>
      </c>
      <c r="E5" s="246">
        <v>45903</v>
      </c>
      <c r="F5" s="246">
        <v>45922</v>
      </c>
      <c r="G5" s="194" t="s">
        <v>551</v>
      </c>
      <c r="H5" s="133">
        <v>59.500628000000006</v>
      </c>
      <c r="I5" s="80">
        <f>10540*H5/10^5</f>
        <v>6.2713661912000003</v>
      </c>
      <c r="J5" s="78" t="s">
        <v>598</v>
      </c>
      <c r="K5" s="81" t="s">
        <v>108</v>
      </c>
      <c r="L5" s="82"/>
    </row>
    <row r="6" spans="1:12" s="83" customFormat="1" x14ac:dyDescent="0.35">
      <c r="A6" s="78">
        <f t="shared" ref="A6:A69" si="0">A5+1</f>
        <v>2</v>
      </c>
      <c r="B6" s="78"/>
      <c r="C6" s="84" t="s">
        <v>497</v>
      </c>
      <c r="D6" s="78" t="s">
        <v>3</v>
      </c>
      <c r="E6" s="246">
        <v>45859</v>
      </c>
      <c r="F6" s="246">
        <v>45868</v>
      </c>
      <c r="G6" s="194" t="s">
        <v>551</v>
      </c>
      <c r="H6" s="133">
        <v>36.159756000000009</v>
      </c>
      <c r="I6" s="80">
        <f t="shared" ref="I6:I69" si="1">10540*H6/10^5</f>
        <v>3.8112382824000011</v>
      </c>
      <c r="J6" s="78" t="s">
        <v>598</v>
      </c>
      <c r="K6" s="81" t="s">
        <v>108</v>
      </c>
      <c r="L6" s="81" t="s">
        <v>108</v>
      </c>
    </row>
    <row r="7" spans="1:12" s="83" customFormat="1" x14ac:dyDescent="0.35">
      <c r="A7" s="78">
        <f t="shared" si="0"/>
        <v>3</v>
      </c>
      <c r="B7" s="78"/>
      <c r="C7" s="79" t="s">
        <v>498</v>
      </c>
      <c r="D7" s="78" t="s">
        <v>3</v>
      </c>
      <c r="E7" s="246">
        <v>45870</v>
      </c>
      <c r="F7" s="246">
        <v>45882</v>
      </c>
      <c r="G7" s="194" t="s">
        <v>551</v>
      </c>
      <c r="H7" s="133">
        <v>36.159756000000009</v>
      </c>
      <c r="I7" s="80">
        <f t="shared" si="1"/>
        <v>3.8112382824000011</v>
      </c>
      <c r="J7" s="78" t="s">
        <v>598</v>
      </c>
      <c r="K7" s="81" t="s">
        <v>108</v>
      </c>
      <c r="L7" s="81" t="s">
        <v>108</v>
      </c>
    </row>
    <row r="8" spans="1:12" s="83" customFormat="1" x14ac:dyDescent="0.35">
      <c r="A8" s="78">
        <f t="shared" si="0"/>
        <v>4</v>
      </c>
      <c r="B8" s="78"/>
      <c r="C8" s="84" t="s">
        <v>499</v>
      </c>
      <c r="D8" s="78" t="s">
        <v>2</v>
      </c>
      <c r="E8" s="246">
        <v>45883</v>
      </c>
      <c r="F8" s="246">
        <v>45900</v>
      </c>
      <c r="G8" s="194" t="s">
        <v>551</v>
      </c>
      <c r="H8" s="133">
        <v>37.931088000000003</v>
      </c>
      <c r="I8" s="80">
        <f t="shared" si="1"/>
        <v>3.9979366752000001</v>
      </c>
      <c r="J8" s="78" t="s">
        <v>598</v>
      </c>
      <c r="K8" s="81" t="s">
        <v>108</v>
      </c>
      <c r="L8" s="82"/>
    </row>
    <row r="9" spans="1:12" s="83" customFormat="1" x14ac:dyDescent="0.35">
      <c r="A9" s="78">
        <f t="shared" si="0"/>
        <v>5</v>
      </c>
      <c r="B9" s="78"/>
      <c r="C9" s="84" t="s">
        <v>500</v>
      </c>
      <c r="D9" s="78" t="s">
        <v>3</v>
      </c>
      <c r="E9" s="246">
        <v>45845</v>
      </c>
      <c r="F9" s="246">
        <v>45859</v>
      </c>
      <c r="G9" s="194" t="s">
        <v>551</v>
      </c>
      <c r="H9" s="133">
        <v>36.159756000000009</v>
      </c>
      <c r="I9" s="80">
        <f t="shared" si="1"/>
        <v>3.8112382824000011</v>
      </c>
      <c r="J9" s="78" t="s">
        <v>598</v>
      </c>
      <c r="K9" s="81" t="s">
        <v>108</v>
      </c>
      <c r="L9" s="81" t="s">
        <v>108</v>
      </c>
    </row>
    <row r="10" spans="1:12" s="83" customFormat="1" x14ac:dyDescent="0.35">
      <c r="A10" s="78">
        <f t="shared" si="0"/>
        <v>6</v>
      </c>
      <c r="B10" s="78"/>
      <c r="C10" s="84" t="s">
        <v>119</v>
      </c>
      <c r="D10" s="78" t="s">
        <v>82</v>
      </c>
      <c r="E10" s="246">
        <v>45922</v>
      </c>
      <c r="F10" s="246">
        <v>45938</v>
      </c>
      <c r="G10" s="194" t="s">
        <v>551</v>
      </c>
      <c r="H10" s="133">
        <v>59.500628000000006</v>
      </c>
      <c r="I10" s="80">
        <f t="shared" si="1"/>
        <v>6.2713661912000003</v>
      </c>
      <c r="J10" s="78" t="s">
        <v>598</v>
      </c>
      <c r="K10" s="81" t="s">
        <v>108</v>
      </c>
      <c r="L10" s="81" t="s">
        <v>108</v>
      </c>
    </row>
    <row r="11" spans="1:12" s="83" customFormat="1" x14ac:dyDescent="0.35">
      <c r="A11" s="78">
        <f t="shared" si="0"/>
        <v>7</v>
      </c>
      <c r="B11" s="78"/>
      <c r="C11" s="84" t="s">
        <v>501</v>
      </c>
      <c r="D11" s="78" t="s">
        <v>4</v>
      </c>
      <c r="E11" s="246">
        <v>45824</v>
      </c>
      <c r="F11" s="246">
        <v>45828</v>
      </c>
      <c r="G11" s="194" t="s">
        <v>552</v>
      </c>
      <c r="H11" s="133">
        <v>34.789810000000003</v>
      </c>
      <c r="I11" s="80">
        <f t="shared" si="1"/>
        <v>3.6668459740000001</v>
      </c>
      <c r="J11" s="78" t="s">
        <v>598</v>
      </c>
      <c r="K11" s="81" t="s">
        <v>108</v>
      </c>
      <c r="L11" s="81" t="s">
        <v>108</v>
      </c>
    </row>
    <row r="12" spans="1:12" s="87" customFormat="1" x14ac:dyDescent="0.35">
      <c r="A12" s="78">
        <f t="shared" si="0"/>
        <v>8</v>
      </c>
      <c r="B12" s="78"/>
      <c r="C12" s="84" t="s">
        <v>502</v>
      </c>
      <c r="D12" s="85" t="s">
        <v>3</v>
      </c>
      <c r="E12" s="246">
        <v>45819</v>
      </c>
      <c r="F12" s="246">
        <v>45823</v>
      </c>
      <c r="G12" s="194" t="s">
        <v>552</v>
      </c>
      <c r="H12" s="133">
        <v>36.159756000000009</v>
      </c>
      <c r="I12" s="80">
        <f t="shared" si="1"/>
        <v>3.8112382824000011</v>
      </c>
      <c r="J12" s="78" t="s">
        <v>598</v>
      </c>
      <c r="K12" s="81" t="s">
        <v>108</v>
      </c>
      <c r="L12" s="81" t="s">
        <v>108</v>
      </c>
    </row>
    <row r="13" spans="1:12" s="83" customFormat="1" x14ac:dyDescent="0.35">
      <c r="A13" s="78">
        <f t="shared" si="0"/>
        <v>9</v>
      </c>
      <c r="B13" s="78"/>
      <c r="C13" s="84" t="s">
        <v>503</v>
      </c>
      <c r="D13" s="85" t="s">
        <v>3</v>
      </c>
      <c r="E13" s="246">
        <v>45804</v>
      </c>
      <c r="F13" s="246">
        <v>45811</v>
      </c>
      <c r="G13" s="194" t="s">
        <v>552</v>
      </c>
      <c r="H13" s="133">
        <v>36.159756000000009</v>
      </c>
      <c r="I13" s="80">
        <f t="shared" si="1"/>
        <v>3.8112382824000011</v>
      </c>
      <c r="J13" s="78" t="s">
        <v>598</v>
      </c>
      <c r="K13" s="81" t="s">
        <v>108</v>
      </c>
      <c r="L13" s="81" t="s">
        <v>108</v>
      </c>
    </row>
    <row r="14" spans="1:12" s="83" customFormat="1" x14ac:dyDescent="0.35">
      <c r="A14" s="78">
        <f t="shared" si="0"/>
        <v>10</v>
      </c>
      <c r="B14" s="78"/>
      <c r="C14" s="84" t="s">
        <v>504</v>
      </c>
      <c r="D14" s="85" t="s">
        <v>47</v>
      </c>
      <c r="E14" s="246">
        <v>45794</v>
      </c>
      <c r="F14" s="246">
        <v>45803</v>
      </c>
      <c r="G14" s="194" t="s">
        <v>552</v>
      </c>
      <c r="H14" s="133">
        <v>43.804424000000004</v>
      </c>
      <c r="I14" s="80">
        <f t="shared" si="1"/>
        <v>4.6169862896000007</v>
      </c>
      <c r="J14" s="78" t="s">
        <v>603</v>
      </c>
      <c r="K14" s="81" t="s">
        <v>108</v>
      </c>
      <c r="L14" s="81" t="s">
        <v>108</v>
      </c>
    </row>
    <row r="15" spans="1:12" s="83" customFormat="1" x14ac:dyDescent="0.35">
      <c r="A15" s="78">
        <f t="shared" si="0"/>
        <v>11</v>
      </c>
      <c r="B15" s="78"/>
      <c r="C15" s="84" t="s">
        <v>505</v>
      </c>
      <c r="D15" s="85" t="s">
        <v>47</v>
      </c>
      <c r="E15" s="246">
        <v>45812</v>
      </c>
      <c r="F15" s="246">
        <v>45818</v>
      </c>
      <c r="G15" s="194" t="s">
        <v>552</v>
      </c>
      <c r="H15" s="133">
        <v>43.804424000000004</v>
      </c>
      <c r="I15" s="80">
        <f t="shared" si="1"/>
        <v>4.6169862896000007</v>
      </c>
      <c r="J15" s="78" t="s">
        <v>598</v>
      </c>
      <c r="K15" s="81" t="s">
        <v>108</v>
      </c>
      <c r="L15" s="82"/>
    </row>
    <row r="16" spans="1:12" s="83" customFormat="1" x14ac:dyDescent="0.35">
      <c r="A16" s="78">
        <f t="shared" si="0"/>
        <v>12</v>
      </c>
      <c r="B16" s="78"/>
      <c r="C16" s="84" t="s">
        <v>506</v>
      </c>
      <c r="D16" s="85" t="s">
        <v>3</v>
      </c>
      <c r="E16" s="246">
        <v>45897</v>
      </c>
      <c r="F16" s="246">
        <v>45925</v>
      </c>
      <c r="G16" s="195" t="s">
        <v>553</v>
      </c>
      <c r="H16" s="133">
        <v>36.159756000000009</v>
      </c>
      <c r="I16" s="80">
        <f t="shared" si="1"/>
        <v>3.8112382824000011</v>
      </c>
      <c r="J16" s="78" t="s">
        <v>598</v>
      </c>
      <c r="K16" s="81" t="s">
        <v>108</v>
      </c>
      <c r="L16" s="82"/>
    </row>
    <row r="17" spans="1:12" s="83" customFormat="1" x14ac:dyDescent="0.35">
      <c r="A17" s="78">
        <f t="shared" si="0"/>
        <v>13</v>
      </c>
      <c r="B17" s="78"/>
      <c r="C17" s="84" t="s">
        <v>507</v>
      </c>
      <c r="D17" s="85" t="s">
        <v>2</v>
      </c>
      <c r="E17" s="246">
        <v>45685</v>
      </c>
      <c r="F17" s="246">
        <v>45689</v>
      </c>
      <c r="G17" s="191" t="s">
        <v>554</v>
      </c>
      <c r="H17" s="133">
        <v>37.931088000000003</v>
      </c>
      <c r="I17" s="80">
        <f t="shared" si="1"/>
        <v>3.9979366752000001</v>
      </c>
      <c r="J17" s="78" t="s">
        <v>603</v>
      </c>
      <c r="K17" s="81" t="s">
        <v>108</v>
      </c>
      <c r="L17" s="81" t="s">
        <v>108</v>
      </c>
    </row>
    <row r="18" spans="1:12" s="83" customFormat="1" x14ac:dyDescent="0.35">
      <c r="A18" s="78">
        <f t="shared" si="0"/>
        <v>14</v>
      </c>
      <c r="B18" s="78"/>
      <c r="C18" s="84" t="s">
        <v>508</v>
      </c>
      <c r="D18" s="85" t="s">
        <v>2</v>
      </c>
      <c r="E18" s="246">
        <v>45690</v>
      </c>
      <c r="F18" s="246">
        <v>45693</v>
      </c>
      <c r="G18" s="191" t="s">
        <v>554</v>
      </c>
      <c r="H18" s="133">
        <v>37.931088000000003</v>
      </c>
      <c r="I18" s="80">
        <f t="shared" si="1"/>
        <v>3.9979366752000001</v>
      </c>
      <c r="J18" s="78" t="s">
        <v>603</v>
      </c>
      <c r="K18" s="81" t="s">
        <v>108</v>
      </c>
      <c r="L18" s="81" t="s">
        <v>108</v>
      </c>
    </row>
    <row r="19" spans="1:12" s="83" customFormat="1" x14ac:dyDescent="0.35">
      <c r="A19" s="78">
        <f t="shared" si="0"/>
        <v>15</v>
      </c>
      <c r="B19" s="78"/>
      <c r="C19" s="84" t="s">
        <v>509</v>
      </c>
      <c r="D19" s="85" t="s">
        <v>3</v>
      </c>
      <c r="E19" s="246">
        <v>45676</v>
      </c>
      <c r="F19" s="246">
        <v>45680</v>
      </c>
      <c r="G19" s="191" t="s">
        <v>554</v>
      </c>
      <c r="H19" s="133">
        <v>36.159756000000009</v>
      </c>
      <c r="I19" s="80">
        <f t="shared" si="1"/>
        <v>3.8112382824000011</v>
      </c>
      <c r="J19" s="78" t="s">
        <v>603</v>
      </c>
      <c r="K19" s="81" t="s">
        <v>108</v>
      </c>
      <c r="L19" s="81" t="s">
        <v>108</v>
      </c>
    </row>
    <row r="20" spans="1:12" s="83" customFormat="1" x14ac:dyDescent="0.35">
      <c r="A20" s="78">
        <f t="shared" si="0"/>
        <v>16</v>
      </c>
      <c r="B20" s="78"/>
      <c r="C20" s="84" t="s">
        <v>510</v>
      </c>
      <c r="D20" s="85" t="s">
        <v>3</v>
      </c>
      <c r="E20" s="246">
        <v>45681</v>
      </c>
      <c r="F20" s="246">
        <v>45684</v>
      </c>
      <c r="G20" s="191" t="s">
        <v>554</v>
      </c>
      <c r="H20" s="133">
        <v>36.159756000000009</v>
      </c>
      <c r="I20" s="80">
        <f t="shared" si="1"/>
        <v>3.8112382824000011</v>
      </c>
      <c r="J20" s="78" t="s">
        <v>603</v>
      </c>
      <c r="K20" s="81" t="s">
        <v>108</v>
      </c>
      <c r="L20" s="82"/>
    </row>
    <row r="21" spans="1:12" s="83" customFormat="1" x14ac:dyDescent="0.35">
      <c r="A21" s="78">
        <f t="shared" si="0"/>
        <v>17</v>
      </c>
      <c r="B21" s="78"/>
      <c r="C21" s="84" t="s">
        <v>511</v>
      </c>
      <c r="D21" s="85" t="s">
        <v>3</v>
      </c>
      <c r="E21" s="246">
        <v>45777</v>
      </c>
      <c r="F21" s="246">
        <v>45784</v>
      </c>
      <c r="G21" s="191" t="s">
        <v>554</v>
      </c>
      <c r="H21" s="133">
        <v>36.159756000000009</v>
      </c>
      <c r="I21" s="80">
        <f t="shared" si="1"/>
        <v>3.8112382824000011</v>
      </c>
      <c r="J21" s="78" t="s">
        <v>603</v>
      </c>
      <c r="K21" s="81" t="s">
        <v>108</v>
      </c>
      <c r="L21" s="82"/>
    </row>
    <row r="22" spans="1:12" s="83" customFormat="1" x14ac:dyDescent="0.35">
      <c r="A22" s="78">
        <f t="shared" si="0"/>
        <v>18</v>
      </c>
      <c r="B22" s="78"/>
      <c r="C22" s="84" t="s">
        <v>512</v>
      </c>
      <c r="D22" s="85" t="s">
        <v>2</v>
      </c>
      <c r="E22" s="246">
        <v>45785</v>
      </c>
      <c r="F22" s="246">
        <v>45793</v>
      </c>
      <c r="G22" s="191" t="s">
        <v>554</v>
      </c>
      <c r="H22" s="133">
        <v>37.931088000000003</v>
      </c>
      <c r="I22" s="80">
        <f t="shared" si="1"/>
        <v>3.9979366752000001</v>
      </c>
      <c r="J22" s="78" t="s">
        <v>603</v>
      </c>
      <c r="K22" s="81" t="s">
        <v>108</v>
      </c>
      <c r="L22" s="82"/>
    </row>
    <row r="23" spans="1:12" s="83" customFormat="1" x14ac:dyDescent="0.35">
      <c r="A23" s="78">
        <f t="shared" si="0"/>
        <v>19</v>
      </c>
      <c r="B23" s="78"/>
      <c r="C23" s="84" t="s">
        <v>513</v>
      </c>
      <c r="D23" s="85" t="s">
        <v>3</v>
      </c>
      <c r="E23" s="246">
        <v>45694</v>
      </c>
      <c r="F23" s="246">
        <v>45698</v>
      </c>
      <c r="G23" s="191" t="s">
        <v>554</v>
      </c>
      <c r="H23" s="133">
        <v>36.159756000000009</v>
      </c>
      <c r="I23" s="80">
        <f t="shared" si="1"/>
        <v>3.8112382824000011</v>
      </c>
      <c r="J23" s="78" t="s">
        <v>603</v>
      </c>
      <c r="K23" s="81" t="s">
        <v>108</v>
      </c>
      <c r="L23" s="82"/>
    </row>
    <row r="24" spans="1:12" s="83" customFormat="1" x14ac:dyDescent="0.35">
      <c r="A24" s="78">
        <f t="shared" si="0"/>
        <v>20</v>
      </c>
      <c r="B24" s="78"/>
      <c r="C24" s="84" t="s">
        <v>514</v>
      </c>
      <c r="D24" s="85" t="s">
        <v>2</v>
      </c>
      <c r="E24" s="246">
        <v>45699</v>
      </c>
      <c r="F24" s="246">
        <v>45703</v>
      </c>
      <c r="G24" s="191" t="s">
        <v>554</v>
      </c>
      <c r="H24" s="133">
        <v>37.931088000000003</v>
      </c>
      <c r="I24" s="80">
        <f t="shared" si="1"/>
        <v>3.9979366752000001</v>
      </c>
      <c r="J24" s="78" t="s">
        <v>603</v>
      </c>
      <c r="K24" s="81" t="s">
        <v>108</v>
      </c>
      <c r="L24" s="82"/>
    </row>
    <row r="25" spans="1:12" s="83" customFormat="1" x14ac:dyDescent="0.35">
      <c r="A25" s="78">
        <f t="shared" si="0"/>
        <v>21</v>
      </c>
      <c r="B25" s="78"/>
      <c r="C25" s="84" t="s">
        <v>152</v>
      </c>
      <c r="D25" s="85" t="s">
        <v>2</v>
      </c>
      <c r="E25" s="246">
        <v>45704</v>
      </c>
      <c r="F25" s="246">
        <v>45707</v>
      </c>
      <c r="G25" s="191" t="s">
        <v>554</v>
      </c>
      <c r="H25" s="133">
        <v>37.931088000000003</v>
      </c>
      <c r="I25" s="80">
        <f t="shared" si="1"/>
        <v>3.9979366752000001</v>
      </c>
      <c r="J25" s="78" t="s">
        <v>603</v>
      </c>
      <c r="K25" s="81" t="s">
        <v>108</v>
      </c>
      <c r="L25" s="82"/>
    </row>
    <row r="26" spans="1:12" s="83" customFormat="1" ht="16.75" customHeight="1" x14ac:dyDescent="0.35">
      <c r="A26" s="78">
        <f t="shared" si="0"/>
        <v>22</v>
      </c>
      <c r="B26" s="78"/>
      <c r="C26" s="84" t="s">
        <v>153</v>
      </c>
      <c r="D26" s="85" t="s">
        <v>3</v>
      </c>
      <c r="E26" s="246">
        <v>45708</v>
      </c>
      <c r="F26" s="246">
        <v>45711</v>
      </c>
      <c r="G26" s="191" t="s">
        <v>554</v>
      </c>
      <c r="H26" s="133">
        <v>36.159756000000009</v>
      </c>
      <c r="I26" s="80">
        <f t="shared" si="1"/>
        <v>3.8112382824000011</v>
      </c>
      <c r="J26" s="78" t="s">
        <v>603</v>
      </c>
      <c r="K26" s="81" t="s">
        <v>108</v>
      </c>
      <c r="L26" s="81" t="s">
        <v>108</v>
      </c>
    </row>
    <row r="27" spans="1:12" s="83" customFormat="1" x14ac:dyDescent="0.35">
      <c r="A27" s="78">
        <f t="shared" si="0"/>
        <v>23</v>
      </c>
      <c r="B27" s="78"/>
      <c r="C27" s="84" t="s">
        <v>154</v>
      </c>
      <c r="D27" s="85" t="s">
        <v>2</v>
      </c>
      <c r="E27" s="246">
        <v>45717</v>
      </c>
      <c r="F27" s="246">
        <v>45720</v>
      </c>
      <c r="G27" s="191" t="s">
        <v>554</v>
      </c>
      <c r="H27" s="133">
        <v>37.931088000000003</v>
      </c>
      <c r="I27" s="80">
        <f t="shared" si="1"/>
        <v>3.9979366752000001</v>
      </c>
      <c r="J27" s="78" t="s">
        <v>603</v>
      </c>
      <c r="K27" s="81" t="s">
        <v>108</v>
      </c>
      <c r="L27" s="81" t="s">
        <v>108</v>
      </c>
    </row>
    <row r="28" spans="1:12" s="83" customFormat="1" x14ac:dyDescent="0.35">
      <c r="A28" s="78">
        <f t="shared" si="0"/>
        <v>24</v>
      </c>
      <c r="B28" s="78"/>
      <c r="C28" s="84" t="s">
        <v>155</v>
      </c>
      <c r="D28" s="85" t="s">
        <v>4</v>
      </c>
      <c r="E28" s="246">
        <v>45721</v>
      </c>
      <c r="F28" s="246">
        <v>45724</v>
      </c>
      <c r="G28" s="191" t="s">
        <v>554</v>
      </c>
      <c r="H28" s="133">
        <v>34.789810000000003</v>
      </c>
      <c r="I28" s="80">
        <f t="shared" si="1"/>
        <v>3.6668459740000001</v>
      </c>
      <c r="J28" s="78" t="s">
        <v>603</v>
      </c>
      <c r="K28" s="81" t="s">
        <v>108</v>
      </c>
      <c r="L28" s="82"/>
    </row>
    <row r="29" spans="1:12" s="83" customFormat="1" x14ac:dyDescent="0.35">
      <c r="A29" s="78">
        <f t="shared" si="0"/>
        <v>25</v>
      </c>
      <c r="B29" s="78"/>
      <c r="C29" s="278" t="s">
        <v>156</v>
      </c>
      <c r="D29" s="85" t="s">
        <v>2</v>
      </c>
      <c r="E29" s="246">
        <v>45712</v>
      </c>
      <c r="F29" s="246">
        <v>45716</v>
      </c>
      <c r="G29" s="191" t="s">
        <v>554</v>
      </c>
      <c r="H29" s="133">
        <v>37.931088000000003</v>
      </c>
      <c r="I29" s="80">
        <f t="shared" si="1"/>
        <v>3.9979366752000001</v>
      </c>
      <c r="J29" s="78" t="s">
        <v>603</v>
      </c>
      <c r="K29" s="81" t="s">
        <v>108</v>
      </c>
      <c r="L29" s="88"/>
    </row>
    <row r="30" spans="1:12" s="83" customFormat="1" x14ac:dyDescent="0.35">
      <c r="A30" s="78">
        <f t="shared" si="0"/>
        <v>26</v>
      </c>
      <c r="B30" s="78"/>
      <c r="C30" s="84" t="s">
        <v>157</v>
      </c>
      <c r="D30" s="85" t="s">
        <v>47</v>
      </c>
      <c r="E30" s="246">
        <v>45771</v>
      </c>
      <c r="F30" s="246">
        <v>45776</v>
      </c>
      <c r="G30" s="191" t="s">
        <v>554</v>
      </c>
      <c r="H30" s="133">
        <v>43.804424000000004</v>
      </c>
      <c r="I30" s="80">
        <f t="shared" si="1"/>
        <v>4.6169862896000007</v>
      </c>
      <c r="J30" s="78" t="s">
        <v>603</v>
      </c>
      <c r="K30" s="81" t="s">
        <v>108</v>
      </c>
      <c r="L30" s="82"/>
    </row>
    <row r="31" spans="1:12" s="83" customFormat="1" x14ac:dyDescent="0.35">
      <c r="A31" s="78">
        <f t="shared" si="0"/>
        <v>27</v>
      </c>
      <c r="B31" s="78"/>
      <c r="C31" s="278" t="s">
        <v>515</v>
      </c>
      <c r="D31" s="85" t="s">
        <v>47</v>
      </c>
      <c r="E31" s="246">
        <v>45739</v>
      </c>
      <c r="F31" s="246">
        <v>45743</v>
      </c>
      <c r="G31" s="191" t="s">
        <v>554</v>
      </c>
      <c r="H31" s="133">
        <v>43.804424000000004</v>
      </c>
      <c r="I31" s="80">
        <f t="shared" si="1"/>
        <v>4.6169862896000007</v>
      </c>
      <c r="J31" s="78" t="s">
        <v>603</v>
      </c>
      <c r="K31" s="81" t="s">
        <v>108</v>
      </c>
      <c r="L31" s="82"/>
    </row>
    <row r="32" spans="1:12" s="83" customFormat="1" x14ac:dyDescent="0.35">
      <c r="A32" s="78">
        <f t="shared" si="0"/>
        <v>28</v>
      </c>
      <c r="B32" s="78"/>
      <c r="C32" s="84" t="s">
        <v>516</v>
      </c>
      <c r="D32" s="85" t="s">
        <v>4</v>
      </c>
      <c r="E32" s="246">
        <v>45735</v>
      </c>
      <c r="F32" s="246">
        <v>45738</v>
      </c>
      <c r="G32" s="191" t="s">
        <v>554</v>
      </c>
      <c r="H32" s="133">
        <v>34.789810000000003</v>
      </c>
      <c r="I32" s="80">
        <f t="shared" si="1"/>
        <v>3.6668459740000001</v>
      </c>
      <c r="J32" s="78" t="s">
        <v>603</v>
      </c>
      <c r="K32" s="81" t="s">
        <v>108</v>
      </c>
      <c r="L32" s="89" t="s">
        <v>108</v>
      </c>
    </row>
    <row r="33" spans="1:12" s="83" customFormat="1" x14ac:dyDescent="0.35">
      <c r="A33" s="78">
        <f t="shared" si="0"/>
        <v>29</v>
      </c>
      <c r="B33" s="78"/>
      <c r="C33" s="278" t="s">
        <v>517</v>
      </c>
      <c r="D33" s="85" t="s">
        <v>99</v>
      </c>
      <c r="E33" s="246">
        <v>45921</v>
      </c>
      <c r="F33" s="246">
        <v>45929</v>
      </c>
      <c r="G33" s="191" t="s">
        <v>555</v>
      </c>
      <c r="H33" s="133">
        <v>65.022579000000007</v>
      </c>
      <c r="I33" s="80">
        <f t="shared" si="1"/>
        <v>6.8533798266000012</v>
      </c>
      <c r="J33" s="78" t="s">
        <v>603</v>
      </c>
      <c r="K33" s="81" t="s">
        <v>108</v>
      </c>
      <c r="L33" s="89" t="s">
        <v>108</v>
      </c>
    </row>
    <row r="34" spans="1:12" s="83" customFormat="1" x14ac:dyDescent="0.35">
      <c r="A34" s="78">
        <f t="shared" si="0"/>
        <v>30</v>
      </c>
      <c r="B34" s="78"/>
      <c r="C34" s="278" t="s">
        <v>518</v>
      </c>
      <c r="D34" s="85" t="s">
        <v>3</v>
      </c>
      <c r="E34" s="246">
        <v>45725</v>
      </c>
      <c r="F34" s="246">
        <v>45729</v>
      </c>
      <c r="G34" s="191" t="s">
        <v>554</v>
      </c>
      <c r="H34" s="133">
        <v>36.159756000000009</v>
      </c>
      <c r="I34" s="80">
        <f t="shared" si="1"/>
        <v>3.8112382824000011</v>
      </c>
      <c r="J34" s="78" t="s">
        <v>603</v>
      </c>
      <c r="K34" s="81" t="s">
        <v>108</v>
      </c>
      <c r="L34" s="81" t="s">
        <v>108</v>
      </c>
    </row>
    <row r="35" spans="1:12" s="83" customFormat="1" x14ac:dyDescent="0.35">
      <c r="A35" s="78">
        <f t="shared" si="0"/>
        <v>31</v>
      </c>
      <c r="B35" s="78"/>
      <c r="C35" s="279" t="s">
        <v>519</v>
      </c>
      <c r="D35" s="85" t="s">
        <v>4</v>
      </c>
      <c r="E35" s="246">
        <v>45729</v>
      </c>
      <c r="F35" s="246">
        <v>45734</v>
      </c>
      <c r="G35" s="191" t="s">
        <v>554</v>
      </c>
      <c r="H35" s="133">
        <v>34.789810000000003</v>
      </c>
      <c r="I35" s="80">
        <f t="shared" si="1"/>
        <v>3.6668459740000001</v>
      </c>
      <c r="J35" s="78" t="s">
        <v>603</v>
      </c>
      <c r="K35" s="81" t="s">
        <v>108</v>
      </c>
      <c r="L35" s="81" t="s">
        <v>108</v>
      </c>
    </row>
    <row r="36" spans="1:12" s="83" customFormat="1" x14ac:dyDescent="0.35">
      <c r="A36" s="78">
        <f t="shared" si="0"/>
        <v>32</v>
      </c>
      <c r="B36" s="78"/>
      <c r="C36" s="279" t="s">
        <v>13</v>
      </c>
      <c r="D36" s="85" t="s">
        <v>82</v>
      </c>
      <c r="E36" s="246">
        <v>45894</v>
      </c>
      <c r="F36" s="246">
        <v>45908</v>
      </c>
      <c r="G36" s="191" t="s">
        <v>555</v>
      </c>
      <c r="H36" s="133">
        <v>59.500628000000006</v>
      </c>
      <c r="I36" s="80">
        <f t="shared" si="1"/>
        <v>6.2713661912000003</v>
      </c>
      <c r="J36" s="78" t="s">
        <v>603</v>
      </c>
      <c r="K36" s="81" t="s">
        <v>108</v>
      </c>
      <c r="L36" s="82"/>
    </row>
    <row r="37" spans="1:12" s="83" customFormat="1" x14ac:dyDescent="0.35">
      <c r="A37" s="78">
        <f t="shared" si="0"/>
        <v>33</v>
      </c>
      <c r="B37" s="78"/>
      <c r="C37" s="279" t="s">
        <v>520</v>
      </c>
      <c r="D37" s="85" t="s">
        <v>2</v>
      </c>
      <c r="E37" s="246">
        <v>45744</v>
      </c>
      <c r="F37" s="246">
        <v>45747</v>
      </c>
      <c r="G37" s="191" t="s">
        <v>554</v>
      </c>
      <c r="H37" s="133">
        <v>37.931088000000003</v>
      </c>
      <c r="I37" s="80">
        <f t="shared" si="1"/>
        <v>3.9979366752000001</v>
      </c>
      <c r="J37" s="78" t="s">
        <v>603</v>
      </c>
      <c r="K37" s="81" t="s">
        <v>108</v>
      </c>
      <c r="L37" s="89" t="s">
        <v>108</v>
      </c>
    </row>
    <row r="38" spans="1:12" s="83" customFormat="1" x14ac:dyDescent="0.35">
      <c r="A38" s="78">
        <f t="shared" si="0"/>
        <v>34</v>
      </c>
      <c r="B38" s="78"/>
      <c r="C38" s="279" t="s">
        <v>521</v>
      </c>
      <c r="D38" s="85" t="s">
        <v>3</v>
      </c>
      <c r="E38" s="246">
        <v>45748</v>
      </c>
      <c r="F38" s="246">
        <v>45752</v>
      </c>
      <c r="G38" s="191" t="s">
        <v>554</v>
      </c>
      <c r="H38" s="133">
        <v>36.159756000000009</v>
      </c>
      <c r="I38" s="80">
        <f t="shared" si="1"/>
        <v>3.8112382824000011</v>
      </c>
      <c r="J38" s="78" t="s">
        <v>603</v>
      </c>
      <c r="K38" s="81" t="s">
        <v>108</v>
      </c>
      <c r="L38" s="89" t="s">
        <v>108</v>
      </c>
    </row>
    <row r="39" spans="1:12" s="83" customFormat="1" x14ac:dyDescent="0.35">
      <c r="A39" s="78">
        <f t="shared" si="0"/>
        <v>35</v>
      </c>
      <c r="B39" s="78"/>
      <c r="C39" s="279" t="s">
        <v>522</v>
      </c>
      <c r="D39" s="85" t="s">
        <v>2</v>
      </c>
      <c r="E39" s="246">
        <v>45753</v>
      </c>
      <c r="F39" s="246">
        <v>45759</v>
      </c>
      <c r="G39" s="191" t="s">
        <v>554</v>
      </c>
      <c r="H39" s="133">
        <v>37.931088000000003</v>
      </c>
      <c r="I39" s="80">
        <f t="shared" si="1"/>
        <v>3.9979366752000001</v>
      </c>
      <c r="J39" s="78" t="s">
        <v>603</v>
      </c>
      <c r="K39" s="81" t="s">
        <v>108</v>
      </c>
      <c r="L39" s="89" t="s">
        <v>108</v>
      </c>
    </row>
    <row r="40" spans="1:12" s="83" customFormat="1" x14ac:dyDescent="0.35">
      <c r="A40" s="78">
        <f t="shared" si="0"/>
        <v>36</v>
      </c>
      <c r="B40" s="78"/>
      <c r="C40" s="279" t="s">
        <v>523</v>
      </c>
      <c r="D40" s="85" t="s">
        <v>17</v>
      </c>
      <c r="E40" s="246">
        <v>45760</v>
      </c>
      <c r="F40" s="246">
        <v>45765</v>
      </c>
      <c r="G40" s="191" t="s">
        <v>554</v>
      </c>
      <c r="H40" s="133">
        <v>45.697022000000011</v>
      </c>
      <c r="I40" s="80">
        <f t="shared" si="1"/>
        <v>4.8164661188000011</v>
      </c>
      <c r="J40" s="78" t="s">
        <v>603</v>
      </c>
      <c r="K40" s="81" t="s">
        <v>108</v>
      </c>
      <c r="L40" s="89" t="s">
        <v>108</v>
      </c>
    </row>
    <row r="41" spans="1:12" s="83" customFormat="1" x14ac:dyDescent="0.35">
      <c r="A41" s="78">
        <f t="shared" si="0"/>
        <v>37</v>
      </c>
      <c r="B41" s="78"/>
      <c r="C41" s="84" t="s">
        <v>524</v>
      </c>
      <c r="D41" s="85" t="s">
        <v>2</v>
      </c>
      <c r="E41" s="246">
        <v>45766</v>
      </c>
      <c r="F41" s="246">
        <v>45770</v>
      </c>
      <c r="G41" s="191" t="s">
        <v>554</v>
      </c>
      <c r="H41" s="133">
        <v>37.931088000000003</v>
      </c>
      <c r="I41" s="80">
        <f t="shared" si="1"/>
        <v>3.9979366752000001</v>
      </c>
      <c r="J41" s="78" t="s">
        <v>603</v>
      </c>
      <c r="K41" s="81" t="s">
        <v>108</v>
      </c>
      <c r="L41" s="89" t="s">
        <v>108</v>
      </c>
    </row>
    <row r="42" spans="1:12" s="83" customFormat="1" x14ac:dyDescent="0.35">
      <c r="A42" s="78">
        <f t="shared" si="0"/>
        <v>38</v>
      </c>
      <c r="B42" s="78"/>
      <c r="C42" s="279" t="s">
        <v>525</v>
      </c>
      <c r="D42" s="85" t="s">
        <v>17</v>
      </c>
      <c r="E42" s="246">
        <v>45768</v>
      </c>
      <c r="F42" s="246">
        <v>45775</v>
      </c>
      <c r="G42" s="191" t="s">
        <v>556</v>
      </c>
      <c r="H42" s="133">
        <v>45.697022000000011</v>
      </c>
      <c r="I42" s="80">
        <f t="shared" si="1"/>
        <v>4.8164661188000011</v>
      </c>
      <c r="J42" s="78" t="s">
        <v>603</v>
      </c>
      <c r="K42" s="81" t="s">
        <v>108</v>
      </c>
      <c r="L42" s="81" t="s">
        <v>108</v>
      </c>
    </row>
    <row r="43" spans="1:12" s="83" customFormat="1" x14ac:dyDescent="0.35">
      <c r="A43" s="78">
        <f t="shared" si="0"/>
        <v>39</v>
      </c>
      <c r="B43" s="78"/>
      <c r="C43" s="279" t="s">
        <v>526</v>
      </c>
      <c r="D43" s="85" t="s">
        <v>3</v>
      </c>
      <c r="E43" s="246">
        <v>45756</v>
      </c>
      <c r="F43" s="246">
        <v>45762</v>
      </c>
      <c r="G43" s="191" t="s">
        <v>556</v>
      </c>
      <c r="H43" s="133">
        <v>36.159756000000009</v>
      </c>
      <c r="I43" s="80">
        <f t="shared" si="1"/>
        <v>3.8112382824000011</v>
      </c>
      <c r="J43" s="78" t="s">
        <v>603</v>
      </c>
      <c r="K43" s="81" t="s">
        <v>108</v>
      </c>
      <c r="L43" s="81" t="s">
        <v>108</v>
      </c>
    </row>
    <row r="44" spans="1:12" s="87" customFormat="1" x14ac:dyDescent="0.35">
      <c r="A44" s="85">
        <f t="shared" si="0"/>
        <v>40</v>
      </c>
      <c r="B44" s="78"/>
      <c r="C44" s="280" t="s">
        <v>527</v>
      </c>
      <c r="D44" s="85" t="s">
        <v>55</v>
      </c>
      <c r="E44" s="246">
        <v>45763</v>
      </c>
      <c r="F44" s="246">
        <v>45767</v>
      </c>
      <c r="G44" s="191" t="s">
        <v>556</v>
      </c>
      <c r="H44" s="133">
        <v>35.601762000000001</v>
      </c>
      <c r="I44" s="80">
        <f t="shared" si="1"/>
        <v>3.7524257147999998</v>
      </c>
      <c r="J44" s="78" t="s">
        <v>603</v>
      </c>
      <c r="K44" s="81" t="s">
        <v>108</v>
      </c>
      <c r="L44" s="81" t="s">
        <v>108</v>
      </c>
    </row>
    <row r="45" spans="1:12" s="87" customFormat="1" x14ac:dyDescent="0.35">
      <c r="A45" s="85">
        <f t="shared" si="0"/>
        <v>41</v>
      </c>
      <c r="B45" s="85"/>
      <c r="C45" s="280" t="s">
        <v>19</v>
      </c>
      <c r="D45" s="85" t="s">
        <v>93</v>
      </c>
      <c r="E45" s="246">
        <v>45909</v>
      </c>
      <c r="F45" s="246">
        <v>45921</v>
      </c>
      <c r="G45" s="191" t="s">
        <v>555</v>
      </c>
      <c r="H45" s="133">
        <v>66.775700999999998</v>
      </c>
      <c r="I45" s="80">
        <f t="shared" si="1"/>
        <v>7.0381588853999997</v>
      </c>
      <c r="J45" s="78" t="s">
        <v>603</v>
      </c>
      <c r="K45" s="81" t="s">
        <v>108</v>
      </c>
      <c r="L45" s="81" t="s">
        <v>108</v>
      </c>
    </row>
    <row r="46" spans="1:12" s="83" customFormat="1" x14ac:dyDescent="0.35">
      <c r="A46" s="78">
        <f t="shared" si="0"/>
        <v>42</v>
      </c>
      <c r="B46" s="78"/>
      <c r="C46" s="84" t="s">
        <v>88</v>
      </c>
      <c r="D46" s="85" t="s">
        <v>3</v>
      </c>
      <c r="E46" s="246">
        <v>45752</v>
      </c>
      <c r="F46" s="246">
        <v>45755</v>
      </c>
      <c r="G46" s="191" t="s">
        <v>556</v>
      </c>
      <c r="H46" s="133">
        <v>36.159756000000009</v>
      </c>
      <c r="I46" s="80">
        <f t="shared" si="1"/>
        <v>3.8112382824000011</v>
      </c>
      <c r="J46" s="78" t="s">
        <v>603</v>
      </c>
      <c r="K46" s="81" t="s">
        <v>108</v>
      </c>
      <c r="L46" s="82"/>
    </row>
    <row r="47" spans="1:12" s="83" customFormat="1" x14ac:dyDescent="0.35">
      <c r="A47" s="78">
        <f t="shared" si="0"/>
        <v>43</v>
      </c>
      <c r="B47" s="78"/>
      <c r="C47" s="84" t="s">
        <v>107</v>
      </c>
      <c r="D47" s="85" t="s">
        <v>47</v>
      </c>
      <c r="E47" s="246">
        <v>45738</v>
      </c>
      <c r="F47" s="246">
        <v>45742</v>
      </c>
      <c r="G47" s="191" t="s">
        <v>556</v>
      </c>
      <c r="H47" s="133">
        <v>43.804424000000004</v>
      </c>
      <c r="I47" s="80">
        <f t="shared" si="1"/>
        <v>4.6169862896000007</v>
      </c>
      <c r="J47" s="78" t="s">
        <v>603</v>
      </c>
      <c r="K47" s="81" t="s">
        <v>108</v>
      </c>
      <c r="L47" s="82"/>
    </row>
    <row r="48" spans="1:12" s="87" customFormat="1" x14ac:dyDescent="0.35">
      <c r="A48" s="85">
        <f t="shared" si="0"/>
        <v>44</v>
      </c>
      <c r="B48" s="78"/>
      <c r="C48" s="280" t="s">
        <v>106</v>
      </c>
      <c r="D48" s="85" t="s">
        <v>55</v>
      </c>
      <c r="E48" s="246">
        <v>45747</v>
      </c>
      <c r="F48" s="246">
        <v>45751</v>
      </c>
      <c r="G48" s="191" t="s">
        <v>556</v>
      </c>
      <c r="H48" s="133">
        <v>35.601762000000001</v>
      </c>
      <c r="I48" s="80">
        <f t="shared" si="1"/>
        <v>3.7524257147999998</v>
      </c>
      <c r="J48" s="78" t="s">
        <v>603</v>
      </c>
      <c r="K48" s="81" t="s">
        <v>108</v>
      </c>
      <c r="L48" s="81" t="s">
        <v>108</v>
      </c>
    </row>
    <row r="49" spans="1:12" s="87" customFormat="1" x14ac:dyDescent="0.35">
      <c r="A49" s="85">
        <f t="shared" si="0"/>
        <v>45</v>
      </c>
      <c r="B49" s="78"/>
      <c r="C49" s="280" t="s">
        <v>105</v>
      </c>
      <c r="D49" s="85" t="s">
        <v>2</v>
      </c>
      <c r="E49" s="246">
        <v>45743</v>
      </c>
      <c r="F49" s="246">
        <v>45746</v>
      </c>
      <c r="G49" s="191" t="s">
        <v>556</v>
      </c>
      <c r="H49" s="133">
        <v>37.931088000000003</v>
      </c>
      <c r="I49" s="80">
        <f t="shared" si="1"/>
        <v>3.9979366752000001</v>
      </c>
      <c r="J49" s="78" t="s">
        <v>603</v>
      </c>
      <c r="K49" s="81" t="s">
        <v>108</v>
      </c>
      <c r="L49" s="81" t="s">
        <v>108</v>
      </c>
    </row>
    <row r="50" spans="1:12" s="87" customFormat="1" x14ac:dyDescent="0.35">
      <c r="A50" s="85">
        <f t="shared" si="0"/>
        <v>46</v>
      </c>
      <c r="B50" s="78"/>
      <c r="C50" s="280" t="s">
        <v>104</v>
      </c>
      <c r="D50" s="85" t="s">
        <v>2</v>
      </c>
      <c r="E50" s="246">
        <v>45717</v>
      </c>
      <c r="F50" s="246">
        <v>45720</v>
      </c>
      <c r="G50" s="191" t="s">
        <v>556</v>
      </c>
      <c r="H50" s="133">
        <v>37.931088000000003</v>
      </c>
      <c r="I50" s="80">
        <f t="shared" si="1"/>
        <v>3.9979366752000001</v>
      </c>
      <c r="J50" s="78" t="s">
        <v>603</v>
      </c>
      <c r="K50" s="81" t="s">
        <v>108</v>
      </c>
      <c r="L50" s="81" t="s">
        <v>108</v>
      </c>
    </row>
    <row r="51" spans="1:12" s="83" customFormat="1" x14ac:dyDescent="0.35">
      <c r="A51" s="78">
        <f t="shared" si="0"/>
        <v>47</v>
      </c>
      <c r="B51" s="78"/>
      <c r="C51" s="84" t="s">
        <v>163</v>
      </c>
      <c r="D51" s="85" t="s">
        <v>55</v>
      </c>
      <c r="E51" s="246">
        <v>45734</v>
      </c>
      <c r="F51" s="246">
        <v>45737</v>
      </c>
      <c r="G51" s="191" t="s">
        <v>556</v>
      </c>
      <c r="H51" s="133">
        <v>35.601762000000001</v>
      </c>
      <c r="I51" s="80">
        <f t="shared" si="1"/>
        <v>3.7524257147999998</v>
      </c>
      <c r="J51" s="78" t="s">
        <v>603</v>
      </c>
      <c r="K51" s="81" t="s">
        <v>108</v>
      </c>
      <c r="L51" s="82"/>
    </row>
    <row r="52" spans="1:12" s="87" customFormat="1" x14ac:dyDescent="0.35">
      <c r="A52" s="85">
        <f t="shared" si="0"/>
        <v>48</v>
      </c>
      <c r="B52" s="78"/>
      <c r="C52" s="280" t="s">
        <v>528</v>
      </c>
      <c r="D52" s="85" t="s">
        <v>4</v>
      </c>
      <c r="E52" s="246">
        <v>45721</v>
      </c>
      <c r="F52" s="246">
        <v>45723</v>
      </c>
      <c r="G52" s="191" t="s">
        <v>556</v>
      </c>
      <c r="H52" s="133">
        <v>34.789810000000003</v>
      </c>
      <c r="I52" s="80">
        <f t="shared" si="1"/>
        <v>3.6668459740000001</v>
      </c>
      <c r="J52" s="78" t="s">
        <v>603</v>
      </c>
      <c r="K52" s="89" t="s">
        <v>108</v>
      </c>
      <c r="L52" s="81" t="s">
        <v>108</v>
      </c>
    </row>
    <row r="53" spans="1:12" s="83" customFormat="1" x14ac:dyDescent="0.35">
      <c r="A53" s="78">
        <f t="shared" si="0"/>
        <v>49</v>
      </c>
      <c r="B53" s="78"/>
      <c r="C53" s="84" t="s">
        <v>529</v>
      </c>
      <c r="D53" s="85" t="s">
        <v>2</v>
      </c>
      <c r="E53" s="246">
        <v>45794</v>
      </c>
      <c r="F53" s="246">
        <v>45798</v>
      </c>
      <c r="G53" s="191" t="s">
        <v>556</v>
      </c>
      <c r="H53" s="133">
        <v>37.931088000000003</v>
      </c>
      <c r="I53" s="80">
        <f t="shared" si="1"/>
        <v>3.9979366752000001</v>
      </c>
      <c r="J53" s="78" t="s">
        <v>603</v>
      </c>
      <c r="K53" s="81" t="s">
        <v>108</v>
      </c>
      <c r="L53" s="81" t="s">
        <v>108</v>
      </c>
    </row>
    <row r="54" spans="1:12" s="83" customFormat="1" x14ac:dyDescent="0.35">
      <c r="A54" s="78">
        <f t="shared" si="0"/>
        <v>50</v>
      </c>
      <c r="B54" s="78"/>
      <c r="C54" s="84" t="s">
        <v>530</v>
      </c>
      <c r="D54" s="85" t="s">
        <v>3</v>
      </c>
      <c r="E54" s="246">
        <v>45728</v>
      </c>
      <c r="F54" s="246">
        <v>45733</v>
      </c>
      <c r="G54" s="191" t="s">
        <v>556</v>
      </c>
      <c r="H54" s="133">
        <v>36.159756000000009</v>
      </c>
      <c r="I54" s="80">
        <f t="shared" si="1"/>
        <v>3.8112382824000011</v>
      </c>
      <c r="J54" s="78" t="s">
        <v>603</v>
      </c>
      <c r="K54" s="81" t="s">
        <v>108</v>
      </c>
      <c r="L54" s="81" t="s">
        <v>108</v>
      </c>
    </row>
    <row r="55" spans="1:12" s="87" customFormat="1" x14ac:dyDescent="0.35">
      <c r="A55" s="85">
        <f t="shared" si="0"/>
        <v>51</v>
      </c>
      <c r="B55" s="85"/>
      <c r="C55" s="280" t="s">
        <v>22</v>
      </c>
      <c r="D55" s="85" t="s">
        <v>101</v>
      </c>
      <c r="E55" s="246">
        <v>45930</v>
      </c>
      <c r="F55" s="246">
        <v>45939</v>
      </c>
      <c r="G55" s="191" t="s">
        <v>555</v>
      </c>
      <c r="H55" s="133">
        <v>69.37596400000001</v>
      </c>
      <c r="I55" s="80">
        <f t="shared" si="1"/>
        <v>7.3122266056000012</v>
      </c>
      <c r="J55" s="78" t="s">
        <v>598</v>
      </c>
      <c r="K55" s="89" t="s">
        <v>108</v>
      </c>
      <c r="L55" s="86"/>
    </row>
    <row r="56" spans="1:12" s="87" customFormat="1" x14ac:dyDescent="0.35">
      <c r="A56" s="85">
        <f t="shared" si="0"/>
        <v>52</v>
      </c>
      <c r="B56" s="78"/>
      <c r="C56" s="280" t="s">
        <v>77</v>
      </c>
      <c r="D56" s="85" t="s">
        <v>3</v>
      </c>
      <c r="E56" s="246">
        <v>45724</v>
      </c>
      <c r="F56" s="246">
        <v>45727</v>
      </c>
      <c r="G56" s="191" t="s">
        <v>556</v>
      </c>
      <c r="H56" s="133">
        <v>36.159756000000009</v>
      </c>
      <c r="I56" s="80">
        <f t="shared" si="1"/>
        <v>3.8112382824000011</v>
      </c>
      <c r="J56" s="78" t="s">
        <v>603</v>
      </c>
      <c r="K56" s="89" t="s">
        <v>108</v>
      </c>
      <c r="L56" s="86"/>
    </row>
    <row r="57" spans="1:12" s="87" customFormat="1" x14ac:dyDescent="0.35">
      <c r="A57" s="85">
        <f t="shared" si="0"/>
        <v>53</v>
      </c>
      <c r="B57" s="85"/>
      <c r="C57" s="280" t="s">
        <v>78</v>
      </c>
      <c r="D57" s="85" t="s">
        <v>2</v>
      </c>
      <c r="E57" s="246">
        <v>45799</v>
      </c>
      <c r="F57" s="246">
        <v>45803</v>
      </c>
      <c r="G57" s="191" t="s">
        <v>556</v>
      </c>
      <c r="H57" s="133">
        <v>37.931088000000003</v>
      </c>
      <c r="I57" s="80">
        <f t="shared" si="1"/>
        <v>3.9979366752000001</v>
      </c>
      <c r="J57" s="78" t="s">
        <v>603</v>
      </c>
      <c r="K57" s="89" t="s">
        <v>108</v>
      </c>
      <c r="L57" s="86"/>
    </row>
    <row r="58" spans="1:12" s="83" customFormat="1" x14ac:dyDescent="0.35">
      <c r="A58" s="78">
        <f t="shared" si="0"/>
        <v>54</v>
      </c>
      <c r="B58" s="78"/>
      <c r="C58" s="84" t="s">
        <v>80</v>
      </c>
      <c r="D58" s="85" t="s">
        <v>2</v>
      </c>
      <c r="E58" s="246">
        <v>45785</v>
      </c>
      <c r="F58" s="246">
        <v>45793</v>
      </c>
      <c r="G58" s="191" t="s">
        <v>556</v>
      </c>
      <c r="H58" s="133">
        <v>37.931088000000003</v>
      </c>
      <c r="I58" s="80">
        <f t="shared" si="1"/>
        <v>3.9979366752000001</v>
      </c>
      <c r="J58" s="78" t="s">
        <v>603</v>
      </c>
      <c r="K58" s="81" t="s">
        <v>108</v>
      </c>
      <c r="L58" s="82"/>
    </row>
    <row r="59" spans="1:12" s="87" customFormat="1" x14ac:dyDescent="0.35">
      <c r="A59" s="85">
        <f t="shared" si="0"/>
        <v>55</v>
      </c>
      <c r="B59" s="85"/>
      <c r="C59" s="280" t="s">
        <v>166</v>
      </c>
      <c r="D59" s="85" t="s">
        <v>2</v>
      </c>
      <c r="E59" s="246">
        <v>45776</v>
      </c>
      <c r="F59" s="246">
        <v>45784</v>
      </c>
      <c r="G59" s="191" t="s">
        <v>556</v>
      </c>
      <c r="H59" s="133">
        <v>37.931088000000003</v>
      </c>
      <c r="I59" s="80">
        <f t="shared" si="1"/>
        <v>3.9979366752000001</v>
      </c>
      <c r="J59" s="78" t="s">
        <v>603</v>
      </c>
      <c r="K59" s="89" t="s">
        <v>108</v>
      </c>
      <c r="L59" s="86"/>
    </row>
    <row r="60" spans="1:12" s="83" customFormat="1" x14ac:dyDescent="0.35">
      <c r="A60" s="78">
        <f t="shared" si="0"/>
        <v>56</v>
      </c>
      <c r="B60" s="78"/>
      <c r="C60" s="84" t="s">
        <v>23</v>
      </c>
      <c r="D60" s="85" t="s">
        <v>76</v>
      </c>
      <c r="E60" s="246">
        <v>45948</v>
      </c>
      <c r="F60" s="246">
        <v>45963</v>
      </c>
      <c r="G60" s="195" t="s">
        <v>557</v>
      </c>
      <c r="H60" s="133">
        <v>73.244547999999995</v>
      </c>
      <c r="I60" s="80">
        <f t="shared" si="1"/>
        <v>7.7199753591999993</v>
      </c>
      <c r="J60" s="78" t="s">
        <v>603</v>
      </c>
      <c r="K60" s="81" t="s">
        <v>108</v>
      </c>
      <c r="L60" s="82"/>
    </row>
    <row r="61" spans="1:12" s="83" customFormat="1" x14ac:dyDescent="0.35">
      <c r="A61" s="78">
        <f t="shared" si="0"/>
        <v>57</v>
      </c>
      <c r="B61" s="78"/>
      <c r="C61" s="84" t="s">
        <v>531</v>
      </c>
      <c r="D61" s="85" t="s">
        <v>2</v>
      </c>
      <c r="E61" s="246">
        <v>45691</v>
      </c>
      <c r="F61" s="246">
        <v>45694</v>
      </c>
      <c r="G61" s="191" t="s">
        <v>556</v>
      </c>
      <c r="H61" s="133">
        <v>37.931088000000003</v>
      </c>
      <c r="I61" s="80">
        <f t="shared" si="1"/>
        <v>3.9979366752000001</v>
      </c>
      <c r="J61" s="78" t="s">
        <v>603</v>
      </c>
      <c r="K61" s="81" t="s">
        <v>108</v>
      </c>
      <c r="L61" s="82"/>
    </row>
    <row r="62" spans="1:12" s="87" customFormat="1" x14ac:dyDescent="0.35">
      <c r="A62" s="85">
        <f t="shared" si="0"/>
        <v>58</v>
      </c>
      <c r="B62" s="78"/>
      <c r="C62" s="280" t="s">
        <v>532</v>
      </c>
      <c r="D62" s="85" t="s">
        <v>55</v>
      </c>
      <c r="E62" s="246">
        <v>45695</v>
      </c>
      <c r="F62" s="246">
        <v>45698</v>
      </c>
      <c r="G62" s="191" t="s">
        <v>556</v>
      </c>
      <c r="H62" s="133">
        <v>35.601762000000001</v>
      </c>
      <c r="I62" s="80">
        <f t="shared" si="1"/>
        <v>3.7524257147999998</v>
      </c>
      <c r="J62" s="78" t="s">
        <v>603</v>
      </c>
      <c r="K62" s="89" t="s">
        <v>108</v>
      </c>
      <c r="L62" s="86"/>
    </row>
    <row r="63" spans="1:12" s="83" customFormat="1" x14ac:dyDescent="0.35">
      <c r="A63" s="78">
        <f t="shared" si="0"/>
        <v>59</v>
      </c>
      <c r="B63" s="78"/>
      <c r="C63" s="84" t="s">
        <v>533</v>
      </c>
      <c r="D63" s="85" t="s">
        <v>47</v>
      </c>
      <c r="E63" s="246">
        <v>45687</v>
      </c>
      <c r="F63" s="246">
        <v>45690</v>
      </c>
      <c r="G63" s="191" t="s">
        <v>556</v>
      </c>
      <c r="H63" s="133">
        <v>43.804424000000004</v>
      </c>
      <c r="I63" s="80">
        <f t="shared" si="1"/>
        <v>4.6169862896000007</v>
      </c>
      <c r="J63" s="78" t="s">
        <v>603</v>
      </c>
      <c r="K63" s="81" t="s">
        <v>108</v>
      </c>
      <c r="L63" s="82"/>
    </row>
    <row r="64" spans="1:12" s="87" customFormat="1" x14ac:dyDescent="0.35">
      <c r="A64" s="85">
        <f t="shared" si="0"/>
        <v>60</v>
      </c>
      <c r="B64" s="78"/>
      <c r="C64" s="280" t="s">
        <v>534</v>
      </c>
      <c r="D64" s="85" t="s">
        <v>2</v>
      </c>
      <c r="E64" s="246">
        <v>45679</v>
      </c>
      <c r="F64" s="246">
        <v>45682</v>
      </c>
      <c r="G64" s="191" t="s">
        <v>556</v>
      </c>
      <c r="H64" s="133">
        <v>37.931088000000003</v>
      </c>
      <c r="I64" s="80">
        <f t="shared" si="1"/>
        <v>3.9979366752000001</v>
      </c>
      <c r="J64" s="78" t="s">
        <v>603</v>
      </c>
      <c r="K64" s="89" t="s">
        <v>108</v>
      </c>
      <c r="L64" s="86"/>
    </row>
    <row r="65" spans="1:12" s="87" customFormat="1" x14ac:dyDescent="0.35">
      <c r="A65" s="85">
        <f t="shared" si="0"/>
        <v>61</v>
      </c>
      <c r="B65" s="78"/>
      <c r="C65" s="280" t="s">
        <v>535</v>
      </c>
      <c r="D65" s="85" t="s">
        <v>17</v>
      </c>
      <c r="E65" s="246">
        <v>45683</v>
      </c>
      <c r="F65" s="246">
        <v>45686</v>
      </c>
      <c r="G65" s="191" t="s">
        <v>556</v>
      </c>
      <c r="H65" s="133">
        <v>45.697022000000011</v>
      </c>
      <c r="I65" s="80">
        <f t="shared" si="1"/>
        <v>4.8164661188000011</v>
      </c>
      <c r="J65" s="78" t="s">
        <v>603</v>
      </c>
      <c r="K65" s="89" t="s">
        <v>108</v>
      </c>
      <c r="L65" s="89" t="s">
        <v>108</v>
      </c>
    </row>
    <row r="66" spans="1:12" s="83" customFormat="1" x14ac:dyDescent="0.35">
      <c r="A66" s="78">
        <f t="shared" si="0"/>
        <v>62</v>
      </c>
      <c r="B66" s="78"/>
      <c r="C66" s="84" t="s">
        <v>536</v>
      </c>
      <c r="D66" s="85" t="s">
        <v>3</v>
      </c>
      <c r="E66" s="246">
        <v>45895</v>
      </c>
      <c r="F66" s="246">
        <v>45910</v>
      </c>
      <c r="G66" s="195" t="s">
        <v>557</v>
      </c>
      <c r="H66" s="133">
        <v>36.159756000000009</v>
      </c>
      <c r="I66" s="80">
        <f t="shared" si="1"/>
        <v>3.8112382824000011</v>
      </c>
      <c r="J66" s="78" t="s">
        <v>603</v>
      </c>
      <c r="K66" s="81" t="s">
        <v>108</v>
      </c>
      <c r="L66" s="82"/>
    </row>
    <row r="67" spans="1:12" s="83" customFormat="1" x14ac:dyDescent="0.35">
      <c r="A67" s="78">
        <f t="shared" si="0"/>
        <v>63</v>
      </c>
      <c r="B67" s="78"/>
      <c r="C67" s="84" t="s">
        <v>537</v>
      </c>
      <c r="D67" s="85" t="s">
        <v>47</v>
      </c>
      <c r="E67" s="246">
        <v>45699</v>
      </c>
      <c r="F67" s="246">
        <v>45702</v>
      </c>
      <c r="G67" s="191" t="s">
        <v>556</v>
      </c>
      <c r="H67" s="133">
        <v>43.804424000000004</v>
      </c>
      <c r="I67" s="80">
        <f t="shared" si="1"/>
        <v>4.6169862896000007</v>
      </c>
      <c r="J67" s="78" t="s">
        <v>603</v>
      </c>
      <c r="K67" s="81" t="s">
        <v>108</v>
      </c>
      <c r="L67" s="82"/>
    </row>
    <row r="68" spans="1:12" s="87" customFormat="1" x14ac:dyDescent="0.35">
      <c r="A68" s="85">
        <f t="shared" si="0"/>
        <v>64</v>
      </c>
      <c r="B68" s="78"/>
      <c r="C68" s="280" t="s">
        <v>538</v>
      </c>
      <c r="D68" s="85" t="s">
        <v>55</v>
      </c>
      <c r="E68" s="246">
        <v>45703</v>
      </c>
      <c r="F68" s="246">
        <v>45706</v>
      </c>
      <c r="G68" s="191" t="s">
        <v>556</v>
      </c>
      <c r="H68" s="133">
        <v>35.601762000000001</v>
      </c>
      <c r="I68" s="80">
        <f t="shared" si="1"/>
        <v>3.7524257147999998</v>
      </c>
      <c r="J68" s="78" t="s">
        <v>603</v>
      </c>
      <c r="K68" s="89" t="s">
        <v>108</v>
      </c>
      <c r="L68" s="86"/>
    </row>
    <row r="69" spans="1:12" s="83" customFormat="1" x14ac:dyDescent="0.35">
      <c r="A69" s="78">
        <f t="shared" si="0"/>
        <v>65</v>
      </c>
      <c r="B69" s="78"/>
      <c r="C69" s="84" t="s">
        <v>539</v>
      </c>
      <c r="D69" s="85" t="s">
        <v>2</v>
      </c>
      <c r="E69" s="246">
        <v>45707</v>
      </c>
      <c r="F69" s="246">
        <v>45710</v>
      </c>
      <c r="G69" s="191" t="s">
        <v>556</v>
      </c>
      <c r="H69" s="133">
        <v>37.931088000000003</v>
      </c>
      <c r="I69" s="80">
        <f t="shared" si="1"/>
        <v>3.9979366752000001</v>
      </c>
      <c r="J69" s="78" t="s">
        <v>603</v>
      </c>
      <c r="K69" s="81" t="s">
        <v>108</v>
      </c>
      <c r="L69" s="82"/>
    </row>
    <row r="70" spans="1:12" s="87" customFormat="1" ht="16.5" customHeight="1" x14ac:dyDescent="0.35">
      <c r="A70" s="85">
        <f t="shared" ref="A70:A120" si="2">A69+1</f>
        <v>66</v>
      </c>
      <c r="B70" s="78"/>
      <c r="C70" s="280" t="s">
        <v>540</v>
      </c>
      <c r="D70" s="85" t="s">
        <v>4</v>
      </c>
      <c r="E70" s="246">
        <v>45711</v>
      </c>
      <c r="F70" s="246">
        <v>45713</v>
      </c>
      <c r="G70" s="191" t="s">
        <v>556</v>
      </c>
      <c r="H70" s="133">
        <v>34.789810000000003</v>
      </c>
      <c r="I70" s="80">
        <f t="shared" ref="I70:I87" si="3">10540*H70/10^5</f>
        <v>3.6668459740000001</v>
      </c>
      <c r="J70" s="78" t="s">
        <v>603</v>
      </c>
      <c r="K70" s="89" t="s">
        <v>108</v>
      </c>
      <c r="L70" s="86"/>
    </row>
    <row r="71" spans="1:12" s="87" customFormat="1" x14ac:dyDescent="0.35">
      <c r="A71" s="85">
        <f t="shared" si="2"/>
        <v>67</v>
      </c>
      <c r="B71" s="78"/>
      <c r="C71" s="280" t="s">
        <v>541</v>
      </c>
      <c r="D71" s="85" t="s">
        <v>4</v>
      </c>
      <c r="E71" s="246">
        <v>45714</v>
      </c>
      <c r="F71" s="246">
        <v>45716</v>
      </c>
      <c r="G71" s="191" t="s">
        <v>556</v>
      </c>
      <c r="H71" s="133">
        <v>34.789810000000003</v>
      </c>
      <c r="I71" s="80">
        <f t="shared" si="3"/>
        <v>3.6668459740000001</v>
      </c>
      <c r="J71" s="78" t="s">
        <v>603</v>
      </c>
      <c r="K71" s="89" t="s">
        <v>108</v>
      </c>
      <c r="L71" s="86"/>
    </row>
    <row r="72" spans="1:12" s="83" customFormat="1" x14ac:dyDescent="0.35">
      <c r="A72" s="78">
        <f t="shared" si="2"/>
        <v>68</v>
      </c>
      <c r="B72" s="78"/>
      <c r="C72" s="84" t="s">
        <v>25</v>
      </c>
      <c r="D72" s="85" t="s">
        <v>82</v>
      </c>
      <c r="E72" s="246">
        <v>45927</v>
      </c>
      <c r="F72" s="246">
        <v>45946</v>
      </c>
      <c r="G72" s="195" t="s">
        <v>557</v>
      </c>
      <c r="H72" s="133">
        <v>59.500628000000006</v>
      </c>
      <c r="I72" s="80">
        <f t="shared" si="3"/>
        <v>6.2713661912000003</v>
      </c>
      <c r="J72" s="78" t="s">
        <v>600</v>
      </c>
      <c r="K72" s="81" t="s">
        <v>108</v>
      </c>
      <c r="L72" s="82"/>
    </row>
    <row r="73" spans="1:12" s="87" customFormat="1" x14ac:dyDescent="0.35">
      <c r="A73" s="78">
        <f t="shared" si="2"/>
        <v>69</v>
      </c>
      <c r="B73" s="78"/>
      <c r="C73" s="279" t="s">
        <v>542</v>
      </c>
      <c r="D73" s="78" t="s">
        <v>93</v>
      </c>
      <c r="E73" s="246">
        <v>45910</v>
      </c>
      <c r="F73" s="246">
        <v>45926</v>
      </c>
      <c r="G73" s="195" t="s">
        <v>557</v>
      </c>
      <c r="H73" s="133">
        <v>66.775700999999998</v>
      </c>
      <c r="I73" s="80">
        <f t="shared" si="3"/>
        <v>7.0381588853999997</v>
      </c>
      <c r="J73" s="78" t="s">
        <v>600</v>
      </c>
      <c r="K73" s="81" t="s">
        <v>108</v>
      </c>
      <c r="L73" s="82"/>
    </row>
    <row r="74" spans="1:12" s="87" customFormat="1" x14ac:dyDescent="0.35">
      <c r="A74" s="78">
        <f t="shared" si="2"/>
        <v>70</v>
      </c>
      <c r="B74" s="78"/>
      <c r="C74" s="279" t="s">
        <v>543</v>
      </c>
      <c r="D74" s="78" t="s">
        <v>3</v>
      </c>
      <c r="E74" s="246">
        <v>45649</v>
      </c>
      <c r="F74" s="246">
        <v>45653</v>
      </c>
      <c r="G74" s="191" t="s">
        <v>556</v>
      </c>
      <c r="H74" s="133">
        <v>36.159756000000009</v>
      </c>
      <c r="I74" s="80">
        <f t="shared" si="3"/>
        <v>3.8112382824000011</v>
      </c>
      <c r="J74" s="78" t="s">
        <v>600</v>
      </c>
      <c r="K74" s="81" t="s">
        <v>108</v>
      </c>
      <c r="L74" s="82"/>
    </row>
    <row r="75" spans="1:12" s="83" customFormat="1" x14ac:dyDescent="0.35">
      <c r="A75" s="78">
        <f t="shared" si="2"/>
        <v>71</v>
      </c>
      <c r="B75" s="78"/>
      <c r="C75" s="84" t="s">
        <v>544</v>
      </c>
      <c r="D75" s="85" t="s">
        <v>3</v>
      </c>
      <c r="E75" s="246">
        <v>45654</v>
      </c>
      <c r="F75" s="246">
        <v>45657</v>
      </c>
      <c r="G75" s="191" t="s">
        <v>556</v>
      </c>
      <c r="H75" s="133">
        <v>36.159756000000009</v>
      </c>
      <c r="I75" s="80">
        <f t="shared" si="3"/>
        <v>3.8112382824000011</v>
      </c>
      <c r="J75" s="78" t="s">
        <v>600</v>
      </c>
      <c r="K75" s="81" t="s">
        <v>108</v>
      </c>
      <c r="L75" s="82"/>
    </row>
    <row r="76" spans="1:12" s="83" customFormat="1" x14ac:dyDescent="0.35">
      <c r="A76" s="78">
        <f t="shared" si="2"/>
        <v>72</v>
      </c>
      <c r="B76" s="78"/>
      <c r="C76" s="84" t="s">
        <v>545</v>
      </c>
      <c r="D76" s="85" t="s">
        <v>47</v>
      </c>
      <c r="E76" s="246">
        <v>45659</v>
      </c>
      <c r="F76" s="246">
        <v>45663</v>
      </c>
      <c r="G76" s="191" t="s">
        <v>556</v>
      </c>
      <c r="H76" s="133">
        <v>43.804424000000004</v>
      </c>
      <c r="I76" s="80">
        <f t="shared" si="3"/>
        <v>4.6169862896000007</v>
      </c>
      <c r="J76" s="78" t="s">
        <v>600</v>
      </c>
      <c r="K76" s="81" t="s">
        <v>108</v>
      </c>
      <c r="L76" s="82"/>
    </row>
    <row r="77" spans="1:12" s="83" customFormat="1" x14ac:dyDescent="0.35">
      <c r="A77" s="78">
        <f t="shared" si="2"/>
        <v>73</v>
      </c>
      <c r="B77" s="78"/>
      <c r="C77" s="84" t="s">
        <v>546</v>
      </c>
      <c r="D77" s="85" t="s">
        <v>2</v>
      </c>
      <c r="E77" s="246">
        <v>45671</v>
      </c>
      <c r="F77" s="246">
        <v>45674</v>
      </c>
      <c r="G77" s="191" t="s">
        <v>556</v>
      </c>
      <c r="H77" s="133">
        <v>37.931088000000003</v>
      </c>
      <c r="I77" s="80">
        <f t="shared" si="3"/>
        <v>3.9979366752000001</v>
      </c>
      <c r="J77" s="78" t="s">
        <v>600</v>
      </c>
      <c r="K77" s="81" t="s">
        <v>108</v>
      </c>
      <c r="L77" s="82"/>
    </row>
    <row r="78" spans="1:12" s="87" customFormat="1" x14ac:dyDescent="0.35">
      <c r="A78" s="78">
        <f t="shared" si="2"/>
        <v>74</v>
      </c>
      <c r="B78" s="78"/>
      <c r="C78" s="279" t="s">
        <v>547</v>
      </c>
      <c r="D78" s="78" t="s">
        <v>4</v>
      </c>
      <c r="E78" s="246">
        <v>45947</v>
      </c>
      <c r="F78" s="246">
        <v>45954</v>
      </c>
      <c r="G78" s="191" t="s">
        <v>555</v>
      </c>
      <c r="H78" s="133">
        <v>34.789810000000003</v>
      </c>
      <c r="I78" s="80">
        <f t="shared" si="3"/>
        <v>3.6668459740000001</v>
      </c>
      <c r="J78" s="78" t="s">
        <v>600</v>
      </c>
      <c r="K78" s="81" t="s">
        <v>108</v>
      </c>
      <c r="L78" s="82"/>
    </row>
    <row r="79" spans="1:12" s="83" customFormat="1" x14ac:dyDescent="0.35">
      <c r="A79" s="78">
        <f t="shared" si="2"/>
        <v>75</v>
      </c>
      <c r="B79" s="78"/>
      <c r="C79" s="84" t="s">
        <v>548</v>
      </c>
      <c r="D79" s="85" t="s">
        <v>3</v>
      </c>
      <c r="E79" s="246">
        <v>45667</v>
      </c>
      <c r="F79" s="246">
        <v>45670</v>
      </c>
      <c r="G79" s="191" t="s">
        <v>556</v>
      </c>
      <c r="H79" s="133">
        <v>36.159756000000009</v>
      </c>
      <c r="I79" s="80">
        <f t="shared" si="3"/>
        <v>3.8112382824000011</v>
      </c>
      <c r="J79" s="78" t="s">
        <v>600</v>
      </c>
      <c r="K79" s="81" t="s">
        <v>108</v>
      </c>
      <c r="L79" s="82"/>
    </row>
    <row r="80" spans="1:12" s="83" customFormat="1" x14ac:dyDescent="0.35">
      <c r="A80" s="78">
        <f t="shared" si="2"/>
        <v>76</v>
      </c>
      <c r="B80" s="78"/>
      <c r="C80" s="84" t="s">
        <v>549</v>
      </c>
      <c r="D80" s="85" t="s">
        <v>2</v>
      </c>
      <c r="E80" s="246">
        <v>45664</v>
      </c>
      <c r="F80" s="246">
        <v>45666</v>
      </c>
      <c r="G80" s="191" t="s">
        <v>556</v>
      </c>
      <c r="H80" s="133">
        <v>37.931088000000003</v>
      </c>
      <c r="I80" s="80">
        <f t="shared" si="3"/>
        <v>3.9979366752000001</v>
      </c>
      <c r="J80" s="78" t="s">
        <v>600</v>
      </c>
      <c r="K80" s="81" t="s">
        <v>108</v>
      </c>
      <c r="L80" s="82"/>
    </row>
    <row r="81" spans="1:12" s="83" customFormat="1" x14ac:dyDescent="0.35">
      <c r="A81" s="78">
        <f t="shared" si="2"/>
        <v>77</v>
      </c>
      <c r="B81" s="78"/>
      <c r="C81" s="84" t="s">
        <v>550</v>
      </c>
      <c r="D81" s="85" t="s">
        <v>3</v>
      </c>
      <c r="E81" s="246">
        <v>45675</v>
      </c>
      <c r="F81" s="246">
        <v>45678</v>
      </c>
      <c r="G81" s="191" t="s">
        <v>556</v>
      </c>
      <c r="H81" s="133">
        <v>36.159756000000009</v>
      </c>
      <c r="I81" s="80">
        <f t="shared" si="3"/>
        <v>3.8112382824000011</v>
      </c>
      <c r="J81" s="78" t="s">
        <v>600</v>
      </c>
      <c r="K81" s="81" t="s">
        <v>108</v>
      </c>
      <c r="L81" s="82"/>
    </row>
    <row r="82" spans="1:12" s="87" customFormat="1" x14ac:dyDescent="0.35">
      <c r="A82" s="78">
        <f t="shared" si="2"/>
        <v>78</v>
      </c>
      <c r="B82" s="78"/>
      <c r="C82" s="279" t="s">
        <v>29</v>
      </c>
      <c r="D82" s="78" t="s">
        <v>2</v>
      </c>
      <c r="E82" s="246">
        <v>45940</v>
      </c>
      <c r="F82" s="246">
        <v>45946</v>
      </c>
      <c r="G82" s="191" t="s">
        <v>555</v>
      </c>
      <c r="H82" s="133">
        <v>37.931088000000003</v>
      </c>
      <c r="I82" s="80">
        <f t="shared" si="3"/>
        <v>3.9979366752000001</v>
      </c>
      <c r="J82" s="78" t="s">
        <v>600</v>
      </c>
      <c r="K82" s="81" t="s">
        <v>108</v>
      </c>
      <c r="L82" s="82"/>
    </row>
    <row r="83" spans="1:12" s="87" customFormat="1" x14ac:dyDescent="0.35">
      <c r="A83" s="78">
        <f t="shared" si="2"/>
        <v>79</v>
      </c>
      <c r="B83" s="78"/>
      <c r="C83" s="279" t="s">
        <v>170</v>
      </c>
      <c r="D83" s="78" t="s">
        <v>3</v>
      </c>
      <c r="E83" s="246">
        <v>45918</v>
      </c>
      <c r="F83" s="246">
        <v>45926</v>
      </c>
      <c r="G83" s="191" t="s">
        <v>558</v>
      </c>
      <c r="H83" s="133">
        <v>36.159756000000009</v>
      </c>
      <c r="I83" s="80">
        <f t="shared" si="3"/>
        <v>3.8112382824000011</v>
      </c>
      <c r="J83" s="78" t="s">
        <v>600</v>
      </c>
      <c r="K83" s="81" t="s">
        <v>108</v>
      </c>
      <c r="L83" s="82"/>
    </row>
    <row r="84" spans="1:12" s="83" customFormat="1" x14ac:dyDescent="0.35">
      <c r="A84" s="78">
        <f t="shared" si="2"/>
        <v>80</v>
      </c>
      <c r="B84" s="78"/>
      <c r="C84" s="84" t="s">
        <v>15</v>
      </c>
      <c r="D84" s="85" t="s">
        <v>17</v>
      </c>
      <c r="E84" s="246">
        <v>45949</v>
      </c>
      <c r="F84" s="246">
        <v>45963</v>
      </c>
      <c r="G84" s="195" t="s">
        <v>553</v>
      </c>
      <c r="H84" s="133">
        <v>45.697022000000011</v>
      </c>
      <c r="I84" s="80">
        <f t="shared" si="3"/>
        <v>4.8164661188000011</v>
      </c>
      <c r="J84" s="78" t="s">
        <v>600</v>
      </c>
      <c r="K84" s="81" t="s">
        <v>108</v>
      </c>
      <c r="L84" s="82"/>
    </row>
    <row r="85" spans="1:12" s="83" customFormat="1" x14ac:dyDescent="0.35">
      <c r="A85" s="78">
        <f t="shared" si="2"/>
        <v>81</v>
      </c>
      <c r="B85" s="78"/>
      <c r="C85" s="84" t="s">
        <v>174</v>
      </c>
      <c r="D85" s="85" t="s">
        <v>2</v>
      </c>
      <c r="E85" s="246">
        <v>45897</v>
      </c>
      <c r="F85" s="246">
        <v>45917</v>
      </c>
      <c r="G85" s="191" t="s">
        <v>558</v>
      </c>
      <c r="H85" s="133">
        <v>37.931088000000003</v>
      </c>
      <c r="I85" s="80">
        <f t="shared" si="3"/>
        <v>3.9979366752000001</v>
      </c>
      <c r="J85" s="78" t="s">
        <v>600</v>
      </c>
      <c r="K85" s="81" t="s">
        <v>108</v>
      </c>
      <c r="L85" s="82"/>
    </row>
    <row r="86" spans="1:12" s="83" customFormat="1" x14ac:dyDescent="0.35">
      <c r="A86" s="78">
        <f t="shared" si="2"/>
        <v>82</v>
      </c>
      <c r="B86" s="78"/>
      <c r="C86" s="84" t="s">
        <v>176</v>
      </c>
      <c r="D86" s="85" t="s">
        <v>2</v>
      </c>
      <c r="E86" s="246">
        <v>45926</v>
      </c>
      <c r="F86" s="246">
        <v>45939</v>
      </c>
      <c r="G86" s="195" t="s">
        <v>553</v>
      </c>
      <c r="H86" s="133">
        <v>37.931088000000003</v>
      </c>
      <c r="I86" s="80">
        <f t="shared" si="3"/>
        <v>3.9979366752000001</v>
      </c>
      <c r="J86" s="78" t="s">
        <v>600</v>
      </c>
      <c r="K86" s="81" t="s">
        <v>108</v>
      </c>
      <c r="L86" s="82"/>
    </row>
    <row r="87" spans="1:12" s="83" customFormat="1" x14ac:dyDescent="0.35">
      <c r="A87" s="78">
        <f t="shared" si="2"/>
        <v>83</v>
      </c>
      <c r="B87" s="78"/>
      <c r="C87" s="84" t="s">
        <v>177</v>
      </c>
      <c r="D87" s="85" t="s">
        <v>3</v>
      </c>
      <c r="E87" s="246">
        <v>45940</v>
      </c>
      <c r="F87" s="246">
        <v>45948</v>
      </c>
      <c r="G87" s="195" t="s">
        <v>553</v>
      </c>
      <c r="H87" s="133">
        <v>36.159756000000009</v>
      </c>
      <c r="I87" s="80">
        <f t="shared" si="3"/>
        <v>3.8112382824000011</v>
      </c>
      <c r="J87" s="78" t="s">
        <v>600</v>
      </c>
      <c r="K87" s="81" t="s">
        <v>108</v>
      </c>
      <c r="L87" s="82"/>
    </row>
    <row r="88" spans="1:12" x14ac:dyDescent="0.35">
      <c r="A88" s="78">
        <f t="shared" si="2"/>
        <v>84</v>
      </c>
      <c r="B88" s="182"/>
      <c r="C88" s="281" t="s">
        <v>606</v>
      </c>
      <c r="D88" s="185" t="s">
        <v>3</v>
      </c>
      <c r="E88" s="247">
        <v>45965</v>
      </c>
      <c r="F88" s="248">
        <v>45972</v>
      </c>
      <c r="G88" s="195" t="s">
        <v>553</v>
      </c>
      <c r="H88" s="133">
        <v>36.159756000000009</v>
      </c>
      <c r="I88" s="80">
        <f t="shared" ref="I88:I92" si="4">10540*H88/10^5</f>
        <v>3.8112382824000011</v>
      </c>
      <c r="J88" s="182" t="s">
        <v>598</v>
      </c>
      <c r="K88" s="81" t="s">
        <v>108</v>
      </c>
      <c r="L88" s="184"/>
    </row>
    <row r="89" spans="1:12" x14ac:dyDescent="0.35">
      <c r="A89" s="78">
        <f t="shared" si="2"/>
        <v>85</v>
      </c>
      <c r="B89" s="182"/>
      <c r="C89" s="281" t="s">
        <v>120</v>
      </c>
      <c r="D89" s="185" t="s">
        <v>82</v>
      </c>
      <c r="E89" s="247">
        <v>45964</v>
      </c>
      <c r="F89" s="248">
        <v>45978</v>
      </c>
      <c r="G89" s="194" t="s">
        <v>551</v>
      </c>
      <c r="H89" s="187">
        <v>59.500628000000006</v>
      </c>
      <c r="I89" s="80">
        <f t="shared" si="4"/>
        <v>6.2713661912000003</v>
      </c>
      <c r="J89" s="78" t="s">
        <v>598</v>
      </c>
      <c r="K89" s="89" t="s">
        <v>108</v>
      </c>
      <c r="L89" s="184"/>
    </row>
    <row r="90" spans="1:12" x14ac:dyDescent="0.35">
      <c r="A90" s="78">
        <f t="shared" si="2"/>
        <v>86</v>
      </c>
      <c r="B90" s="182"/>
      <c r="C90" s="281" t="s">
        <v>20</v>
      </c>
      <c r="D90" s="185" t="s">
        <v>76</v>
      </c>
      <c r="E90" s="247">
        <v>45964</v>
      </c>
      <c r="F90" s="248">
        <v>45978</v>
      </c>
      <c r="G90" s="195" t="s">
        <v>557</v>
      </c>
      <c r="H90" s="187">
        <v>73.244550000000004</v>
      </c>
      <c r="I90" s="80">
        <f t="shared" si="4"/>
        <v>7.7199755699999999</v>
      </c>
      <c r="J90" s="78" t="s">
        <v>598</v>
      </c>
      <c r="K90" s="89" t="s">
        <v>108</v>
      </c>
      <c r="L90" s="89" t="s">
        <v>108</v>
      </c>
    </row>
    <row r="91" spans="1:12" x14ac:dyDescent="0.35">
      <c r="A91" s="78">
        <f t="shared" si="2"/>
        <v>87</v>
      </c>
      <c r="B91" s="182"/>
      <c r="C91" s="282" t="s">
        <v>151</v>
      </c>
      <c r="D91" s="185" t="s">
        <v>3</v>
      </c>
      <c r="E91" s="247">
        <v>45979</v>
      </c>
      <c r="F91" s="248">
        <v>45985</v>
      </c>
      <c r="G91" s="194" t="s">
        <v>551</v>
      </c>
      <c r="H91" s="189">
        <v>36.159756000000002</v>
      </c>
      <c r="I91" s="80">
        <f t="shared" si="4"/>
        <v>3.8112382824000002</v>
      </c>
      <c r="J91" s="78" t="s">
        <v>598</v>
      </c>
      <c r="K91" s="89" t="s">
        <v>108</v>
      </c>
      <c r="L91" s="184"/>
    </row>
    <row r="92" spans="1:12" x14ac:dyDescent="0.35">
      <c r="A92" s="78">
        <f t="shared" si="2"/>
        <v>88</v>
      </c>
      <c r="B92" s="182"/>
      <c r="C92" s="283" t="s">
        <v>24</v>
      </c>
      <c r="D92" s="190" t="s">
        <v>608</v>
      </c>
      <c r="E92" s="249">
        <v>45980</v>
      </c>
      <c r="F92" s="249">
        <v>45992</v>
      </c>
      <c r="G92" s="196" t="s">
        <v>557</v>
      </c>
      <c r="H92" s="187">
        <v>70.744720000000001</v>
      </c>
      <c r="I92" s="80">
        <f t="shared" si="4"/>
        <v>7.4564934880000004</v>
      </c>
      <c r="J92" s="78" t="s">
        <v>598</v>
      </c>
      <c r="K92" s="89" t="s">
        <v>108</v>
      </c>
      <c r="L92" s="89" t="s">
        <v>108</v>
      </c>
    </row>
    <row r="93" spans="1:12" x14ac:dyDescent="0.35">
      <c r="A93" s="78">
        <f t="shared" si="2"/>
        <v>89</v>
      </c>
      <c r="B93" s="182"/>
      <c r="C93" s="282" t="s">
        <v>33</v>
      </c>
      <c r="D93" s="185" t="s">
        <v>71</v>
      </c>
      <c r="E93" s="249">
        <v>45975</v>
      </c>
      <c r="F93" s="249">
        <v>45994</v>
      </c>
      <c r="G93" s="197" t="s">
        <v>553</v>
      </c>
      <c r="H93" s="189">
        <v>67.26173</v>
      </c>
      <c r="I93" s="80">
        <f t="shared" ref="I93" si="5">10540*H93/10^5</f>
        <v>7.0893863420000001</v>
      </c>
      <c r="J93" s="78" t="s">
        <v>598</v>
      </c>
      <c r="K93" s="89" t="s">
        <v>108</v>
      </c>
      <c r="L93" s="184"/>
    </row>
    <row r="94" spans="1:12" x14ac:dyDescent="0.35">
      <c r="A94" s="78">
        <f t="shared" si="2"/>
        <v>90</v>
      </c>
      <c r="B94" s="182"/>
      <c r="C94" s="281" t="s">
        <v>611</v>
      </c>
      <c r="D94" s="185" t="s">
        <v>2</v>
      </c>
      <c r="E94" s="247">
        <v>45989</v>
      </c>
      <c r="F94" s="248">
        <v>45996</v>
      </c>
      <c r="G94" s="191" t="s">
        <v>558</v>
      </c>
      <c r="H94" s="189">
        <v>37.931087999999995</v>
      </c>
      <c r="I94" s="80">
        <f t="shared" ref="I94:I98" si="6">10540*H94/10^5</f>
        <v>3.9979366751999996</v>
      </c>
      <c r="J94" s="78" t="s">
        <v>598</v>
      </c>
      <c r="K94" s="89" t="s">
        <v>108</v>
      </c>
      <c r="L94" s="184"/>
    </row>
    <row r="95" spans="1:12" x14ac:dyDescent="0.35">
      <c r="A95" s="78">
        <f t="shared" si="2"/>
        <v>91</v>
      </c>
      <c r="B95" s="182"/>
      <c r="C95" s="281" t="s">
        <v>11</v>
      </c>
      <c r="D95" s="185" t="s">
        <v>76</v>
      </c>
      <c r="E95" s="247">
        <v>45989</v>
      </c>
      <c r="F95" s="248">
        <v>45998</v>
      </c>
      <c r="G95" s="194" t="s">
        <v>551</v>
      </c>
      <c r="H95" s="187">
        <v>73.244550000000004</v>
      </c>
      <c r="I95" s="80">
        <f t="shared" si="6"/>
        <v>7.7199755699999999</v>
      </c>
      <c r="J95" s="182" t="s">
        <v>603</v>
      </c>
      <c r="K95" s="89" t="s">
        <v>108</v>
      </c>
      <c r="L95" s="184"/>
    </row>
    <row r="96" spans="1:12" x14ac:dyDescent="0.35">
      <c r="A96" s="78">
        <f t="shared" si="2"/>
        <v>92</v>
      </c>
      <c r="B96" s="182"/>
      <c r="C96" s="282" t="s">
        <v>612</v>
      </c>
      <c r="D96" s="185" t="s">
        <v>17</v>
      </c>
      <c r="E96" s="247">
        <v>45996</v>
      </c>
      <c r="F96" s="248">
        <v>46002</v>
      </c>
      <c r="G96" s="195" t="s">
        <v>613</v>
      </c>
      <c r="H96" s="189">
        <v>45.697020000000002</v>
      </c>
      <c r="I96" s="80">
        <f t="shared" si="6"/>
        <v>4.8164659079999996</v>
      </c>
      <c r="J96" s="182" t="s">
        <v>603</v>
      </c>
      <c r="K96" s="89" t="s">
        <v>108</v>
      </c>
      <c r="L96" s="89" t="s">
        <v>108</v>
      </c>
    </row>
    <row r="97" spans="1:12" x14ac:dyDescent="0.35">
      <c r="A97" s="78">
        <f t="shared" si="2"/>
        <v>93</v>
      </c>
      <c r="B97" s="182"/>
      <c r="C97" s="284" t="s">
        <v>130</v>
      </c>
      <c r="D97" s="182" t="s">
        <v>3</v>
      </c>
      <c r="E97" s="250">
        <v>45999</v>
      </c>
      <c r="F97" s="251">
        <v>46005</v>
      </c>
      <c r="G97" s="197" t="s">
        <v>616</v>
      </c>
      <c r="H97" s="189">
        <v>36.159756000000002</v>
      </c>
      <c r="I97" s="80">
        <f t="shared" si="6"/>
        <v>3.8112382824000002</v>
      </c>
      <c r="J97" s="182" t="s">
        <v>603</v>
      </c>
      <c r="K97" s="89" t="s">
        <v>108</v>
      </c>
      <c r="L97" s="184"/>
    </row>
    <row r="98" spans="1:12" x14ac:dyDescent="0.35">
      <c r="A98" s="78">
        <f t="shared" si="2"/>
        <v>94</v>
      </c>
      <c r="B98" s="182"/>
      <c r="C98" s="284" t="s">
        <v>614</v>
      </c>
      <c r="D98" s="182" t="s">
        <v>2</v>
      </c>
      <c r="E98" s="250">
        <v>45997</v>
      </c>
      <c r="F98" s="251">
        <v>46005</v>
      </c>
      <c r="G98" s="194" t="s">
        <v>551</v>
      </c>
      <c r="H98" s="189">
        <v>37.931087999999995</v>
      </c>
      <c r="I98" s="80">
        <f t="shared" si="6"/>
        <v>3.9979366751999996</v>
      </c>
      <c r="J98" s="182" t="s">
        <v>603</v>
      </c>
      <c r="K98" s="89" t="s">
        <v>108</v>
      </c>
      <c r="L98" s="184"/>
    </row>
    <row r="99" spans="1:12" x14ac:dyDescent="0.35">
      <c r="A99" s="78">
        <f t="shared" si="2"/>
        <v>95</v>
      </c>
      <c r="B99" s="182"/>
      <c r="C99" s="285" t="s">
        <v>615</v>
      </c>
      <c r="D99" s="182" t="s">
        <v>2</v>
      </c>
      <c r="E99" s="250">
        <v>45994</v>
      </c>
      <c r="F99" s="251">
        <v>46005</v>
      </c>
      <c r="G99" s="196" t="s">
        <v>557</v>
      </c>
      <c r="H99" s="189">
        <v>37.931087999999995</v>
      </c>
      <c r="I99" s="80">
        <f t="shared" ref="I99:I105" si="7">10540*H99/10^5</f>
        <v>3.9979366751999996</v>
      </c>
      <c r="J99" s="78" t="s">
        <v>598</v>
      </c>
      <c r="K99" s="89" t="s">
        <v>108</v>
      </c>
      <c r="L99" s="184"/>
    </row>
    <row r="100" spans="1:12" x14ac:dyDescent="0.35">
      <c r="A100" s="78">
        <f t="shared" si="2"/>
        <v>96</v>
      </c>
      <c r="B100" s="182"/>
      <c r="C100" s="285" t="s">
        <v>32</v>
      </c>
      <c r="D100" s="182" t="s">
        <v>82</v>
      </c>
      <c r="E100" s="250">
        <v>45996</v>
      </c>
      <c r="F100" s="251">
        <v>46005</v>
      </c>
      <c r="G100" s="197" t="s">
        <v>617</v>
      </c>
      <c r="H100" s="133">
        <v>59.500628000000006</v>
      </c>
      <c r="I100" s="80">
        <f t="shared" si="7"/>
        <v>6.2713661912000003</v>
      </c>
      <c r="J100" s="78" t="s">
        <v>598</v>
      </c>
      <c r="K100" s="89" t="s">
        <v>108</v>
      </c>
      <c r="L100" s="184"/>
    </row>
    <row r="101" spans="1:12" x14ac:dyDescent="0.35">
      <c r="A101" s="78">
        <f t="shared" si="2"/>
        <v>97</v>
      </c>
      <c r="B101" s="182"/>
      <c r="C101" s="284" t="s">
        <v>87</v>
      </c>
      <c r="D101" s="182" t="s">
        <v>93</v>
      </c>
      <c r="E101" s="250">
        <v>46000</v>
      </c>
      <c r="F101" s="251">
        <v>46009</v>
      </c>
      <c r="G101" s="197" t="s">
        <v>617</v>
      </c>
      <c r="H101" s="133">
        <v>66.775700999999998</v>
      </c>
      <c r="I101" s="80">
        <f t="shared" si="7"/>
        <v>7.0381588853999997</v>
      </c>
      <c r="J101" s="78" t="s">
        <v>598</v>
      </c>
      <c r="K101" s="89" t="s">
        <v>108</v>
      </c>
      <c r="L101" s="81" t="s">
        <v>108</v>
      </c>
    </row>
    <row r="102" spans="1:12" x14ac:dyDescent="0.35">
      <c r="A102" s="78">
        <f t="shared" si="2"/>
        <v>98</v>
      </c>
      <c r="B102" s="182"/>
      <c r="C102" s="284" t="s">
        <v>618</v>
      </c>
      <c r="D102" s="182" t="s">
        <v>3</v>
      </c>
      <c r="E102" s="251">
        <v>46006</v>
      </c>
      <c r="F102" s="251">
        <v>46011</v>
      </c>
      <c r="G102" s="194" t="s">
        <v>551</v>
      </c>
      <c r="H102" s="189">
        <v>36.159756000000002</v>
      </c>
      <c r="I102" s="80">
        <f t="shared" si="7"/>
        <v>3.8112382824000002</v>
      </c>
      <c r="J102" s="182" t="s">
        <v>603</v>
      </c>
      <c r="K102" s="89" t="s">
        <v>108</v>
      </c>
      <c r="L102" s="184"/>
    </row>
    <row r="103" spans="1:12" x14ac:dyDescent="0.35">
      <c r="A103" s="78">
        <f t="shared" si="2"/>
        <v>99</v>
      </c>
      <c r="B103" s="182"/>
      <c r="C103" s="286" t="s">
        <v>31</v>
      </c>
      <c r="D103" s="182" t="s">
        <v>83</v>
      </c>
      <c r="E103" s="251">
        <v>46006</v>
      </c>
      <c r="F103" s="251">
        <v>46015</v>
      </c>
      <c r="G103" s="197" t="s">
        <v>617</v>
      </c>
      <c r="H103" s="183">
        <v>62</v>
      </c>
      <c r="I103" s="182">
        <f t="shared" si="7"/>
        <v>6.5347999999999997</v>
      </c>
      <c r="J103" s="78" t="s">
        <v>598</v>
      </c>
      <c r="K103" s="89" t="s">
        <v>108</v>
      </c>
      <c r="L103" s="184"/>
    </row>
    <row r="104" spans="1:12" x14ac:dyDescent="0.35">
      <c r="A104" s="78">
        <f t="shared" si="2"/>
        <v>100</v>
      </c>
      <c r="B104" s="182"/>
      <c r="C104" s="284" t="s">
        <v>132</v>
      </c>
      <c r="D104" s="182" t="s">
        <v>99</v>
      </c>
      <c r="E104" s="251">
        <v>46009</v>
      </c>
      <c r="F104" s="251">
        <v>46020</v>
      </c>
      <c r="G104" s="197" t="s">
        <v>616</v>
      </c>
      <c r="H104" s="133">
        <v>65.022579000000007</v>
      </c>
      <c r="I104" s="80">
        <f t="shared" si="7"/>
        <v>6.8533798266000012</v>
      </c>
      <c r="J104" s="182" t="s">
        <v>603</v>
      </c>
      <c r="K104" s="89" t="s">
        <v>108</v>
      </c>
      <c r="L104" s="184"/>
    </row>
    <row r="105" spans="1:12" x14ac:dyDescent="0.35">
      <c r="A105" s="78">
        <f t="shared" si="2"/>
        <v>101</v>
      </c>
      <c r="B105" s="182"/>
      <c r="C105" s="285" t="s">
        <v>65</v>
      </c>
      <c r="D105" s="182" t="s">
        <v>93</v>
      </c>
      <c r="E105" s="251">
        <v>46012</v>
      </c>
      <c r="F105" s="251">
        <v>46021</v>
      </c>
      <c r="G105" s="194" t="s">
        <v>551</v>
      </c>
      <c r="H105" s="133">
        <v>66.775700999999998</v>
      </c>
      <c r="I105" s="80">
        <f t="shared" si="7"/>
        <v>7.0381588853999997</v>
      </c>
      <c r="J105" s="182" t="s">
        <v>603</v>
      </c>
      <c r="K105" s="89" t="s">
        <v>108</v>
      </c>
      <c r="L105" s="81" t="s">
        <v>108</v>
      </c>
    </row>
    <row r="106" spans="1:12" x14ac:dyDescent="0.35">
      <c r="A106" s="78">
        <f t="shared" si="2"/>
        <v>102</v>
      </c>
      <c r="B106" s="182"/>
      <c r="C106" s="285" t="s">
        <v>619</v>
      </c>
      <c r="D106" s="182" t="s">
        <v>93</v>
      </c>
      <c r="E106" s="251">
        <v>46012</v>
      </c>
      <c r="F106" s="251">
        <v>46021</v>
      </c>
      <c r="G106" s="197" t="s">
        <v>621</v>
      </c>
      <c r="H106" s="133">
        <v>66.775700999999998</v>
      </c>
      <c r="I106" s="80">
        <f t="shared" ref="I106" si="8">10540*H106/10^5</f>
        <v>7.0381588853999997</v>
      </c>
      <c r="J106" s="78" t="s">
        <v>598</v>
      </c>
      <c r="K106" s="89" t="s">
        <v>108</v>
      </c>
      <c r="L106" s="89" t="s">
        <v>108</v>
      </c>
    </row>
    <row r="107" spans="1:12" x14ac:dyDescent="0.35">
      <c r="A107" s="78">
        <f t="shared" si="2"/>
        <v>103</v>
      </c>
      <c r="B107" s="182"/>
      <c r="C107" s="285" t="s">
        <v>620</v>
      </c>
      <c r="D107" s="182" t="s">
        <v>3</v>
      </c>
      <c r="E107" s="251">
        <v>46016</v>
      </c>
      <c r="F107" s="251">
        <v>46021</v>
      </c>
      <c r="G107" s="197" t="s">
        <v>617</v>
      </c>
      <c r="H107" s="189">
        <v>36.159756000000002</v>
      </c>
      <c r="I107" s="80">
        <f t="shared" ref="I107:I111" si="9">10540*H107/10^5</f>
        <v>3.8112382824000002</v>
      </c>
      <c r="J107" s="78" t="s">
        <v>598</v>
      </c>
      <c r="K107" s="81" t="s">
        <v>108</v>
      </c>
      <c r="L107" s="184"/>
    </row>
    <row r="108" spans="1:12" x14ac:dyDescent="0.35">
      <c r="A108" s="78">
        <f t="shared" si="2"/>
        <v>104</v>
      </c>
      <c r="B108" s="182"/>
      <c r="C108" s="285" t="s">
        <v>21</v>
      </c>
      <c r="D108" s="182" t="s">
        <v>609</v>
      </c>
      <c r="E108" s="251">
        <v>46007</v>
      </c>
      <c r="F108" s="251">
        <v>46022</v>
      </c>
      <c r="G108" s="196" t="s">
        <v>557</v>
      </c>
      <c r="H108" s="205">
        <v>85.263689999999997</v>
      </c>
      <c r="I108" s="206">
        <f t="shared" si="9"/>
        <v>8.9867929259999997</v>
      </c>
      <c r="J108" s="182" t="s">
        <v>603</v>
      </c>
      <c r="K108" s="89" t="s">
        <v>108</v>
      </c>
      <c r="L108" s="184"/>
    </row>
    <row r="109" spans="1:12" x14ac:dyDescent="0.35">
      <c r="A109" s="78">
        <f t="shared" si="2"/>
        <v>105</v>
      </c>
      <c r="B109" s="182"/>
      <c r="C109" s="285" t="s">
        <v>123</v>
      </c>
      <c r="D109" s="182" t="s">
        <v>17</v>
      </c>
      <c r="E109" s="251">
        <v>46004</v>
      </c>
      <c r="F109" s="251">
        <v>46024</v>
      </c>
      <c r="G109" s="197" t="s">
        <v>613</v>
      </c>
      <c r="H109" s="189">
        <v>45.697020000000002</v>
      </c>
      <c r="I109" s="80">
        <f t="shared" si="9"/>
        <v>4.8164659079999996</v>
      </c>
      <c r="J109" s="78" t="s">
        <v>598</v>
      </c>
      <c r="K109" s="89" t="s">
        <v>108</v>
      </c>
      <c r="L109" s="184"/>
    </row>
    <row r="110" spans="1:12" x14ac:dyDescent="0.35">
      <c r="A110" s="78">
        <f t="shared" si="2"/>
        <v>106</v>
      </c>
      <c r="B110" s="182"/>
      <c r="C110" s="285" t="s">
        <v>27</v>
      </c>
      <c r="D110" s="182" t="s">
        <v>71</v>
      </c>
      <c r="E110" s="250">
        <v>46021</v>
      </c>
      <c r="F110" s="251">
        <v>46029</v>
      </c>
      <c r="G110" s="197" t="s">
        <v>621</v>
      </c>
      <c r="H110" s="189">
        <v>67.26173</v>
      </c>
      <c r="I110" s="80">
        <f t="shared" si="9"/>
        <v>7.0893863420000001</v>
      </c>
      <c r="J110" s="78" t="s">
        <v>598</v>
      </c>
      <c r="K110" s="89" t="s">
        <v>108</v>
      </c>
      <c r="L110" s="184"/>
    </row>
    <row r="111" spans="1:12" x14ac:dyDescent="0.35">
      <c r="A111" s="78">
        <f t="shared" si="2"/>
        <v>107</v>
      </c>
      <c r="B111" s="182"/>
      <c r="C111" s="285" t="s">
        <v>131</v>
      </c>
      <c r="D111" s="182" t="s">
        <v>4</v>
      </c>
      <c r="E111" s="251">
        <v>46021</v>
      </c>
      <c r="F111" s="251">
        <v>46030</v>
      </c>
      <c r="G111" s="197" t="s">
        <v>616</v>
      </c>
      <c r="H111" s="133">
        <v>34.789810000000003</v>
      </c>
      <c r="I111" s="80">
        <f t="shared" si="9"/>
        <v>3.6668459740000001</v>
      </c>
      <c r="J111" s="182" t="s">
        <v>600</v>
      </c>
      <c r="K111" s="89" t="s">
        <v>108</v>
      </c>
      <c r="L111" s="184"/>
    </row>
    <row r="112" spans="1:12" x14ac:dyDescent="0.35">
      <c r="A112" s="78">
        <f t="shared" si="2"/>
        <v>108</v>
      </c>
      <c r="B112" s="182"/>
      <c r="C112" s="285" t="s">
        <v>35</v>
      </c>
      <c r="D112" s="182" t="s">
        <v>71</v>
      </c>
      <c r="E112" s="251">
        <v>46021</v>
      </c>
      <c r="F112" s="251">
        <v>46031</v>
      </c>
      <c r="G112" s="197" t="s">
        <v>617</v>
      </c>
      <c r="H112" s="189">
        <v>67.26173</v>
      </c>
      <c r="I112" s="80">
        <f t="shared" ref="I112:I114" si="10">10540*H112/10^5</f>
        <v>7.0893863420000001</v>
      </c>
      <c r="J112" s="78" t="s">
        <v>598</v>
      </c>
      <c r="K112" s="81" t="s">
        <v>108</v>
      </c>
      <c r="L112" s="184"/>
    </row>
    <row r="113" spans="1:12" x14ac:dyDescent="0.35">
      <c r="A113" s="78">
        <f t="shared" si="2"/>
        <v>109</v>
      </c>
      <c r="B113" s="182"/>
      <c r="C113" s="285" t="s">
        <v>627</v>
      </c>
      <c r="D113" s="182" t="s">
        <v>3</v>
      </c>
      <c r="E113" s="251">
        <v>46024</v>
      </c>
      <c r="F113" s="251">
        <v>46033</v>
      </c>
      <c r="G113" s="194" t="s">
        <v>551</v>
      </c>
      <c r="H113" s="189">
        <v>36.159756000000002</v>
      </c>
      <c r="I113" s="80">
        <f t="shared" si="10"/>
        <v>3.8112382824000002</v>
      </c>
      <c r="J113" s="182" t="s">
        <v>600</v>
      </c>
      <c r="K113" s="81" t="s">
        <v>108</v>
      </c>
      <c r="L113" s="184"/>
    </row>
    <row r="114" spans="1:12" x14ac:dyDescent="0.35">
      <c r="A114" s="78">
        <f t="shared" si="2"/>
        <v>110</v>
      </c>
      <c r="B114" s="182"/>
      <c r="C114" s="285" t="s">
        <v>628</v>
      </c>
      <c r="D114" s="182" t="s">
        <v>2</v>
      </c>
      <c r="E114" s="251">
        <v>46026</v>
      </c>
      <c r="F114" s="251">
        <v>46033</v>
      </c>
      <c r="G114" s="197" t="s">
        <v>629</v>
      </c>
      <c r="H114" s="189">
        <v>37.931087999999995</v>
      </c>
      <c r="I114" s="80">
        <f t="shared" si="10"/>
        <v>3.9979366751999996</v>
      </c>
      <c r="J114" s="78" t="s">
        <v>598</v>
      </c>
      <c r="K114" s="81" t="s">
        <v>108</v>
      </c>
      <c r="L114" s="184"/>
    </row>
    <row r="115" spans="1:12" x14ac:dyDescent="0.35">
      <c r="A115" s="78">
        <f t="shared" si="2"/>
        <v>111</v>
      </c>
      <c r="B115" s="182"/>
      <c r="C115" s="285" t="s">
        <v>630</v>
      </c>
      <c r="D115" s="182" t="s">
        <v>3</v>
      </c>
      <c r="E115" s="251">
        <v>46033</v>
      </c>
      <c r="F115" s="251">
        <v>46036</v>
      </c>
      <c r="G115" s="197" t="s">
        <v>621</v>
      </c>
      <c r="H115" s="189">
        <v>36.159756000000002</v>
      </c>
      <c r="I115" s="80">
        <f t="shared" ref="I115:I116" si="11">10540*H115/10^5</f>
        <v>3.8112382824000002</v>
      </c>
      <c r="J115" s="78" t="s">
        <v>598</v>
      </c>
      <c r="K115" s="89" t="s">
        <v>108</v>
      </c>
      <c r="L115" s="184"/>
    </row>
    <row r="116" spans="1:12" x14ac:dyDescent="0.35">
      <c r="A116" s="78">
        <f t="shared" si="2"/>
        <v>112</v>
      </c>
      <c r="B116" s="182"/>
      <c r="C116" s="285" t="s">
        <v>175</v>
      </c>
      <c r="D116" s="190" t="s">
        <v>17</v>
      </c>
      <c r="E116" s="250">
        <v>46032</v>
      </c>
      <c r="F116" s="248">
        <v>46038</v>
      </c>
      <c r="G116" s="197" t="s">
        <v>617</v>
      </c>
      <c r="H116" s="189">
        <v>45.697020000000002</v>
      </c>
      <c r="I116" s="80">
        <f t="shared" si="11"/>
        <v>4.8164659079999996</v>
      </c>
      <c r="J116" s="182" t="s">
        <v>603</v>
      </c>
      <c r="K116" s="89" t="s">
        <v>108</v>
      </c>
      <c r="L116" s="184"/>
    </row>
    <row r="117" spans="1:12" x14ac:dyDescent="0.35">
      <c r="A117" s="78">
        <f t="shared" si="2"/>
        <v>113</v>
      </c>
      <c r="B117" s="182"/>
      <c r="C117" s="285" t="s">
        <v>169</v>
      </c>
      <c r="D117" s="182" t="s">
        <v>3</v>
      </c>
      <c r="E117" s="250">
        <v>46035</v>
      </c>
      <c r="F117" s="250">
        <v>46042</v>
      </c>
      <c r="G117" s="197" t="s">
        <v>551</v>
      </c>
      <c r="H117" s="189">
        <v>36.159756000000002</v>
      </c>
      <c r="I117" s="80">
        <f t="shared" ref="I117:I119" si="12">10540*H117/10^5</f>
        <v>3.8112382824000002</v>
      </c>
      <c r="J117" s="182" t="s">
        <v>603</v>
      </c>
      <c r="K117" s="89" t="s">
        <v>108</v>
      </c>
      <c r="L117" s="184"/>
    </row>
    <row r="118" spans="1:12" x14ac:dyDescent="0.35">
      <c r="A118" s="78">
        <f t="shared" si="2"/>
        <v>114</v>
      </c>
      <c r="B118" s="182"/>
      <c r="C118" s="285" t="s">
        <v>12</v>
      </c>
      <c r="D118" s="182" t="s">
        <v>100</v>
      </c>
      <c r="E118" s="250">
        <v>46026</v>
      </c>
      <c r="F118" s="250">
        <v>46046</v>
      </c>
      <c r="G118" s="196" t="s">
        <v>557</v>
      </c>
      <c r="H118" s="208">
        <v>62.116160000000001</v>
      </c>
      <c r="I118" s="206">
        <f t="shared" si="12"/>
        <v>6.547043264</v>
      </c>
      <c r="J118" s="182" t="s">
        <v>603</v>
      </c>
      <c r="K118" s="89" t="s">
        <v>108</v>
      </c>
      <c r="L118" s="184"/>
    </row>
    <row r="119" spans="1:12" x14ac:dyDescent="0.35">
      <c r="A119" s="78">
        <f t="shared" si="2"/>
        <v>115</v>
      </c>
      <c r="B119" s="182"/>
      <c r="C119" s="285" t="s">
        <v>79</v>
      </c>
      <c r="D119" s="182" t="s">
        <v>83</v>
      </c>
      <c r="E119" s="250">
        <v>46035</v>
      </c>
      <c r="F119" s="250">
        <v>46051</v>
      </c>
      <c r="G119" s="197" t="s">
        <v>629</v>
      </c>
      <c r="H119" s="208">
        <v>82.261577000000003</v>
      </c>
      <c r="I119" s="206">
        <f t="shared" si="12"/>
        <v>8.6703702158000002</v>
      </c>
      <c r="J119" s="182" t="s">
        <v>603</v>
      </c>
      <c r="K119" s="89" t="s">
        <v>108</v>
      </c>
      <c r="L119" s="184"/>
    </row>
    <row r="120" spans="1:12" x14ac:dyDescent="0.35">
      <c r="A120" s="78">
        <f t="shared" si="2"/>
        <v>116</v>
      </c>
      <c r="B120" s="182"/>
      <c r="C120" s="285" t="s">
        <v>9</v>
      </c>
      <c r="D120" s="182" t="s">
        <v>76</v>
      </c>
      <c r="E120" s="248">
        <v>46039</v>
      </c>
      <c r="F120" s="250">
        <v>46051</v>
      </c>
      <c r="G120" s="197" t="s">
        <v>617</v>
      </c>
      <c r="H120" s="187">
        <v>73.244550000000004</v>
      </c>
      <c r="I120" s="80">
        <f t="shared" ref="I120:I124" si="13">10540*H120/10^5</f>
        <v>7.7199755699999999</v>
      </c>
      <c r="J120" s="182" t="s">
        <v>603</v>
      </c>
      <c r="K120" s="89" t="s">
        <v>108</v>
      </c>
      <c r="L120" s="184"/>
    </row>
    <row r="121" spans="1:12" x14ac:dyDescent="0.35">
      <c r="A121" s="78">
        <v>117</v>
      </c>
      <c r="B121" s="182"/>
      <c r="C121" s="286" t="s">
        <v>34</v>
      </c>
      <c r="D121" s="182" t="s">
        <v>47</v>
      </c>
      <c r="E121" s="250">
        <v>46057</v>
      </c>
      <c r="F121" s="250">
        <v>46061</v>
      </c>
      <c r="G121" s="197" t="s">
        <v>629</v>
      </c>
      <c r="H121" s="133">
        <v>43.804424000000004</v>
      </c>
      <c r="I121" s="80">
        <f t="shared" si="13"/>
        <v>4.6169862896000007</v>
      </c>
      <c r="J121" s="182" t="s">
        <v>603</v>
      </c>
      <c r="K121" s="89" t="s">
        <v>108</v>
      </c>
      <c r="L121" s="184"/>
    </row>
    <row r="122" spans="1:12" x14ac:dyDescent="0.35">
      <c r="A122" s="78">
        <v>118</v>
      </c>
      <c r="B122" s="182"/>
      <c r="C122" s="285" t="s">
        <v>690</v>
      </c>
      <c r="D122" s="182" t="s">
        <v>3</v>
      </c>
      <c r="E122" s="250">
        <v>46050</v>
      </c>
      <c r="F122" s="250">
        <v>46063</v>
      </c>
      <c r="G122" s="196" t="s">
        <v>557</v>
      </c>
      <c r="H122" s="189">
        <v>36.159756000000002</v>
      </c>
      <c r="I122" s="80">
        <f t="shared" si="13"/>
        <v>3.8112382824000002</v>
      </c>
      <c r="J122" s="182" t="s">
        <v>603</v>
      </c>
      <c r="K122" s="89" t="s">
        <v>108</v>
      </c>
      <c r="L122" s="184"/>
    </row>
    <row r="123" spans="1:12" x14ac:dyDescent="0.35">
      <c r="A123" s="78">
        <v>119</v>
      </c>
      <c r="B123" s="182"/>
      <c r="C123" s="285" t="s">
        <v>150</v>
      </c>
      <c r="D123" s="182" t="s">
        <v>99</v>
      </c>
      <c r="E123" s="250">
        <v>46063</v>
      </c>
      <c r="F123" s="250">
        <v>46071</v>
      </c>
      <c r="G123" s="197" t="s">
        <v>629</v>
      </c>
      <c r="H123" s="133">
        <v>65.022579000000007</v>
      </c>
      <c r="I123" s="80">
        <f t="shared" si="13"/>
        <v>6.8533798266000012</v>
      </c>
      <c r="J123" s="182" t="s">
        <v>603</v>
      </c>
      <c r="K123" s="89" t="s">
        <v>108</v>
      </c>
      <c r="L123" s="184"/>
    </row>
    <row r="124" spans="1:12" x14ac:dyDescent="0.35">
      <c r="A124" s="78">
        <v>120</v>
      </c>
      <c r="B124" s="182"/>
      <c r="C124" s="285" t="s">
        <v>115</v>
      </c>
      <c r="D124" s="182" t="s">
        <v>83</v>
      </c>
      <c r="E124" s="250">
        <v>46108</v>
      </c>
      <c r="F124" s="250">
        <v>46119</v>
      </c>
      <c r="G124" s="197" t="s">
        <v>699</v>
      </c>
      <c r="H124" s="208">
        <v>82.261577000000003</v>
      </c>
      <c r="I124" s="206">
        <f t="shared" si="13"/>
        <v>8.6703702158000002</v>
      </c>
      <c r="J124" s="182" t="s">
        <v>603</v>
      </c>
      <c r="K124" s="89" t="s">
        <v>108</v>
      </c>
      <c r="L124" s="184"/>
    </row>
    <row r="125" spans="1:12" x14ac:dyDescent="0.35">
      <c r="A125" s="78">
        <v>121</v>
      </c>
      <c r="B125" s="182"/>
      <c r="C125" s="285" t="s">
        <v>685</v>
      </c>
      <c r="D125" s="182" t="s">
        <v>3</v>
      </c>
      <c r="E125" s="250">
        <v>46120</v>
      </c>
      <c r="F125" s="250">
        <v>46127</v>
      </c>
      <c r="G125" s="197" t="s">
        <v>699</v>
      </c>
      <c r="H125" s="189">
        <v>36.159756000000002</v>
      </c>
      <c r="I125" s="80">
        <f t="shared" ref="I125" si="14">10540*H125/10^5</f>
        <v>3.8112382824000002</v>
      </c>
      <c r="J125" s="182" t="s">
        <v>603</v>
      </c>
      <c r="K125" s="89" t="s">
        <v>108</v>
      </c>
      <c r="L125" s="184"/>
    </row>
    <row r="126" spans="1:12" x14ac:dyDescent="0.35">
      <c r="A126" s="182"/>
      <c r="B126" s="182"/>
      <c r="C126" s="286"/>
      <c r="D126" s="182"/>
      <c r="E126" s="250"/>
      <c r="F126" s="251"/>
      <c r="G126" s="197"/>
      <c r="H126" s="183"/>
      <c r="I126" s="182"/>
      <c r="J126" s="182"/>
      <c r="K126" s="182"/>
      <c r="L126" s="184"/>
    </row>
    <row r="127" spans="1:12" x14ac:dyDescent="0.35">
      <c r="A127" s="182"/>
      <c r="B127" s="182"/>
      <c r="C127" s="286"/>
      <c r="D127" s="182"/>
      <c r="E127" s="250"/>
      <c r="F127" s="251"/>
      <c r="G127" s="197"/>
      <c r="H127" s="183"/>
      <c r="I127" s="182"/>
      <c r="J127" s="182"/>
      <c r="K127" s="182"/>
      <c r="L127" s="184"/>
    </row>
    <row r="128" spans="1:12" x14ac:dyDescent="0.35">
      <c r="A128" s="182"/>
      <c r="B128" s="182"/>
      <c r="C128" s="286"/>
      <c r="D128" s="182"/>
      <c r="E128" s="250"/>
      <c r="F128" s="251"/>
      <c r="G128" s="197"/>
      <c r="H128" s="183"/>
      <c r="I128" s="182"/>
      <c r="J128" s="182"/>
      <c r="K128" s="182"/>
      <c r="L128" s="184"/>
    </row>
    <row r="129" spans="1:12" x14ac:dyDescent="0.35">
      <c r="A129" s="182"/>
      <c r="B129" s="182"/>
      <c r="C129" s="286"/>
      <c r="D129" s="182"/>
      <c r="E129" s="250"/>
      <c r="F129" s="251"/>
      <c r="G129" s="197"/>
      <c r="H129" s="183"/>
      <c r="I129" s="182"/>
      <c r="J129" s="182"/>
      <c r="K129" s="182"/>
      <c r="L129" s="184"/>
    </row>
    <row r="130" spans="1:12" x14ac:dyDescent="0.35">
      <c r="A130" s="182"/>
      <c r="B130" s="182"/>
      <c r="C130" s="286"/>
      <c r="D130" s="182"/>
      <c r="E130" s="250"/>
      <c r="F130" s="251"/>
      <c r="G130" s="197"/>
      <c r="H130" s="183"/>
      <c r="I130" s="182"/>
      <c r="J130" s="182"/>
      <c r="K130" s="182"/>
      <c r="L130" s="184"/>
    </row>
    <row r="131" spans="1:12" x14ac:dyDescent="0.35">
      <c r="A131" s="182"/>
      <c r="B131" s="182"/>
      <c r="C131" s="286"/>
      <c r="D131" s="182"/>
      <c r="E131" s="250"/>
      <c r="F131" s="251"/>
      <c r="G131" s="197"/>
      <c r="H131" s="183"/>
      <c r="I131" s="182"/>
      <c r="J131" s="182"/>
      <c r="K131" s="182"/>
      <c r="L131" s="184"/>
    </row>
    <row r="132" spans="1:12" x14ac:dyDescent="0.35">
      <c r="A132" s="182"/>
      <c r="B132" s="182"/>
      <c r="C132" s="286"/>
      <c r="D132" s="182"/>
      <c r="E132" s="250"/>
      <c r="F132" s="251"/>
      <c r="G132" s="197"/>
      <c r="H132" s="183"/>
      <c r="I132" s="182"/>
      <c r="J132" s="182"/>
      <c r="K132" s="182"/>
      <c r="L132" s="184"/>
    </row>
    <row r="133" spans="1:12" x14ac:dyDescent="0.35">
      <c r="A133" s="182"/>
      <c r="B133" s="182"/>
      <c r="C133" s="286"/>
      <c r="D133" s="182"/>
      <c r="E133" s="250"/>
      <c r="F133" s="251"/>
      <c r="G133" s="197"/>
      <c r="H133" s="183"/>
      <c r="I133" s="182"/>
      <c r="J133" s="182"/>
      <c r="K133" s="182"/>
      <c r="L133" s="184"/>
    </row>
    <row r="134" spans="1:12" x14ac:dyDescent="0.35">
      <c r="A134" s="182"/>
      <c r="B134" s="182"/>
      <c r="C134" s="286"/>
      <c r="D134" s="182"/>
      <c r="E134" s="250"/>
      <c r="F134" s="251"/>
      <c r="G134" s="197"/>
      <c r="H134" s="183"/>
      <c r="I134" s="182"/>
      <c r="J134" s="182"/>
      <c r="K134" s="182"/>
      <c r="L134" s="184"/>
    </row>
    <row r="135" spans="1:12" x14ac:dyDescent="0.35">
      <c r="A135" s="182"/>
      <c r="B135" s="182"/>
      <c r="C135" s="286"/>
      <c r="D135" s="182"/>
      <c r="E135" s="250"/>
      <c r="F135" s="251"/>
      <c r="G135" s="197"/>
      <c r="H135" s="183"/>
      <c r="I135" s="182"/>
      <c r="J135" s="182"/>
      <c r="K135" s="182"/>
      <c r="L135" s="184"/>
    </row>
    <row r="136" spans="1:12" x14ac:dyDescent="0.35">
      <c r="A136" s="182"/>
      <c r="B136" s="182"/>
      <c r="C136" s="286"/>
      <c r="D136" s="182"/>
      <c r="E136" s="250"/>
      <c r="F136" s="251"/>
      <c r="G136" s="197"/>
      <c r="H136" s="183"/>
      <c r="I136" s="182"/>
      <c r="J136" s="182"/>
      <c r="K136" s="182"/>
      <c r="L136" s="184"/>
    </row>
    <row r="137" spans="1:12" x14ac:dyDescent="0.35">
      <c r="A137" s="182"/>
      <c r="B137" s="182"/>
      <c r="C137" s="286"/>
      <c r="D137" s="182"/>
      <c r="E137" s="250"/>
      <c r="F137" s="251"/>
      <c r="G137" s="197"/>
      <c r="H137" s="183"/>
      <c r="I137" s="182"/>
      <c r="J137" s="182"/>
      <c r="K137" s="182"/>
      <c r="L137" s="184"/>
    </row>
    <row r="138" spans="1:12" x14ac:dyDescent="0.35">
      <c r="A138" s="182"/>
      <c r="B138" s="182"/>
      <c r="C138" s="286"/>
      <c r="D138" s="182"/>
      <c r="E138" s="250"/>
      <c r="F138" s="251"/>
      <c r="G138" s="197"/>
      <c r="H138" s="183"/>
      <c r="I138" s="182"/>
      <c r="J138" s="182"/>
      <c r="K138" s="182"/>
      <c r="L138" s="184"/>
    </row>
    <row r="139" spans="1:12" x14ac:dyDescent="0.35">
      <c r="A139" s="182"/>
      <c r="B139" s="182"/>
      <c r="C139" s="286"/>
      <c r="D139" s="182"/>
      <c r="E139" s="250"/>
      <c r="F139" s="251"/>
      <c r="G139" s="197"/>
      <c r="H139" s="183"/>
      <c r="I139" s="182"/>
      <c r="J139" s="182"/>
      <c r="K139" s="182"/>
      <c r="L139" s="184"/>
    </row>
    <row r="140" spans="1:12" x14ac:dyDescent="0.35">
      <c r="A140" s="182"/>
      <c r="B140" s="182"/>
      <c r="C140" s="286"/>
      <c r="D140" s="182"/>
      <c r="E140" s="250"/>
      <c r="F140" s="251"/>
      <c r="G140" s="197"/>
      <c r="H140" s="183"/>
      <c r="I140" s="182"/>
      <c r="J140" s="182"/>
      <c r="K140" s="182"/>
      <c r="L140" s="184"/>
    </row>
    <row r="141" spans="1:12" x14ac:dyDescent="0.35">
      <c r="A141" s="182"/>
      <c r="B141" s="182"/>
      <c r="C141" s="286"/>
      <c r="D141" s="182"/>
      <c r="E141" s="250"/>
      <c r="F141" s="251"/>
      <c r="G141" s="197"/>
      <c r="H141" s="183"/>
      <c r="I141" s="182"/>
      <c r="J141" s="182"/>
      <c r="K141" s="182"/>
      <c r="L141" s="184"/>
    </row>
    <row r="142" spans="1:12" x14ac:dyDescent="0.35">
      <c r="A142" s="182"/>
      <c r="B142" s="182"/>
      <c r="C142" s="286"/>
      <c r="D142" s="182"/>
      <c r="E142" s="250"/>
      <c r="F142" s="251"/>
      <c r="G142" s="197"/>
      <c r="H142" s="183"/>
      <c r="I142" s="182"/>
      <c r="J142" s="182"/>
      <c r="K142" s="182"/>
      <c r="L142" s="184"/>
    </row>
    <row r="143" spans="1:12" x14ac:dyDescent="0.35">
      <c r="A143" s="182"/>
      <c r="B143" s="182"/>
      <c r="C143" s="286"/>
      <c r="D143" s="182"/>
      <c r="E143" s="250"/>
      <c r="F143" s="251"/>
      <c r="G143" s="197"/>
      <c r="H143" s="183"/>
      <c r="I143" s="182"/>
      <c r="J143" s="182"/>
      <c r="K143" s="182"/>
      <c r="L143" s="184"/>
    </row>
    <row r="144" spans="1:12" x14ac:dyDescent="0.35">
      <c r="A144" s="182"/>
      <c r="B144" s="182"/>
      <c r="C144" s="286"/>
      <c r="D144" s="182"/>
      <c r="E144" s="250"/>
      <c r="F144" s="251"/>
      <c r="G144" s="197"/>
      <c r="H144" s="183"/>
      <c r="I144" s="182"/>
      <c r="J144" s="182"/>
      <c r="K144" s="182"/>
      <c r="L144" s="184"/>
    </row>
    <row r="145" spans="1:12" x14ac:dyDescent="0.35">
      <c r="A145" s="182"/>
      <c r="B145" s="182"/>
      <c r="C145" s="286"/>
      <c r="D145" s="182"/>
      <c r="E145" s="250"/>
      <c r="F145" s="251"/>
      <c r="G145" s="197"/>
      <c r="H145" s="183"/>
      <c r="I145" s="182"/>
      <c r="J145" s="182"/>
      <c r="K145" s="182"/>
      <c r="L145" s="184"/>
    </row>
    <row r="146" spans="1:12" x14ac:dyDescent="0.35">
      <c r="A146" s="182"/>
      <c r="B146" s="182"/>
      <c r="C146" s="286"/>
      <c r="D146" s="182"/>
      <c r="E146" s="250"/>
      <c r="F146" s="251"/>
      <c r="G146" s="197"/>
      <c r="H146" s="183"/>
      <c r="I146" s="182"/>
      <c r="J146" s="182"/>
      <c r="K146" s="182"/>
      <c r="L146" s="184"/>
    </row>
    <row r="147" spans="1:12" x14ac:dyDescent="0.35">
      <c r="A147" s="182"/>
      <c r="B147" s="182"/>
      <c r="C147" s="286"/>
      <c r="D147" s="182"/>
      <c r="E147" s="250"/>
      <c r="F147" s="251"/>
      <c r="G147" s="197"/>
      <c r="H147" s="183"/>
      <c r="I147" s="182"/>
      <c r="J147" s="182"/>
      <c r="K147" s="182"/>
      <c r="L147" s="184"/>
    </row>
    <row r="148" spans="1:12" x14ac:dyDescent="0.35">
      <c r="A148" s="182"/>
      <c r="B148" s="182"/>
      <c r="C148" s="286"/>
      <c r="D148" s="182"/>
      <c r="E148" s="250"/>
      <c r="F148" s="251"/>
      <c r="G148" s="197"/>
      <c r="H148" s="183"/>
      <c r="I148" s="182"/>
      <c r="J148" s="182"/>
      <c r="K148" s="182"/>
      <c r="L148" s="184"/>
    </row>
    <row r="149" spans="1:12" x14ac:dyDescent="0.35">
      <c r="A149" s="182"/>
      <c r="B149" s="182"/>
      <c r="C149" s="286"/>
      <c r="D149" s="182"/>
      <c r="E149" s="250"/>
      <c r="F149" s="251"/>
      <c r="G149" s="197"/>
      <c r="H149" s="183"/>
      <c r="I149" s="182"/>
      <c r="J149" s="182"/>
      <c r="K149" s="182"/>
      <c r="L149" s="184"/>
    </row>
    <row r="150" spans="1:12" x14ac:dyDescent="0.35">
      <c r="A150" s="182"/>
      <c r="B150" s="182"/>
      <c r="C150" s="286"/>
      <c r="D150" s="182"/>
      <c r="E150" s="250"/>
      <c r="F150" s="251"/>
      <c r="G150" s="197"/>
      <c r="H150" s="183"/>
      <c r="I150" s="182"/>
      <c r="J150" s="182"/>
      <c r="K150" s="182"/>
      <c r="L150" s="184"/>
    </row>
    <row r="151" spans="1:12" x14ac:dyDescent="0.35">
      <c r="A151" s="182"/>
      <c r="B151" s="182"/>
      <c r="C151" s="286"/>
      <c r="D151" s="182"/>
      <c r="E151" s="250"/>
      <c r="F151" s="251"/>
      <c r="G151" s="197"/>
      <c r="H151" s="183"/>
      <c r="I151" s="182"/>
      <c r="J151" s="182"/>
      <c r="K151" s="182"/>
      <c r="L151" s="184"/>
    </row>
    <row r="152" spans="1:12" x14ac:dyDescent="0.35">
      <c r="A152" s="182"/>
      <c r="B152" s="182"/>
      <c r="C152" s="286"/>
      <c r="D152" s="182"/>
      <c r="E152" s="250"/>
      <c r="F152" s="251"/>
      <c r="G152" s="197"/>
      <c r="H152" s="183"/>
      <c r="I152" s="182"/>
      <c r="J152" s="182"/>
      <c r="K152" s="182"/>
      <c r="L152" s="184"/>
    </row>
    <row r="153" spans="1:12" x14ac:dyDescent="0.35">
      <c r="A153" s="182"/>
      <c r="B153" s="182"/>
      <c r="C153" s="286"/>
      <c r="D153" s="182"/>
      <c r="E153" s="250"/>
      <c r="F153" s="251"/>
      <c r="G153" s="197"/>
      <c r="H153" s="183"/>
      <c r="I153" s="182"/>
      <c r="J153" s="182"/>
      <c r="K153" s="182"/>
      <c r="L153" s="184"/>
    </row>
    <row r="154" spans="1:12" x14ac:dyDescent="0.35">
      <c r="A154" s="182"/>
      <c r="B154" s="182"/>
      <c r="C154" s="286"/>
      <c r="D154" s="182"/>
      <c r="E154" s="250"/>
      <c r="F154" s="251"/>
      <c r="G154" s="197"/>
      <c r="H154" s="183"/>
      <c r="I154" s="182"/>
      <c r="J154" s="182"/>
      <c r="K154" s="182"/>
      <c r="L154" s="184"/>
    </row>
    <row r="155" spans="1:12" x14ac:dyDescent="0.35">
      <c r="A155" s="182"/>
      <c r="B155" s="182"/>
      <c r="C155" s="286"/>
      <c r="D155" s="182"/>
      <c r="E155" s="250"/>
      <c r="F155" s="251"/>
      <c r="G155" s="197"/>
      <c r="H155" s="183"/>
      <c r="I155" s="182"/>
      <c r="J155" s="182"/>
      <c r="K155" s="182"/>
      <c r="L155" s="184"/>
    </row>
    <row r="156" spans="1:12" x14ac:dyDescent="0.35">
      <c r="A156" s="182"/>
      <c r="B156" s="182"/>
      <c r="C156" s="286"/>
      <c r="D156" s="182"/>
      <c r="E156" s="250"/>
      <c r="F156" s="251"/>
      <c r="G156" s="197"/>
      <c r="H156" s="183"/>
      <c r="I156" s="182"/>
      <c r="J156" s="182"/>
      <c r="K156" s="182"/>
      <c r="L156" s="184"/>
    </row>
    <row r="157" spans="1:12" x14ac:dyDescent="0.35">
      <c r="A157" s="182"/>
      <c r="B157" s="182"/>
      <c r="C157" s="286"/>
      <c r="D157" s="182"/>
      <c r="E157" s="250"/>
      <c r="F157" s="251"/>
      <c r="G157" s="197"/>
      <c r="H157" s="183"/>
      <c r="I157" s="182"/>
      <c r="J157" s="182"/>
      <c r="K157" s="182"/>
      <c r="L157" s="184"/>
    </row>
    <row r="158" spans="1:12" x14ac:dyDescent="0.35">
      <c r="A158" s="182"/>
      <c r="B158" s="182"/>
      <c r="C158" s="286"/>
      <c r="D158" s="182"/>
      <c r="E158" s="250"/>
      <c r="F158" s="251"/>
      <c r="G158" s="197"/>
      <c r="H158" s="183"/>
      <c r="I158" s="182"/>
      <c r="J158" s="182"/>
      <c r="K158" s="182"/>
      <c r="L158" s="184"/>
    </row>
    <row r="159" spans="1:12" x14ac:dyDescent="0.35">
      <c r="A159" s="182"/>
      <c r="B159" s="182"/>
      <c r="C159" s="286"/>
      <c r="D159" s="182"/>
      <c r="E159" s="250"/>
      <c r="F159" s="251"/>
      <c r="G159" s="197"/>
      <c r="H159" s="183"/>
      <c r="I159" s="182"/>
      <c r="J159" s="182"/>
      <c r="K159" s="182"/>
      <c r="L159" s="184"/>
    </row>
    <row r="160" spans="1:12" x14ac:dyDescent="0.35">
      <c r="A160" s="182"/>
      <c r="B160" s="182"/>
      <c r="C160" s="286"/>
      <c r="D160" s="182"/>
      <c r="E160" s="250"/>
      <c r="F160" s="251"/>
      <c r="G160" s="197"/>
      <c r="H160" s="183"/>
      <c r="I160" s="182"/>
      <c r="J160" s="182"/>
      <c r="K160" s="182"/>
      <c r="L160" s="184"/>
    </row>
    <row r="161" spans="1:12" x14ac:dyDescent="0.35">
      <c r="A161" s="182"/>
      <c r="B161" s="182"/>
      <c r="C161" s="286"/>
      <c r="D161" s="182"/>
      <c r="E161" s="250"/>
      <c r="F161" s="251"/>
      <c r="G161" s="197"/>
      <c r="H161" s="183"/>
      <c r="I161" s="182"/>
      <c r="J161" s="182"/>
      <c r="K161" s="182"/>
      <c r="L161" s="184"/>
    </row>
    <row r="162" spans="1:12" x14ac:dyDescent="0.35">
      <c r="A162" s="182"/>
      <c r="B162" s="182"/>
      <c r="C162" s="286"/>
      <c r="D162" s="182"/>
      <c r="E162" s="250"/>
      <c r="F162" s="251"/>
      <c r="G162" s="197"/>
      <c r="H162" s="183"/>
      <c r="I162" s="182"/>
      <c r="J162" s="182"/>
      <c r="K162" s="182"/>
      <c r="L162" s="184"/>
    </row>
    <row r="163" spans="1:12" x14ac:dyDescent="0.35">
      <c r="A163" s="182"/>
      <c r="B163" s="182"/>
      <c r="C163" s="286"/>
      <c r="D163" s="182"/>
      <c r="E163" s="250"/>
      <c r="F163" s="251"/>
      <c r="G163" s="197"/>
      <c r="H163" s="183"/>
      <c r="I163" s="182"/>
      <c r="J163" s="182"/>
      <c r="K163" s="182"/>
      <c r="L163" s="184"/>
    </row>
    <row r="164" spans="1:12" x14ac:dyDescent="0.35">
      <c r="A164" s="182"/>
      <c r="B164" s="182"/>
      <c r="C164" s="286"/>
      <c r="D164" s="182"/>
      <c r="E164" s="250"/>
      <c r="F164" s="251"/>
      <c r="G164" s="197"/>
      <c r="H164" s="183"/>
      <c r="I164" s="182"/>
      <c r="J164" s="182"/>
      <c r="K164" s="182"/>
      <c r="L164" s="184"/>
    </row>
    <row r="165" spans="1:12" x14ac:dyDescent="0.35">
      <c r="A165" s="182"/>
      <c r="B165" s="182"/>
      <c r="C165" s="286"/>
      <c r="D165" s="182"/>
      <c r="E165" s="250"/>
      <c r="F165" s="251"/>
      <c r="G165" s="197"/>
      <c r="H165" s="183"/>
      <c r="I165" s="182"/>
      <c r="J165" s="182"/>
      <c r="K165" s="182"/>
      <c r="L165" s="184"/>
    </row>
    <row r="166" spans="1:12" x14ac:dyDescent="0.35">
      <c r="A166" s="182"/>
      <c r="B166" s="182"/>
      <c r="C166" s="286"/>
      <c r="D166" s="182"/>
      <c r="E166" s="250"/>
      <c r="F166" s="251"/>
      <c r="G166" s="197"/>
      <c r="H166" s="183"/>
      <c r="I166" s="182"/>
      <c r="J166" s="182"/>
      <c r="K166" s="182"/>
      <c r="L166" s="184"/>
    </row>
    <row r="167" spans="1:12" x14ac:dyDescent="0.35">
      <c r="A167" s="182"/>
      <c r="B167" s="182"/>
      <c r="C167" s="286"/>
      <c r="D167" s="182"/>
      <c r="E167" s="250"/>
      <c r="F167" s="251"/>
      <c r="G167" s="197"/>
      <c r="H167" s="183"/>
      <c r="I167" s="182"/>
      <c r="J167" s="182"/>
      <c r="K167" s="182"/>
      <c r="L167" s="184"/>
    </row>
    <row r="168" spans="1:12" x14ac:dyDescent="0.35">
      <c r="A168" s="182"/>
      <c r="B168" s="182"/>
      <c r="C168" s="286"/>
      <c r="D168" s="182"/>
      <c r="E168" s="250"/>
      <c r="F168" s="251"/>
      <c r="G168" s="197"/>
      <c r="H168" s="183"/>
      <c r="I168" s="182"/>
      <c r="J168" s="182"/>
      <c r="K168" s="182"/>
      <c r="L168" s="184"/>
    </row>
    <row r="169" spans="1:12" x14ac:dyDescent="0.35">
      <c r="A169" s="182"/>
      <c r="B169" s="182"/>
      <c r="C169" s="286"/>
      <c r="D169" s="182"/>
      <c r="E169" s="250"/>
      <c r="F169" s="251"/>
      <c r="G169" s="197"/>
      <c r="H169" s="183"/>
      <c r="I169" s="182"/>
      <c r="J169" s="182"/>
      <c r="K169" s="182"/>
      <c r="L169" s="184"/>
    </row>
    <row r="170" spans="1:12" x14ac:dyDescent="0.35">
      <c r="A170" s="182"/>
      <c r="B170" s="182"/>
      <c r="C170" s="286"/>
      <c r="D170" s="182"/>
      <c r="E170" s="250"/>
      <c r="F170" s="251"/>
      <c r="G170" s="197"/>
      <c r="H170" s="183"/>
      <c r="I170" s="182"/>
      <c r="J170" s="182"/>
      <c r="K170" s="182"/>
      <c r="L170" s="184"/>
    </row>
    <row r="171" spans="1:12" x14ac:dyDescent="0.35">
      <c r="A171" s="182"/>
      <c r="B171" s="182"/>
      <c r="C171" s="286"/>
      <c r="D171" s="182"/>
      <c r="E171" s="250"/>
      <c r="F171" s="251"/>
      <c r="G171" s="197"/>
      <c r="H171" s="183"/>
      <c r="I171" s="182"/>
      <c r="J171" s="182"/>
      <c r="K171" s="182"/>
      <c r="L171" s="184"/>
    </row>
    <row r="172" spans="1:12" x14ac:dyDescent="0.35">
      <c r="A172" s="182"/>
      <c r="B172" s="182"/>
      <c r="C172" s="286"/>
      <c r="D172" s="182"/>
      <c r="E172" s="250"/>
      <c r="F172" s="251"/>
      <c r="G172" s="197"/>
      <c r="H172" s="183"/>
      <c r="I172" s="182"/>
      <c r="J172" s="182"/>
      <c r="K172" s="182"/>
      <c r="L172" s="184"/>
    </row>
    <row r="173" spans="1:12" x14ac:dyDescent="0.35">
      <c r="A173" s="182"/>
      <c r="B173" s="182"/>
      <c r="C173" s="286"/>
      <c r="D173" s="182"/>
      <c r="E173" s="250"/>
      <c r="F173" s="251"/>
      <c r="G173" s="197"/>
      <c r="H173" s="183"/>
      <c r="I173" s="182"/>
      <c r="J173" s="182"/>
      <c r="K173" s="182"/>
      <c r="L173" s="184"/>
    </row>
    <row r="174" spans="1:12" x14ac:dyDescent="0.35">
      <c r="A174" s="182"/>
      <c r="B174" s="182"/>
      <c r="C174" s="286"/>
      <c r="D174" s="182"/>
      <c r="E174" s="250"/>
      <c r="F174" s="251"/>
      <c r="G174" s="197"/>
      <c r="H174" s="183"/>
      <c r="I174" s="182"/>
      <c r="J174" s="182"/>
      <c r="K174" s="182"/>
      <c r="L174" s="184"/>
    </row>
    <row r="175" spans="1:12" x14ac:dyDescent="0.35">
      <c r="A175" s="182"/>
      <c r="B175" s="182"/>
      <c r="C175" s="286"/>
      <c r="D175" s="182"/>
      <c r="E175" s="250"/>
      <c r="F175" s="251"/>
      <c r="G175" s="197"/>
      <c r="H175" s="183"/>
      <c r="I175" s="182"/>
      <c r="J175" s="182"/>
      <c r="K175" s="182"/>
      <c r="L175" s="184"/>
    </row>
    <row r="176" spans="1:12" x14ac:dyDescent="0.35">
      <c r="A176" s="182"/>
      <c r="B176" s="182"/>
      <c r="C176" s="286"/>
      <c r="D176" s="182"/>
      <c r="E176" s="250"/>
      <c r="F176" s="251"/>
      <c r="G176" s="197"/>
      <c r="H176" s="183"/>
      <c r="I176" s="182"/>
      <c r="J176" s="182"/>
      <c r="K176" s="182"/>
      <c r="L176" s="184"/>
    </row>
    <row r="177" spans="1:12" x14ac:dyDescent="0.35">
      <c r="A177" s="182"/>
      <c r="B177" s="182"/>
      <c r="C177" s="286"/>
      <c r="D177" s="182"/>
      <c r="E177" s="250"/>
      <c r="F177" s="251"/>
      <c r="G177" s="197"/>
      <c r="H177" s="183"/>
      <c r="I177" s="182"/>
      <c r="J177" s="182"/>
      <c r="K177" s="182"/>
      <c r="L177" s="184"/>
    </row>
    <row r="178" spans="1:12" x14ac:dyDescent="0.35">
      <c r="A178" s="182"/>
      <c r="B178" s="182"/>
      <c r="C178" s="286"/>
      <c r="D178" s="182"/>
      <c r="E178" s="250"/>
      <c r="F178" s="251"/>
      <c r="G178" s="197"/>
      <c r="H178" s="183"/>
      <c r="I178" s="182"/>
      <c r="J178" s="182"/>
      <c r="K178" s="182"/>
      <c r="L178" s="184"/>
    </row>
    <row r="179" spans="1:12" x14ac:dyDescent="0.35">
      <c r="A179" s="182"/>
      <c r="B179" s="182"/>
      <c r="C179" s="286"/>
      <c r="D179" s="182"/>
      <c r="E179" s="250"/>
      <c r="F179" s="251"/>
      <c r="G179" s="197"/>
      <c r="H179" s="183"/>
      <c r="I179" s="182"/>
      <c r="J179" s="182"/>
      <c r="K179" s="182"/>
      <c r="L179" s="184"/>
    </row>
    <row r="180" spans="1:12" x14ac:dyDescent="0.35">
      <c r="A180" s="182"/>
      <c r="B180" s="182"/>
      <c r="C180" s="286"/>
      <c r="D180" s="182"/>
      <c r="E180" s="250"/>
      <c r="F180" s="251"/>
      <c r="G180" s="197"/>
      <c r="H180" s="183"/>
      <c r="I180" s="182"/>
      <c r="J180" s="182"/>
      <c r="K180" s="182"/>
      <c r="L180" s="184"/>
    </row>
    <row r="181" spans="1:12" x14ac:dyDescent="0.35">
      <c r="A181" s="182"/>
      <c r="B181" s="182"/>
      <c r="C181" s="286"/>
      <c r="D181" s="182"/>
      <c r="E181" s="250"/>
      <c r="F181" s="251"/>
      <c r="G181" s="197"/>
      <c r="H181" s="183"/>
      <c r="I181" s="182"/>
      <c r="J181" s="182"/>
      <c r="K181" s="182"/>
      <c r="L181" s="184"/>
    </row>
    <row r="182" spans="1:12" x14ac:dyDescent="0.35">
      <c r="A182" s="182"/>
      <c r="B182" s="182"/>
      <c r="C182" s="286"/>
      <c r="D182" s="182"/>
      <c r="E182" s="250"/>
      <c r="F182" s="251"/>
      <c r="G182" s="197"/>
      <c r="H182" s="183"/>
      <c r="I182" s="182"/>
      <c r="J182" s="182"/>
      <c r="K182" s="182"/>
      <c r="L182" s="184"/>
    </row>
    <row r="183" spans="1:12" x14ac:dyDescent="0.35">
      <c r="A183" s="182"/>
      <c r="B183" s="182"/>
      <c r="C183" s="286"/>
      <c r="D183" s="182"/>
      <c r="E183" s="250"/>
      <c r="F183" s="251"/>
      <c r="G183" s="197"/>
      <c r="H183" s="183"/>
      <c r="I183" s="182"/>
      <c r="J183" s="182"/>
      <c r="K183" s="182"/>
      <c r="L183" s="184"/>
    </row>
    <row r="184" spans="1:12" x14ac:dyDescent="0.35">
      <c r="A184" s="182"/>
      <c r="B184" s="182"/>
      <c r="C184" s="286"/>
      <c r="D184" s="182"/>
      <c r="E184" s="250"/>
      <c r="F184" s="251"/>
      <c r="G184" s="197"/>
      <c r="H184" s="183"/>
      <c r="I184" s="182"/>
      <c r="J184" s="182"/>
      <c r="K184" s="182"/>
      <c r="L184" s="184"/>
    </row>
    <row r="185" spans="1:12" x14ac:dyDescent="0.35">
      <c r="A185" s="182"/>
      <c r="B185" s="182"/>
      <c r="C185" s="286"/>
      <c r="D185" s="182"/>
      <c r="E185" s="250"/>
      <c r="F185" s="251"/>
      <c r="G185" s="197"/>
      <c r="H185" s="183"/>
      <c r="I185" s="182"/>
      <c r="J185" s="182"/>
      <c r="K185" s="182"/>
      <c r="L185" s="184"/>
    </row>
    <row r="186" spans="1:12" x14ac:dyDescent="0.35">
      <c r="A186" s="182"/>
      <c r="B186" s="182"/>
      <c r="C186" s="286"/>
      <c r="D186" s="182"/>
      <c r="E186" s="250"/>
      <c r="F186" s="251"/>
      <c r="G186" s="197"/>
      <c r="H186" s="183"/>
      <c r="I186" s="182"/>
      <c r="J186" s="182"/>
      <c r="K186" s="182"/>
      <c r="L186" s="184"/>
    </row>
    <row r="187" spans="1:12" x14ac:dyDescent="0.35">
      <c r="A187" s="182"/>
      <c r="B187" s="182"/>
      <c r="C187" s="286"/>
      <c r="D187" s="182"/>
      <c r="E187" s="250"/>
      <c r="F187" s="251"/>
      <c r="G187" s="197"/>
      <c r="H187" s="183"/>
      <c r="I187" s="182"/>
      <c r="J187" s="182"/>
      <c r="K187" s="182"/>
      <c r="L187" s="184"/>
    </row>
    <row r="188" spans="1:12" x14ac:dyDescent="0.35">
      <c r="A188" s="182"/>
      <c r="B188" s="182"/>
      <c r="C188" s="286"/>
      <c r="D188" s="182"/>
      <c r="E188" s="250"/>
      <c r="F188" s="251"/>
      <c r="G188" s="197"/>
      <c r="H188" s="183"/>
      <c r="I188" s="182"/>
      <c r="J188" s="182"/>
      <c r="K188" s="182"/>
      <c r="L188" s="184"/>
    </row>
    <row r="189" spans="1:12" x14ac:dyDescent="0.35">
      <c r="A189" s="182"/>
      <c r="B189" s="182"/>
      <c r="C189" s="286"/>
      <c r="D189" s="182"/>
      <c r="E189" s="250"/>
      <c r="F189" s="251"/>
      <c r="G189" s="197"/>
      <c r="H189" s="183"/>
      <c r="I189" s="182"/>
      <c r="J189" s="182"/>
      <c r="K189" s="182"/>
      <c r="L189" s="184"/>
    </row>
    <row r="190" spans="1:12" x14ac:dyDescent="0.35">
      <c r="A190" s="182"/>
      <c r="B190" s="182"/>
      <c r="C190" s="286"/>
      <c r="D190" s="182"/>
      <c r="E190" s="250"/>
      <c r="F190" s="251"/>
      <c r="G190" s="197"/>
      <c r="H190" s="183"/>
      <c r="I190" s="182"/>
      <c r="J190" s="182"/>
      <c r="K190" s="182"/>
      <c r="L190" s="184"/>
    </row>
    <row r="191" spans="1:12" x14ac:dyDescent="0.35">
      <c r="A191" s="182"/>
      <c r="B191" s="182"/>
      <c r="C191" s="286"/>
      <c r="D191" s="182"/>
      <c r="E191" s="250"/>
      <c r="F191" s="251"/>
      <c r="G191" s="197"/>
      <c r="H191" s="183"/>
      <c r="I191" s="182"/>
      <c r="J191" s="182"/>
      <c r="K191" s="182"/>
      <c r="L191" s="184"/>
    </row>
    <row r="192" spans="1:12" x14ac:dyDescent="0.35">
      <c r="A192" s="182"/>
      <c r="B192" s="182"/>
      <c r="C192" s="286"/>
      <c r="D192" s="182"/>
      <c r="E192" s="250"/>
      <c r="F192" s="251"/>
      <c r="G192" s="197"/>
      <c r="H192" s="183"/>
      <c r="I192" s="182"/>
      <c r="J192" s="182"/>
      <c r="K192" s="182"/>
      <c r="L192" s="184"/>
    </row>
    <row r="193" spans="1:12" x14ac:dyDescent="0.35">
      <c r="A193" s="182"/>
      <c r="B193" s="182"/>
      <c r="C193" s="286"/>
      <c r="D193" s="182"/>
      <c r="E193" s="250"/>
      <c r="F193" s="251"/>
      <c r="G193" s="197"/>
      <c r="H193" s="183"/>
      <c r="I193" s="182"/>
      <c r="J193" s="182"/>
      <c r="K193" s="182"/>
      <c r="L193" s="184"/>
    </row>
    <row r="194" spans="1:12" x14ac:dyDescent="0.35">
      <c r="A194" s="182"/>
      <c r="B194" s="182"/>
      <c r="C194" s="286"/>
      <c r="D194" s="182"/>
      <c r="E194" s="250"/>
      <c r="F194" s="251"/>
      <c r="G194" s="197"/>
      <c r="H194" s="183"/>
      <c r="I194" s="182"/>
      <c r="J194" s="182"/>
      <c r="K194" s="182"/>
      <c r="L194" s="184"/>
    </row>
    <row r="195" spans="1:12" x14ac:dyDescent="0.35">
      <c r="A195" s="182"/>
      <c r="B195" s="182"/>
      <c r="C195" s="286"/>
      <c r="D195" s="182"/>
      <c r="E195" s="250"/>
      <c r="F195" s="251"/>
      <c r="G195" s="197"/>
      <c r="H195" s="183"/>
      <c r="I195" s="182"/>
      <c r="J195" s="182"/>
      <c r="K195" s="182"/>
      <c r="L195" s="184"/>
    </row>
    <row r="196" spans="1:12" x14ac:dyDescent="0.35">
      <c r="A196" s="182"/>
      <c r="B196" s="182"/>
      <c r="C196" s="286"/>
      <c r="D196" s="182"/>
      <c r="E196" s="250"/>
      <c r="F196" s="251"/>
      <c r="G196" s="197"/>
      <c r="H196" s="183"/>
      <c r="I196" s="182"/>
      <c r="J196" s="182"/>
      <c r="K196" s="182"/>
      <c r="L196" s="184"/>
    </row>
    <row r="197" spans="1:12" x14ac:dyDescent="0.35">
      <c r="A197" s="182"/>
      <c r="B197" s="182"/>
      <c r="C197" s="286"/>
      <c r="D197" s="182"/>
      <c r="E197" s="250"/>
      <c r="F197" s="251"/>
      <c r="G197" s="197"/>
      <c r="H197" s="183"/>
      <c r="I197" s="182"/>
      <c r="J197" s="182"/>
      <c r="K197" s="182"/>
      <c r="L197" s="184"/>
    </row>
    <row r="198" spans="1:12" x14ac:dyDescent="0.35">
      <c r="A198" s="182"/>
      <c r="B198" s="182"/>
      <c r="C198" s="286"/>
      <c r="D198" s="182"/>
      <c r="E198" s="250"/>
      <c r="F198" s="251"/>
      <c r="G198" s="197"/>
      <c r="H198" s="183"/>
      <c r="I198" s="182"/>
      <c r="J198" s="182"/>
      <c r="K198" s="182"/>
      <c r="L198" s="184"/>
    </row>
    <row r="199" spans="1:12" x14ac:dyDescent="0.35">
      <c r="A199" s="182"/>
      <c r="B199" s="182"/>
      <c r="C199" s="286"/>
      <c r="D199" s="182"/>
      <c r="E199" s="250"/>
      <c r="F199" s="251"/>
      <c r="G199" s="197"/>
      <c r="H199" s="183"/>
      <c r="I199" s="182"/>
      <c r="J199" s="182"/>
      <c r="K199" s="182"/>
      <c r="L199" s="184"/>
    </row>
    <row r="200" spans="1:12" x14ac:dyDescent="0.35">
      <c r="A200" s="182"/>
      <c r="B200" s="182"/>
      <c r="C200" s="286"/>
      <c r="D200" s="182"/>
      <c r="E200" s="250"/>
      <c r="F200" s="251"/>
      <c r="G200" s="197"/>
      <c r="H200" s="183"/>
      <c r="I200" s="182"/>
      <c r="J200" s="182"/>
      <c r="K200" s="182"/>
      <c r="L200" s="184"/>
    </row>
    <row r="201" spans="1:12" x14ac:dyDescent="0.35">
      <c r="A201" s="182"/>
      <c r="B201" s="182"/>
      <c r="C201" s="286"/>
      <c r="D201" s="182"/>
      <c r="E201" s="250"/>
      <c r="F201" s="251"/>
      <c r="G201" s="197"/>
      <c r="H201" s="183"/>
      <c r="I201" s="182"/>
      <c r="J201" s="182"/>
      <c r="K201" s="182"/>
      <c r="L201" s="184"/>
    </row>
    <row r="202" spans="1:12" x14ac:dyDescent="0.35">
      <c r="A202" s="182"/>
      <c r="B202" s="182"/>
      <c r="C202" s="286"/>
      <c r="D202" s="182"/>
      <c r="E202" s="250"/>
      <c r="F202" s="251"/>
      <c r="G202" s="197"/>
      <c r="H202" s="183"/>
      <c r="I202" s="182"/>
      <c r="J202" s="182"/>
      <c r="K202" s="182"/>
      <c r="L202" s="184"/>
    </row>
    <row r="203" spans="1:12" x14ac:dyDescent="0.35">
      <c r="A203" s="182"/>
      <c r="B203" s="182"/>
      <c r="C203" s="286"/>
      <c r="D203" s="182"/>
      <c r="E203" s="250"/>
      <c r="F203" s="251"/>
      <c r="G203" s="197"/>
      <c r="H203" s="183"/>
      <c r="I203" s="182"/>
      <c r="J203" s="182"/>
      <c r="K203" s="182"/>
      <c r="L203" s="184"/>
    </row>
    <row r="204" spans="1:12" x14ac:dyDescent="0.35">
      <c r="A204" s="182"/>
      <c r="B204" s="182"/>
      <c r="C204" s="286"/>
      <c r="D204" s="182"/>
      <c r="E204" s="250"/>
      <c r="F204" s="251"/>
      <c r="G204" s="197"/>
      <c r="H204" s="183"/>
      <c r="I204" s="182"/>
      <c r="J204" s="182"/>
      <c r="K204" s="182"/>
      <c r="L204" s="184"/>
    </row>
    <row r="205" spans="1:12" x14ac:dyDescent="0.35">
      <c r="A205" s="182"/>
      <c r="B205" s="182"/>
      <c r="C205" s="286"/>
      <c r="D205" s="182"/>
      <c r="E205" s="250"/>
      <c r="F205" s="251"/>
      <c r="G205" s="197"/>
      <c r="H205" s="183"/>
      <c r="I205" s="182"/>
      <c r="J205" s="182"/>
      <c r="K205" s="182"/>
      <c r="L205" s="184"/>
    </row>
    <row r="206" spans="1:12" x14ac:dyDescent="0.35">
      <c r="A206" s="182"/>
      <c r="B206" s="182"/>
      <c r="C206" s="286"/>
      <c r="D206" s="182"/>
      <c r="E206" s="250"/>
      <c r="F206" s="251"/>
      <c r="G206" s="197"/>
      <c r="H206" s="183"/>
      <c r="I206" s="182"/>
      <c r="J206" s="182"/>
      <c r="K206" s="182"/>
      <c r="L206" s="184"/>
    </row>
    <row r="207" spans="1:12" x14ac:dyDescent="0.35">
      <c r="A207" s="182"/>
      <c r="B207" s="182"/>
      <c r="C207" s="286"/>
      <c r="D207" s="182"/>
      <c r="E207" s="250"/>
      <c r="F207" s="251"/>
      <c r="G207" s="197"/>
      <c r="H207" s="183"/>
      <c r="I207" s="182"/>
      <c r="J207" s="182"/>
      <c r="K207" s="182"/>
      <c r="L207" s="184"/>
    </row>
    <row r="208" spans="1:12" x14ac:dyDescent="0.35">
      <c r="A208" s="182"/>
      <c r="B208" s="182"/>
      <c r="C208" s="286"/>
      <c r="D208" s="182"/>
      <c r="E208" s="250"/>
      <c r="F208" s="251"/>
      <c r="G208" s="197"/>
      <c r="H208" s="183"/>
      <c r="I208" s="182"/>
      <c r="J208" s="182"/>
      <c r="K208" s="182"/>
      <c r="L208" s="184"/>
    </row>
    <row r="209" spans="1:12" x14ac:dyDescent="0.35">
      <c r="A209" s="182"/>
      <c r="B209" s="182"/>
      <c r="C209" s="286"/>
      <c r="D209" s="182"/>
      <c r="E209" s="250"/>
      <c r="F209" s="251"/>
      <c r="G209" s="197"/>
      <c r="H209" s="183"/>
      <c r="I209" s="182"/>
      <c r="J209" s="182"/>
      <c r="K209" s="182"/>
      <c r="L209" s="184"/>
    </row>
    <row r="210" spans="1:12" x14ac:dyDescent="0.35">
      <c r="A210" s="182"/>
      <c r="B210" s="182"/>
      <c r="C210" s="286"/>
      <c r="D210" s="182"/>
      <c r="E210" s="250"/>
      <c r="F210" s="251"/>
      <c r="G210" s="197"/>
      <c r="H210" s="183"/>
      <c r="I210" s="182"/>
      <c r="J210" s="182"/>
      <c r="K210" s="182"/>
      <c r="L210" s="184"/>
    </row>
    <row r="211" spans="1:12" x14ac:dyDescent="0.35">
      <c r="A211" s="182"/>
      <c r="B211" s="182"/>
      <c r="C211" s="286"/>
      <c r="D211" s="182"/>
      <c r="E211" s="250"/>
      <c r="F211" s="251"/>
      <c r="G211" s="197"/>
      <c r="H211" s="183"/>
      <c r="I211" s="182"/>
      <c r="J211" s="182"/>
      <c r="K211" s="182"/>
      <c r="L211" s="184"/>
    </row>
    <row r="212" spans="1:12" x14ac:dyDescent="0.35">
      <c r="A212" s="182"/>
      <c r="B212" s="182"/>
      <c r="C212" s="286"/>
      <c r="D212" s="182"/>
      <c r="E212" s="250"/>
      <c r="F212" s="251"/>
      <c r="G212" s="197"/>
      <c r="H212" s="183"/>
      <c r="I212" s="182"/>
      <c r="J212" s="182"/>
      <c r="K212" s="182"/>
      <c r="L212" s="184"/>
    </row>
    <row r="213" spans="1:12" x14ac:dyDescent="0.35">
      <c r="A213" s="182"/>
      <c r="B213" s="182"/>
      <c r="C213" s="286"/>
      <c r="D213" s="182"/>
      <c r="E213" s="250"/>
      <c r="F213" s="251"/>
      <c r="G213" s="197"/>
      <c r="H213" s="183"/>
      <c r="I213" s="182"/>
      <c r="J213" s="182"/>
      <c r="K213" s="182"/>
      <c r="L213" s="184"/>
    </row>
    <row r="214" spans="1:12" x14ac:dyDescent="0.35">
      <c r="A214" s="182"/>
      <c r="B214" s="182"/>
      <c r="C214" s="286"/>
      <c r="D214" s="182"/>
      <c r="E214" s="250"/>
      <c r="F214" s="251"/>
      <c r="G214" s="197"/>
      <c r="H214" s="183"/>
      <c r="I214" s="182"/>
      <c r="J214" s="182"/>
      <c r="K214" s="182"/>
      <c r="L214" s="184"/>
    </row>
    <row r="215" spans="1:12" x14ac:dyDescent="0.35">
      <c r="A215" s="182"/>
      <c r="B215" s="182"/>
      <c r="C215" s="286"/>
      <c r="D215" s="182"/>
      <c r="E215" s="250"/>
      <c r="F215" s="251"/>
      <c r="G215" s="197"/>
      <c r="H215" s="183"/>
      <c r="I215" s="182"/>
      <c r="J215" s="182"/>
      <c r="K215" s="182"/>
      <c r="L215" s="184"/>
    </row>
    <row r="216" spans="1:12" x14ac:dyDescent="0.35">
      <c r="A216" s="182"/>
      <c r="B216" s="182"/>
      <c r="C216" s="286"/>
      <c r="D216" s="182"/>
      <c r="E216" s="250"/>
      <c r="F216" s="251"/>
      <c r="G216" s="197"/>
      <c r="H216" s="183"/>
      <c r="I216" s="182"/>
      <c r="J216" s="182"/>
      <c r="K216" s="182"/>
      <c r="L216" s="184"/>
    </row>
    <row r="217" spans="1:12" x14ac:dyDescent="0.35">
      <c r="A217" s="182"/>
      <c r="B217" s="182"/>
      <c r="C217" s="286"/>
      <c r="D217" s="182"/>
      <c r="E217" s="250"/>
      <c r="F217" s="251"/>
      <c r="G217" s="197"/>
      <c r="H217" s="183"/>
      <c r="I217" s="182"/>
      <c r="J217" s="182"/>
      <c r="K217" s="182"/>
      <c r="L217" s="184"/>
    </row>
    <row r="218" spans="1:12" x14ac:dyDescent="0.35">
      <c r="A218" s="182"/>
      <c r="B218" s="182"/>
      <c r="C218" s="286"/>
      <c r="D218" s="182"/>
      <c r="E218" s="250"/>
      <c r="F218" s="251"/>
      <c r="G218" s="197"/>
      <c r="H218" s="183"/>
      <c r="I218" s="182"/>
      <c r="J218" s="182"/>
      <c r="K218" s="182"/>
      <c r="L218" s="184"/>
    </row>
    <row r="219" spans="1:12" x14ac:dyDescent="0.35">
      <c r="A219" s="182"/>
      <c r="B219" s="182"/>
      <c r="C219" s="286"/>
      <c r="D219" s="182"/>
      <c r="E219" s="250"/>
      <c r="F219" s="251"/>
      <c r="G219" s="197"/>
      <c r="H219" s="183"/>
      <c r="I219" s="182"/>
      <c r="J219" s="182"/>
      <c r="K219" s="182"/>
      <c r="L219" s="184"/>
    </row>
    <row r="220" spans="1:12" x14ac:dyDescent="0.35">
      <c r="A220" s="182"/>
      <c r="B220" s="182"/>
      <c r="C220" s="286"/>
      <c r="D220" s="182"/>
      <c r="E220" s="250"/>
      <c r="F220" s="251"/>
      <c r="G220" s="197"/>
      <c r="H220" s="183"/>
      <c r="I220" s="182"/>
      <c r="J220" s="182"/>
      <c r="K220" s="182"/>
      <c r="L220" s="184"/>
    </row>
    <row r="221" spans="1:12" x14ac:dyDescent="0.35">
      <c r="A221" s="182"/>
      <c r="B221" s="182"/>
      <c r="C221" s="286"/>
      <c r="D221" s="182"/>
      <c r="E221" s="250"/>
      <c r="F221" s="251"/>
      <c r="G221" s="197"/>
      <c r="H221" s="183"/>
      <c r="I221" s="182"/>
      <c r="J221" s="182"/>
      <c r="K221" s="182"/>
      <c r="L221" s="184"/>
    </row>
    <row r="222" spans="1:12" x14ac:dyDescent="0.35">
      <c r="A222" s="182"/>
      <c r="B222" s="182"/>
      <c r="C222" s="286"/>
      <c r="D222" s="182"/>
      <c r="E222" s="250"/>
      <c r="F222" s="251"/>
      <c r="G222" s="197"/>
      <c r="H222" s="183"/>
      <c r="I222" s="182"/>
      <c r="J222" s="182"/>
      <c r="K222" s="182"/>
      <c r="L222" s="184"/>
    </row>
    <row r="223" spans="1:12" x14ac:dyDescent="0.35">
      <c r="A223" s="182"/>
      <c r="B223" s="182"/>
      <c r="C223" s="286"/>
      <c r="D223" s="182"/>
      <c r="E223" s="250"/>
      <c r="F223" s="251"/>
      <c r="G223" s="197"/>
      <c r="H223" s="183"/>
      <c r="I223" s="182"/>
      <c r="J223" s="182"/>
      <c r="K223" s="182"/>
      <c r="L223" s="184"/>
    </row>
    <row r="224" spans="1:12" x14ac:dyDescent="0.35">
      <c r="A224" s="182"/>
      <c r="B224" s="182"/>
      <c r="C224" s="286"/>
      <c r="D224" s="182"/>
      <c r="E224" s="250"/>
      <c r="F224" s="251"/>
      <c r="G224" s="197"/>
      <c r="H224" s="183"/>
      <c r="I224" s="182"/>
      <c r="J224" s="182"/>
      <c r="K224" s="182"/>
      <c r="L224" s="184"/>
    </row>
    <row r="225" spans="1:12" x14ac:dyDescent="0.35">
      <c r="A225" s="182"/>
      <c r="B225" s="182"/>
      <c r="C225" s="286"/>
      <c r="D225" s="182"/>
      <c r="E225" s="250"/>
      <c r="F225" s="251"/>
      <c r="G225" s="197"/>
      <c r="H225" s="183"/>
      <c r="I225" s="182"/>
      <c r="J225" s="182"/>
      <c r="K225" s="182"/>
      <c r="L225" s="184"/>
    </row>
    <row r="226" spans="1:12" x14ac:dyDescent="0.35">
      <c r="A226" s="182"/>
      <c r="B226" s="182"/>
      <c r="C226" s="286"/>
      <c r="D226" s="182"/>
      <c r="E226" s="250"/>
      <c r="F226" s="251"/>
      <c r="G226" s="197"/>
      <c r="H226" s="183"/>
      <c r="I226" s="182"/>
      <c r="J226" s="182"/>
      <c r="K226" s="182"/>
      <c r="L226" s="184"/>
    </row>
    <row r="227" spans="1:12" x14ac:dyDescent="0.35">
      <c r="A227" s="182"/>
      <c r="B227" s="182"/>
      <c r="C227" s="286"/>
      <c r="D227" s="182"/>
      <c r="E227" s="250"/>
      <c r="F227" s="251"/>
      <c r="G227" s="197"/>
      <c r="H227" s="183"/>
      <c r="I227" s="182"/>
      <c r="J227" s="182"/>
      <c r="K227" s="182"/>
      <c r="L227" s="184"/>
    </row>
    <row r="228" spans="1:12" x14ac:dyDescent="0.35">
      <c r="A228" s="182"/>
      <c r="B228" s="182"/>
      <c r="C228" s="286"/>
      <c r="D228" s="182"/>
      <c r="E228" s="250"/>
      <c r="F228" s="251"/>
      <c r="G228" s="197"/>
      <c r="H228" s="183"/>
      <c r="I228" s="182"/>
      <c r="J228" s="182"/>
      <c r="K228" s="182"/>
      <c r="L228" s="184"/>
    </row>
    <row r="229" spans="1:12" x14ac:dyDescent="0.35">
      <c r="A229" s="182"/>
      <c r="B229" s="182"/>
      <c r="C229" s="286"/>
      <c r="D229" s="182"/>
      <c r="E229" s="250"/>
      <c r="F229" s="251"/>
      <c r="G229" s="197"/>
      <c r="H229" s="183"/>
      <c r="I229" s="182"/>
      <c r="J229" s="182"/>
      <c r="K229" s="182"/>
      <c r="L229" s="184"/>
    </row>
    <row r="230" spans="1:12" x14ac:dyDescent="0.35">
      <c r="A230" s="182"/>
      <c r="B230" s="182"/>
      <c r="C230" s="286"/>
      <c r="D230" s="182"/>
      <c r="E230" s="250"/>
      <c r="F230" s="251"/>
      <c r="G230" s="197"/>
      <c r="H230" s="183"/>
      <c r="I230" s="182"/>
      <c r="J230" s="182"/>
      <c r="K230" s="182"/>
      <c r="L230" s="184"/>
    </row>
    <row r="231" spans="1:12" x14ac:dyDescent="0.35">
      <c r="A231" s="182"/>
      <c r="B231" s="182"/>
      <c r="C231" s="286"/>
      <c r="D231" s="182"/>
      <c r="E231" s="250"/>
      <c r="F231" s="251"/>
      <c r="G231" s="197"/>
      <c r="H231" s="183"/>
      <c r="I231" s="182"/>
      <c r="J231" s="182"/>
      <c r="K231" s="182"/>
      <c r="L231" s="184"/>
    </row>
    <row r="232" spans="1:12" x14ac:dyDescent="0.35">
      <c r="A232" s="182"/>
      <c r="B232" s="182"/>
      <c r="C232" s="286"/>
      <c r="D232" s="182"/>
      <c r="E232" s="250"/>
      <c r="F232" s="251"/>
      <c r="G232" s="197"/>
      <c r="H232" s="183"/>
      <c r="I232" s="182"/>
      <c r="J232" s="182"/>
      <c r="K232" s="182"/>
      <c r="L232" s="184"/>
    </row>
    <row r="233" spans="1:12" x14ac:dyDescent="0.35">
      <c r="A233" s="182"/>
      <c r="B233" s="182"/>
      <c r="C233" s="286"/>
      <c r="D233" s="182"/>
      <c r="E233" s="250"/>
      <c r="F233" s="251"/>
      <c r="G233" s="197"/>
      <c r="H233" s="183"/>
      <c r="I233" s="182"/>
      <c r="J233" s="182"/>
      <c r="K233" s="182"/>
      <c r="L233" s="184"/>
    </row>
    <row r="234" spans="1:12" x14ac:dyDescent="0.35">
      <c r="A234" s="182"/>
      <c r="B234" s="182"/>
      <c r="C234" s="286"/>
      <c r="D234" s="182"/>
      <c r="E234" s="250"/>
      <c r="F234" s="251"/>
      <c r="G234" s="197"/>
      <c r="H234" s="183"/>
      <c r="I234" s="182"/>
      <c r="J234" s="182"/>
      <c r="K234" s="182"/>
      <c r="L234" s="184"/>
    </row>
    <row r="235" spans="1:12" x14ac:dyDescent="0.35">
      <c r="A235" s="182"/>
      <c r="B235" s="182"/>
      <c r="C235" s="286"/>
      <c r="D235" s="182"/>
      <c r="E235" s="250"/>
      <c r="F235" s="251"/>
      <c r="G235" s="197"/>
      <c r="H235" s="183"/>
      <c r="I235" s="182"/>
      <c r="J235" s="182"/>
      <c r="K235" s="182"/>
      <c r="L235" s="184"/>
    </row>
    <row r="236" spans="1:12" x14ac:dyDescent="0.35">
      <c r="A236" s="182"/>
      <c r="B236" s="182"/>
      <c r="C236" s="286"/>
      <c r="D236" s="182"/>
      <c r="E236" s="250"/>
      <c r="F236" s="251"/>
      <c r="G236" s="197"/>
      <c r="H236" s="183"/>
      <c r="I236" s="182"/>
      <c r="J236" s="182"/>
      <c r="K236" s="182"/>
      <c r="L236" s="184"/>
    </row>
    <row r="237" spans="1:12" x14ac:dyDescent="0.35">
      <c r="A237" s="182"/>
      <c r="B237" s="182"/>
      <c r="C237" s="286"/>
      <c r="D237" s="182"/>
      <c r="E237" s="250"/>
      <c r="F237" s="251"/>
      <c r="G237" s="197"/>
      <c r="H237" s="183"/>
      <c r="I237" s="182"/>
      <c r="J237" s="182"/>
      <c r="K237" s="182"/>
      <c r="L237" s="184"/>
    </row>
    <row r="238" spans="1:12" x14ac:dyDescent="0.35">
      <c r="A238" s="182"/>
      <c r="B238" s="182"/>
      <c r="C238" s="286"/>
      <c r="D238" s="182"/>
      <c r="E238" s="250"/>
      <c r="F238" s="251"/>
      <c r="G238" s="197"/>
      <c r="H238" s="183"/>
      <c r="I238" s="182"/>
      <c r="J238" s="182"/>
      <c r="K238" s="182"/>
      <c r="L238" s="184"/>
    </row>
    <row r="239" spans="1:12" x14ac:dyDescent="0.35">
      <c r="A239" s="182"/>
      <c r="B239" s="182"/>
      <c r="C239" s="286"/>
      <c r="D239" s="182"/>
      <c r="E239" s="250"/>
      <c r="F239" s="251"/>
      <c r="G239" s="197"/>
      <c r="H239" s="183"/>
      <c r="I239" s="182"/>
      <c r="J239" s="182"/>
      <c r="K239" s="182"/>
      <c r="L239" s="184"/>
    </row>
    <row r="240" spans="1:12" x14ac:dyDescent="0.35">
      <c r="A240" s="182"/>
      <c r="B240" s="182"/>
      <c r="C240" s="286"/>
      <c r="D240" s="182"/>
      <c r="E240" s="250"/>
      <c r="F240" s="251"/>
      <c r="G240" s="197"/>
      <c r="H240" s="183"/>
      <c r="I240" s="182"/>
      <c r="J240" s="182"/>
      <c r="K240" s="182"/>
      <c r="L240" s="184"/>
    </row>
    <row r="241" spans="1:12" x14ac:dyDescent="0.35">
      <c r="A241" s="182"/>
      <c r="B241" s="182"/>
      <c r="C241" s="286"/>
      <c r="D241" s="182"/>
      <c r="E241" s="250"/>
      <c r="F241" s="251"/>
      <c r="G241" s="197"/>
      <c r="H241" s="183"/>
      <c r="I241" s="182"/>
      <c r="J241" s="182"/>
      <c r="K241" s="182"/>
      <c r="L241" s="184"/>
    </row>
    <row r="242" spans="1:12" x14ac:dyDescent="0.35">
      <c r="A242" s="182"/>
      <c r="B242" s="182"/>
      <c r="C242" s="286"/>
      <c r="D242" s="182"/>
      <c r="E242" s="250"/>
      <c r="F242" s="251"/>
      <c r="G242" s="197"/>
      <c r="H242" s="183"/>
      <c r="I242" s="182"/>
      <c r="J242" s="182"/>
      <c r="K242" s="182"/>
      <c r="L242" s="184"/>
    </row>
    <row r="243" spans="1:12" x14ac:dyDescent="0.35">
      <c r="A243" s="182"/>
      <c r="B243" s="182"/>
      <c r="C243" s="286"/>
      <c r="D243" s="182"/>
      <c r="E243" s="250"/>
      <c r="F243" s="251"/>
      <c r="G243" s="197"/>
      <c r="H243" s="183"/>
      <c r="I243" s="182"/>
      <c r="J243" s="182"/>
      <c r="K243" s="182"/>
      <c r="L243" s="184"/>
    </row>
    <row r="244" spans="1:12" x14ac:dyDescent="0.35">
      <c r="A244" s="182"/>
      <c r="B244" s="182"/>
      <c r="C244" s="286"/>
      <c r="D244" s="182"/>
      <c r="E244" s="250"/>
      <c r="F244" s="251"/>
      <c r="G244" s="197"/>
      <c r="H244" s="183"/>
      <c r="I244" s="182"/>
      <c r="J244" s="182"/>
      <c r="K244" s="182"/>
      <c r="L244" s="184"/>
    </row>
    <row r="245" spans="1:12" x14ac:dyDescent="0.35">
      <c r="A245" s="182"/>
      <c r="B245" s="182"/>
      <c r="C245" s="286"/>
      <c r="D245" s="182"/>
      <c r="E245" s="250"/>
      <c r="F245" s="251"/>
      <c r="G245" s="197"/>
      <c r="H245" s="183"/>
      <c r="I245" s="182"/>
      <c r="J245" s="182"/>
      <c r="K245" s="182"/>
      <c r="L245" s="184"/>
    </row>
    <row r="246" spans="1:12" x14ac:dyDescent="0.35">
      <c r="A246" s="182"/>
      <c r="B246" s="182"/>
      <c r="C246" s="286"/>
      <c r="D246" s="182"/>
      <c r="E246" s="250"/>
      <c r="F246" s="251"/>
      <c r="G246" s="197"/>
      <c r="H246" s="183"/>
      <c r="I246" s="182"/>
      <c r="J246" s="182"/>
      <c r="K246" s="182"/>
      <c r="L246" s="184"/>
    </row>
    <row r="247" spans="1:12" x14ac:dyDescent="0.35">
      <c r="A247" s="182"/>
      <c r="B247" s="182"/>
      <c r="C247" s="286"/>
      <c r="D247" s="182"/>
      <c r="E247" s="250"/>
      <c r="F247" s="251"/>
      <c r="G247" s="197"/>
      <c r="H247" s="183"/>
      <c r="I247" s="182"/>
      <c r="J247" s="182"/>
      <c r="K247" s="182"/>
      <c r="L247" s="184"/>
    </row>
    <row r="248" spans="1:12" x14ac:dyDescent="0.35">
      <c r="A248" s="182"/>
      <c r="B248" s="182"/>
      <c r="C248" s="286"/>
      <c r="D248" s="182"/>
      <c r="E248" s="250"/>
      <c r="F248" s="251"/>
      <c r="G248" s="197"/>
      <c r="H248" s="183"/>
      <c r="I248" s="182"/>
      <c r="J248" s="182"/>
      <c r="K248" s="182"/>
      <c r="L248" s="184"/>
    </row>
    <row r="249" spans="1:12" x14ac:dyDescent="0.35">
      <c r="A249" s="182"/>
      <c r="B249" s="182"/>
      <c r="C249" s="286"/>
      <c r="D249" s="182"/>
      <c r="E249" s="250"/>
      <c r="F249" s="251"/>
      <c r="G249" s="197"/>
      <c r="H249" s="183"/>
      <c r="I249" s="182"/>
      <c r="J249" s="182"/>
      <c r="K249" s="182"/>
      <c r="L249" s="184"/>
    </row>
    <row r="250" spans="1:12" x14ac:dyDescent="0.35">
      <c r="A250" s="182"/>
      <c r="B250" s="182"/>
      <c r="C250" s="286"/>
      <c r="D250" s="182"/>
      <c r="E250" s="250"/>
      <c r="F250" s="251"/>
      <c r="G250" s="197"/>
      <c r="H250" s="183"/>
      <c r="I250" s="182"/>
      <c r="J250" s="182"/>
      <c r="K250" s="182"/>
      <c r="L250" s="184"/>
    </row>
    <row r="251" spans="1:12" x14ac:dyDescent="0.35">
      <c r="A251" s="182"/>
      <c r="B251" s="182"/>
      <c r="C251" s="286"/>
      <c r="D251" s="182"/>
      <c r="E251" s="250"/>
      <c r="F251" s="251"/>
      <c r="G251" s="197"/>
      <c r="H251" s="183"/>
      <c r="I251" s="182"/>
      <c r="J251" s="182"/>
      <c r="K251" s="182"/>
      <c r="L251" s="184"/>
    </row>
    <row r="252" spans="1:12" x14ac:dyDescent="0.35">
      <c r="A252" s="182"/>
      <c r="B252" s="182"/>
      <c r="C252" s="286"/>
      <c r="D252" s="182"/>
      <c r="E252" s="250"/>
      <c r="F252" s="251"/>
      <c r="G252" s="197"/>
      <c r="H252" s="183"/>
      <c r="I252" s="182"/>
      <c r="J252" s="182"/>
      <c r="K252" s="182"/>
      <c r="L252" s="184"/>
    </row>
    <row r="253" spans="1:12" x14ac:dyDescent="0.35">
      <c r="A253" s="182"/>
      <c r="B253" s="182"/>
      <c r="C253" s="286"/>
      <c r="D253" s="182"/>
      <c r="E253" s="250"/>
      <c r="F253" s="251"/>
      <c r="G253" s="197"/>
      <c r="H253" s="183"/>
      <c r="I253" s="182"/>
      <c r="J253" s="182"/>
      <c r="K253" s="182"/>
      <c r="L253" s="184"/>
    </row>
    <row r="254" spans="1:12" x14ac:dyDescent="0.35">
      <c r="A254" s="182"/>
      <c r="B254" s="182"/>
      <c r="C254" s="286"/>
      <c r="D254" s="182"/>
      <c r="E254" s="250"/>
      <c r="F254" s="251"/>
      <c r="G254" s="197"/>
      <c r="H254" s="183"/>
      <c r="I254" s="182"/>
      <c r="J254" s="182"/>
      <c r="K254" s="182"/>
      <c r="L254" s="184"/>
    </row>
    <row r="255" spans="1:12" x14ac:dyDescent="0.35">
      <c r="A255" s="182"/>
      <c r="B255" s="182"/>
      <c r="C255" s="286"/>
      <c r="D255" s="182"/>
      <c r="E255" s="250"/>
      <c r="F255" s="251"/>
      <c r="G255" s="197"/>
      <c r="H255" s="183"/>
      <c r="I255" s="182"/>
      <c r="J255" s="182"/>
      <c r="K255" s="182"/>
      <c r="L255" s="184"/>
    </row>
    <row r="256" spans="1:12" x14ac:dyDescent="0.35">
      <c r="A256" s="182"/>
      <c r="B256" s="182"/>
      <c r="C256" s="286"/>
      <c r="D256" s="182"/>
      <c r="E256" s="250"/>
      <c r="F256" s="251"/>
      <c r="G256" s="197"/>
      <c r="H256" s="183"/>
      <c r="I256" s="182"/>
      <c r="J256" s="182"/>
      <c r="K256" s="182"/>
      <c r="L256" s="184"/>
    </row>
    <row r="257" spans="1:12" x14ac:dyDescent="0.35">
      <c r="A257" s="182"/>
      <c r="B257" s="182"/>
      <c r="C257" s="286"/>
      <c r="D257" s="182"/>
      <c r="E257" s="250"/>
      <c r="F257" s="251"/>
      <c r="G257" s="197"/>
      <c r="H257" s="183"/>
      <c r="I257" s="182"/>
      <c r="J257" s="182"/>
      <c r="K257" s="182"/>
      <c r="L257" s="184"/>
    </row>
    <row r="258" spans="1:12" x14ac:dyDescent="0.35">
      <c r="A258" s="182"/>
      <c r="B258" s="182"/>
      <c r="C258" s="286"/>
      <c r="D258" s="182"/>
      <c r="E258" s="250"/>
      <c r="F258" s="251"/>
      <c r="G258" s="197"/>
      <c r="H258" s="183"/>
      <c r="I258" s="182"/>
      <c r="J258" s="182"/>
      <c r="K258" s="182"/>
      <c r="L258" s="184"/>
    </row>
    <row r="259" spans="1:12" x14ac:dyDescent="0.35">
      <c r="A259" s="182"/>
      <c r="B259" s="182"/>
      <c r="C259" s="286"/>
      <c r="D259" s="182"/>
      <c r="E259" s="250"/>
      <c r="F259" s="251"/>
      <c r="G259" s="197"/>
      <c r="H259" s="183"/>
      <c r="I259" s="182"/>
      <c r="J259" s="182"/>
      <c r="K259" s="182"/>
      <c r="L259" s="184"/>
    </row>
    <row r="260" spans="1:12" x14ac:dyDescent="0.35">
      <c r="A260" s="182"/>
      <c r="B260" s="182"/>
      <c r="C260" s="286"/>
      <c r="D260" s="182"/>
      <c r="E260" s="250"/>
      <c r="F260" s="251"/>
      <c r="G260" s="197"/>
      <c r="H260" s="183"/>
      <c r="I260" s="182"/>
      <c r="J260" s="182"/>
      <c r="K260" s="182"/>
      <c r="L260" s="184"/>
    </row>
    <row r="261" spans="1:12" x14ac:dyDescent="0.35">
      <c r="A261" s="182"/>
      <c r="B261" s="182"/>
      <c r="C261" s="286"/>
      <c r="D261" s="182"/>
      <c r="E261" s="250"/>
      <c r="F261" s="251"/>
      <c r="G261" s="197"/>
      <c r="H261" s="183"/>
      <c r="I261" s="182"/>
      <c r="J261" s="182"/>
      <c r="K261" s="182"/>
      <c r="L261" s="184"/>
    </row>
    <row r="262" spans="1:12" x14ac:dyDescent="0.35">
      <c r="A262" s="182"/>
      <c r="B262" s="182"/>
      <c r="C262" s="286"/>
      <c r="D262" s="182"/>
      <c r="E262" s="250"/>
      <c r="F262" s="251"/>
      <c r="G262" s="197"/>
      <c r="H262" s="183"/>
      <c r="I262" s="182"/>
      <c r="J262" s="182"/>
      <c r="K262" s="182"/>
      <c r="L262" s="184"/>
    </row>
    <row r="263" spans="1:12" x14ac:dyDescent="0.35">
      <c r="A263" s="182"/>
      <c r="B263" s="182"/>
      <c r="C263" s="286"/>
      <c r="D263" s="182"/>
      <c r="E263" s="250"/>
      <c r="F263" s="251"/>
      <c r="G263" s="197"/>
      <c r="H263" s="183"/>
      <c r="I263" s="182"/>
      <c r="J263" s="182"/>
      <c r="K263" s="182"/>
      <c r="L263" s="184"/>
    </row>
    <row r="264" spans="1:12" x14ac:dyDescent="0.35">
      <c r="A264" s="182"/>
      <c r="B264" s="182"/>
      <c r="C264" s="286"/>
      <c r="D264" s="182"/>
      <c r="E264" s="250"/>
      <c r="F264" s="251"/>
      <c r="G264" s="197"/>
      <c r="H264" s="183"/>
      <c r="I264" s="182"/>
      <c r="J264" s="182"/>
      <c r="K264" s="182"/>
      <c r="L264" s="184"/>
    </row>
    <row r="265" spans="1:12" x14ac:dyDescent="0.35">
      <c r="A265" s="182"/>
      <c r="B265" s="182"/>
      <c r="C265" s="286"/>
      <c r="D265" s="182"/>
      <c r="E265" s="250"/>
      <c r="F265" s="251"/>
      <c r="G265" s="197"/>
      <c r="H265" s="183"/>
      <c r="I265" s="182"/>
      <c r="J265" s="182"/>
      <c r="K265" s="182"/>
      <c r="L265" s="184"/>
    </row>
    <row r="266" spans="1:12" x14ac:dyDescent="0.35">
      <c r="A266" s="182"/>
      <c r="B266" s="182"/>
      <c r="C266" s="286"/>
      <c r="D266" s="182"/>
      <c r="E266" s="250"/>
      <c r="F266" s="251"/>
      <c r="G266" s="197"/>
      <c r="H266" s="183"/>
      <c r="I266" s="182"/>
      <c r="J266" s="182"/>
      <c r="K266" s="182"/>
      <c r="L266" s="184"/>
    </row>
    <row r="267" spans="1:12" x14ac:dyDescent="0.35">
      <c r="A267" s="182"/>
      <c r="B267" s="182"/>
      <c r="C267" s="286"/>
      <c r="D267" s="182"/>
      <c r="E267" s="250"/>
      <c r="F267" s="251"/>
      <c r="G267" s="197"/>
      <c r="H267" s="183"/>
      <c r="I267" s="182"/>
      <c r="J267" s="182"/>
      <c r="K267" s="182"/>
      <c r="L267" s="184"/>
    </row>
    <row r="268" spans="1:12" x14ac:dyDescent="0.35">
      <c r="A268" s="182"/>
      <c r="B268" s="182"/>
      <c r="C268" s="286"/>
      <c r="D268" s="182"/>
      <c r="E268" s="250"/>
      <c r="F268" s="251"/>
      <c r="G268" s="197"/>
      <c r="H268" s="183"/>
      <c r="I268" s="182"/>
      <c r="J268" s="182"/>
      <c r="K268" s="182"/>
      <c r="L268" s="184"/>
    </row>
    <row r="269" spans="1:12" x14ac:dyDescent="0.35">
      <c r="A269" s="182"/>
      <c r="B269" s="182"/>
      <c r="C269" s="286"/>
      <c r="D269" s="182"/>
      <c r="E269" s="250"/>
      <c r="F269" s="251"/>
      <c r="G269" s="197"/>
      <c r="H269" s="183"/>
      <c r="I269" s="182"/>
      <c r="J269" s="182"/>
      <c r="K269" s="182"/>
      <c r="L269" s="184"/>
    </row>
    <row r="270" spans="1:12" x14ac:dyDescent="0.35">
      <c r="A270" s="182"/>
      <c r="B270" s="182"/>
      <c r="C270" s="286"/>
      <c r="D270" s="182"/>
      <c r="E270" s="250"/>
      <c r="F270" s="251"/>
      <c r="G270" s="197"/>
      <c r="H270" s="183"/>
      <c r="I270" s="182"/>
      <c r="J270" s="182"/>
      <c r="K270" s="182"/>
      <c r="L270" s="184"/>
    </row>
    <row r="271" spans="1:12" x14ac:dyDescent="0.35">
      <c r="A271" s="182"/>
      <c r="B271" s="182"/>
      <c r="C271" s="286"/>
      <c r="D271" s="182"/>
      <c r="E271" s="250"/>
      <c r="F271" s="251"/>
      <c r="G271" s="197"/>
      <c r="H271" s="183"/>
      <c r="I271" s="182"/>
      <c r="J271" s="182"/>
      <c r="K271" s="182"/>
      <c r="L271" s="184"/>
    </row>
    <row r="272" spans="1:12" x14ac:dyDescent="0.35">
      <c r="A272" s="182"/>
      <c r="B272" s="182"/>
      <c r="C272" s="286"/>
      <c r="D272" s="182"/>
      <c r="E272" s="182"/>
      <c r="F272" s="183"/>
      <c r="G272" s="197"/>
      <c r="H272" s="183"/>
      <c r="I272" s="182"/>
      <c r="J272" s="182"/>
      <c r="K272" s="182"/>
      <c r="L272" s="184"/>
    </row>
    <row r="273" spans="1:12" x14ac:dyDescent="0.35">
      <c r="A273" s="182"/>
      <c r="B273" s="182"/>
      <c r="C273" s="286"/>
      <c r="D273" s="182"/>
      <c r="E273" s="182"/>
      <c r="F273" s="183"/>
      <c r="G273" s="197"/>
      <c r="H273" s="183"/>
      <c r="I273" s="182"/>
      <c r="J273" s="182"/>
      <c r="K273" s="182"/>
      <c r="L273" s="184"/>
    </row>
    <row r="274" spans="1:12" x14ac:dyDescent="0.35">
      <c r="A274" s="182"/>
      <c r="B274" s="182"/>
      <c r="C274" s="286"/>
      <c r="D274" s="182"/>
      <c r="E274" s="182"/>
      <c r="F274" s="183"/>
      <c r="G274" s="197"/>
      <c r="H274" s="183"/>
      <c r="I274" s="182"/>
      <c r="J274" s="182"/>
      <c r="K274" s="182"/>
      <c r="L274" s="184"/>
    </row>
    <row r="275" spans="1:12" x14ac:dyDescent="0.35">
      <c r="A275" s="182"/>
      <c r="B275" s="182"/>
      <c r="C275" s="286"/>
      <c r="D275" s="182"/>
      <c r="E275" s="182"/>
      <c r="F275" s="183"/>
      <c r="G275" s="197"/>
      <c r="H275" s="183"/>
      <c r="I275" s="182"/>
      <c r="J275" s="182"/>
      <c r="K275" s="182"/>
      <c r="L275" s="184"/>
    </row>
    <row r="276" spans="1:12" x14ac:dyDescent="0.35">
      <c r="A276" s="182"/>
      <c r="B276" s="182"/>
      <c r="C276" s="286"/>
      <c r="D276" s="182"/>
      <c r="E276" s="182"/>
      <c r="F276" s="183"/>
      <c r="G276" s="197"/>
      <c r="H276" s="183"/>
      <c r="I276" s="182"/>
      <c r="J276" s="182"/>
      <c r="K276" s="182"/>
      <c r="L276" s="184"/>
    </row>
    <row r="277" spans="1:12" x14ac:dyDescent="0.35">
      <c r="A277" s="182"/>
      <c r="B277" s="182"/>
      <c r="C277" s="286"/>
      <c r="D277" s="182"/>
      <c r="E277" s="182"/>
      <c r="F277" s="183"/>
      <c r="G277" s="197"/>
      <c r="H277" s="183"/>
      <c r="I277" s="182"/>
      <c r="J277" s="182"/>
      <c r="K277" s="182"/>
      <c r="L277" s="184"/>
    </row>
    <row r="278" spans="1:12" x14ac:dyDescent="0.35">
      <c r="A278" s="182"/>
      <c r="B278" s="182"/>
      <c r="C278" s="286"/>
      <c r="D278" s="182"/>
      <c r="E278" s="182"/>
      <c r="F278" s="183"/>
      <c r="G278" s="197"/>
      <c r="H278" s="183"/>
      <c r="I278" s="182"/>
      <c r="J278" s="182"/>
      <c r="K278" s="182"/>
      <c r="L278" s="184"/>
    </row>
    <row r="279" spans="1:12" x14ac:dyDescent="0.35">
      <c r="A279" s="182"/>
      <c r="B279" s="182"/>
      <c r="C279" s="286"/>
      <c r="D279" s="182"/>
      <c r="E279" s="182"/>
      <c r="F279" s="183"/>
      <c r="G279" s="197"/>
      <c r="H279" s="183"/>
      <c r="I279" s="182"/>
      <c r="J279" s="182"/>
      <c r="K279" s="182"/>
      <c r="L279" s="184"/>
    </row>
    <row r="280" spans="1:12" x14ac:dyDescent="0.35">
      <c r="A280" s="182"/>
      <c r="B280" s="182"/>
      <c r="C280" s="286"/>
      <c r="D280" s="182"/>
      <c r="E280" s="182"/>
      <c r="F280" s="183"/>
      <c r="G280" s="197"/>
      <c r="H280" s="183"/>
      <c r="I280" s="182"/>
      <c r="J280" s="182"/>
      <c r="K280" s="182"/>
      <c r="L280" s="184"/>
    </row>
    <row r="281" spans="1:12" x14ac:dyDescent="0.35">
      <c r="A281" s="182"/>
      <c r="B281" s="182"/>
      <c r="C281" s="286"/>
      <c r="D281" s="182"/>
      <c r="E281" s="182"/>
      <c r="F281" s="183"/>
      <c r="G281" s="197"/>
      <c r="H281" s="183"/>
      <c r="I281" s="182"/>
      <c r="J281" s="182"/>
      <c r="K281" s="182"/>
      <c r="L281" s="184"/>
    </row>
    <row r="282" spans="1:12" x14ac:dyDescent="0.35">
      <c r="A282" s="182"/>
      <c r="B282" s="182"/>
      <c r="C282" s="286"/>
      <c r="D282" s="182"/>
      <c r="E282" s="182"/>
      <c r="F282" s="183"/>
      <c r="G282" s="197"/>
      <c r="H282" s="183"/>
      <c r="I282" s="182"/>
      <c r="J282" s="182"/>
      <c r="K282" s="182"/>
      <c r="L282" s="184"/>
    </row>
    <row r="283" spans="1:12" x14ac:dyDescent="0.35">
      <c r="A283" s="182"/>
      <c r="B283" s="182"/>
      <c r="C283" s="286"/>
      <c r="D283" s="182"/>
      <c r="E283" s="182"/>
      <c r="F283" s="183"/>
      <c r="G283" s="197"/>
      <c r="H283" s="183"/>
      <c r="I283" s="182"/>
      <c r="J283" s="182"/>
      <c r="K283" s="182"/>
      <c r="L283" s="184"/>
    </row>
    <row r="284" spans="1:12" x14ac:dyDescent="0.35">
      <c r="A284" s="182"/>
      <c r="B284" s="182"/>
      <c r="C284" s="286"/>
      <c r="D284" s="182"/>
      <c r="E284" s="182"/>
      <c r="F284" s="183"/>
      <c r="G284" s="197"/>
      <c r="H284" s="183"/>
      <c r="I284" s="182"/>
      <c r="J284" s="182"/>
      <c r="K284" s="182"/>
      <c r="L284" s="184"/>
    </row>
    <row r="285" spans="1:12" x14ac:dyDescent="0.35">
      <c r="A285" s="182"/>
      <c r="B285" s="182"/>
      <c r="C285" s="286"/>
      <c r="D285" s="182"/>
      <c r="E285" s="182"/>
      <c r="F285" s="183"/>
      <c r="G285" s="197"/>
      <c r="H285" s="183"/>
      <c r="I285" s="182"/>
      <c r="J285" s="182"/>
      <c r="K285" s="182"/>
      <c r="L285" s="184"/>
    </row>
    <row r="286" spans="1:12" x14ac:dyDescent="0.35">
      <c r="A286" s="182"/>
      <c r="B286" s="182"/>
      <c r="C286" s="286"/>
      <c r="D286" s="182"/>
      <c r="E286" s="182"/>
      <c r="F286" s="183"/>
      <c r="G286" s="197"/>
      <c r="H286" s="183"/>
      <c r="I286" s="182"/>
      <c r="J286" s="182"/>
      <c r="K286" s="182"/>
      <c r="L286" s="184"/>
    </row>
    <row r="287" spans="1:12" x14ac:dyDescent="0.35">
      <c r="A287" s="182"/>
      <c r="B287" s="182"/>
      <c r="C287" s="286"/>
      <c r="D287" s="182"/>
      <c r="E287" s="182"/>
      <c r="F287" s="183"/>
      <c r="G287" s="197"/>
      <c r="H287" s="183"/>
      <c r="I287" s="182"/>
      <c r="J287" s="182"/>
      <c r="K287" s="182"/>
      <c r="L287" s="184"/>
    </row>
    <row r="288" spans="1:12" x14ac:dyDescent="0.35">
      <c r="A288" s="182"/>
      <c r="B288" s="182"/>
      <c r="C288" s="286"/>
      <c r="D288" s="182"/>
      <c r="E288" s="182"/>
      <c r="F288" s="183"/>
      <c r="G288" s="197"/>
      <c r="H288" s="183"/>
      <c r="I288" s="182"/>
      <c r="J288" s="182"/>
      <c r="K288" s="182"/>
      <c r="L288" s="184"/>
    </row>
    <row r="289" spans="1:12" x14ac:dyDescent="0.35">
      <c r="A289" s="182"/>
      <c r="B289" s="182"/>
      <c r="C289" s="286"/>
      <c r="D289" s="182"/>
      <c r="E289" s="182"/>
      <c r="F289" s="183"/>
      <c r="G289" s="197"/>
      <c r="H289" s="183"/>
      <c r="I289" s="182"/>
      <c r="J289" s="182"/>
      <c r="K289" s="182"/>
      <c r="L289" s="184"/>
    </row>
    <row r="290" spans="1:12" x14ac:dyDescent="0.35">
      <c r="A290" s="182"/>
      <c r="B290" s="182"/>
      <c r="C290" s="286"/>
      <c r="D290" s="182"/>
      <c r="E290" s="182"/>
      <c r="F290" s="183"/>
      <c r="G290" s="197"/>
      <c r="H290" s="183"/>
      <c r="I290" s="182"/>
      <c r="J290" s="182"/>
      <c r="K290" s="182"/>
      <c r="L290" s="184"/>
    </row>
    <row r="291" spans="1:12" x14ac:dyDescent="0.35">
      <c r="A291" s="182"/>
      <c r="B291" s="182"/>
      <c r="C291" s="286"/>
      <c r="D291" s="182"/>
      <c r="E291" s="182"/>
      <c r="F291" s="183"/>
      <c r="G291" s="197"/>
      <c r="H291" s="183"/>
      <c r="I291" s="182"/>
      <c r="J291" s="182"/>
      <c r="K291" s="182"/>
      <c r="L291" s="184"/>
    </row>
    <row r="292" spans="1:12" x14ac:dyDescent="0.35">
      <c r="A292" s="182"/>
      <c r="B292" s="182"/>
      <c r="C292" s="286"/>
      <c r="D292" s="182"/>
      <c r="E292" s="182"/>
      <c r="F292" s="183"/>
      <c r="G292" s="197"/>
      <c r="H292" s="183"/>
      <c r="I292" s="182"/>
      <c r="J292" s="182"/>
      <c r="K292" s="182"/>
      <c r="L292" s="184"/>
    </row>
    <row r="293" spans="1:12" x14ac:dyDescent="0.35">
      <c r="A293" s="182"/>
      <c r="B293" s="182"/>
      <c r="C293" s="286"/>
      <c r="D293" s="182"/>
      <c r="E293" s="182"/>
      <c r="F293" s="183"/>
      <c r="G293" s="197"/>
      <c r="H293" s="183"/>
      <c r="I293" s="182"/>
      <c r="J293" s="182"/>
      <c r="K293" s="182"/>
      <c r="L293" s="184"/>
    </row>
    <row r="294" spans="1:12" x14ac:dyDescent="0.35">
      <c r="A294" s="182"/>
      <c r="B294" s="182"/>
      <c r="C294" s="286"/>
      <c r="D294" s="182"/>
      <c r="E294" s="182"/>
      <c r="F294" s="183"/>
      <c r="G294" s="197"/>
      <c r="H294" s="183"/>
      <c r="I294" s="182"/>
      <c r="J294" s="182"/>
      <c r="K294" s="182"/>
      <c r="L294" s="184"/>
    </row>
    <row r="295" spans="1:12" x14ac:dyDescent="0.35">
      <c r="A295" s="182"/>
      <c r="B295" s="182"/>
      <c r="C295" s="286"/>
      <c r="D295" s="182"/>
      <c r="E295" s="182"/>
      <c r="F295" s="183"/>
      <c r="G295" s="197"/>
      <c r="H295" s="183"/>
      <c r="I295" s="182"/>
      <c r="J295" s="182"/>
      <c r="K295" s="182"/>
      <c r="L295" s="184"/>
    </row>
    <row r="296" spans="1:12" x14ac:dyDescent="0.35">
      <c r="A296" s="182"/>
      <c r="B296" s="182"/>
      <c r="C296" s="286"/>
      <c r="D296" s="182"/>
      <c r="E296" s="182"/>
      <c r="F296" s="183"/>
      <c r="G296" s="197"/>
      <c r="H296" s="183"/>
      <c r="I296" s="182"/>
      <c r="J296" s="182"/>
      <c r="K296" s="182"/>
      <c r="L296" s="184"/>
    </row>
    <row r="297" spans="1:12" x14ac:dyDescent="0.35">
      <c r="A297" s="182"/>
      <c r="B297" s="182"/>
      <c r="C297" s="286"/>
      <c r="D297" s="182"/>
      <c r="E297" s="182"/>
      <c r="F297" s="183"/>
      <c r="G297" s="197"/>
      <c r="H297" s="183"/>
      <c r="I297" s="182"/>
      <c r="J297" s="182"/>
      <c r="K297" s="182"/>
      <c r="L297" s="184"/>
    </row>
    <row r="298" spans="1:12" x14ac:dyDescent="0.35">
      <c r="A298" s="182"/>
      <c r="B298" s="182"/>
      <c r="C298" s="286"/>
      <c r="D298" s="182"/>
      <c r="E298" s="182"/>
      <c r="F298" s="183"/>
      <c r="G298" s="197"/>
      <c r="H298" s="183"/>
      <c r="I298" s="182"/>
      <c r="J298" s="182"/>
      <c r="K298" s="182"/>
      <c r="L298" s="184"/>
    </row>
    <row r="299" spans="1:12" x14ac:dyDescent="0.35">
      <c r="A299" s="182"/>
      <c r="B299" s="182"/>
      <c r="C299" s="286"/>
      <c r="D299" s="182"/>
      <c r="E299" s="182"/>
      <c r="F299" s="183"/>
      <c r="G299" s="197"/>
      <c r="H299" s="183"/>
      <c r="I299" s="182"/>
      <c r="J299" s="182"/>
      <c r="K299" s="182"/>
      <c r="L299" s="184"/>
    </row>
    <row r="300" spans="1:12" x14ac:dyDescent="0.35">
      <c r="A300" s="182"/>
      <c r="B300" s="182"/>
      <c r="C300" s="286"/>
      <c r="D300" s="182"/>
      <c r="E300" s="182"/>
      <c r="F300" s="183"/>
      <c r="G300" s="197"/>
      <c r="H300" s="183"/>
      <c r="I300" s="182"/>
      <c r="J300" s="182"/>
      <c r="K300" s="182"/>
      <c r="L300" s="184"/>
    </row>
    <row r="301" spans="1:12" x14ac:dyDescent="0.35">
      <c r="A301" s="182"/>
      <c r="B301" s="182"/>
      <c r="C301" s="286"/>
      <c r="D301" s="182"/>
      <c r="E301" s="182"/>
      <c r="F301" s="183"/>
      <c r="G301" s="197"/>
      <c r="H301" s="183"/>
      <c r="I301" s="182"/>
      <c r="J301" s="182"/>
      <c r="K301" s="182"/>
      <c r="L301" s="184"/>
    </row>
    <row r="302" spans="1:12" x14ac:dyDescent="0.35">
      <c r="A302" s="182"/>
      <c r="B302" s="182"/>
      <c r="C302" s="286"/>
      <c r="D302" s="182"/>
      <c r="E302" s="182"/>
      <c r="F302" s="183"/>
      <c r="G302" s="197"/>
      <c r="H302" s="183"/>
      <c r="I302" s="182"/>
      <c r="J302" s="182"/>
      <c r="K302" s="182"/>
      <c r="L302" s="184"/>
    </row>
    <row r="303" spans="1:12" x14ac:dyDescent="0.35">
      <c r="A303" s="182"/>
      <c r="B303" s="182"/>
      <c r="C303" s="286"/>
      <c r="D303" s="182"/>
      <c r="E303" s="182"/>
      <c r="F303" s="183"/>
      <c r="G303" s="197"/>
      <c r="H303" s="183"/>
      <c r="I303" s="182"/>
      <c r="J303" s="182"/>
      <c r="K303" s="182"/>
      <c r="L303" s="184"/>
    </row>
    <row r="304" spans="1:12" x14ac:dyDescent="0.35">
      <c r="A304" s="182"/>
      <c r="B304" s="182"/>
      <c r="C304" s="286"/>
      <c r="D304" s="182"/>
      <c r="E304" s="182"/>
      <c r="F304" s="183"/>
      <c r="G304" s="197"/>
      <c r="H304" s="183"/>
      <c r="I304" s="182"/>
      <c r="J304" s="182"/>
      <c r="K304" s="182"/>
      <c r="L304" s="184"/>
    </row>
    <row r="305" spans="1:12" x14ac:dyDescent="0.35">
      <c r="A305" s="182"/>
      <c r="B305" s="182"/>
      <c r="C305" s="286"/>
      <c r="D305" s="182"/>
      <c r="E305" s="182"/>
      <c r="F305" s="183"/>
      <c r="G305" s="197"/>
      <c r="H305" s="183"/>
      <c r="I305" s="182"/>
      <c r="J305" s="182"/>
      <c r="K305" s="182"/>
      <c r="L305" s="184"/>
    </row>
    <row r="306" spans="1:12" x14ac:dyDescent="0.35">
      <c r="A306" s="182"/>
      <c r="B306" s="182"/>
      <c r="C306" s="286"/>
      <c r="D306" s="182"/>
      <c r="E306" s="182"/>
      <c r="F306" s="183"/>
      <c r="G306" s="197"/>
      <c r="H306" s="183"/>
      <c r="I306" s="182"/>
      <c r="J306" s="182"/>
      <c r="K306" s="182"/>
      <c r="L306" s="184"/>
    </row>
    <row r="307" spans="1:12" x14ac:dyDescent="0.35">
      <c r="A307" s="182"/>
      <c r="B307" s="182"/>
      <c r="C307" s="286"/>
      <c r="D307" s="182"/>
      <c r="E307" s="182"/>
      <c r="F307" s="183"/>
      <c r="G307" s="197"/>
      <c r="H307" s="183"/>
      <c r="I307" s="182"/>
      <c r="J307" s="182"/>
      <c r="K307" s="182"/>
      <c r="L307" s="184"/>
    </row>
    <row r="308" spans="1:12" x14ac:dyDescent="0.35">
      <c r="A308" s="182"/>
      <c r="B308" s="182"/>
      <c r="C308" s="286"/>
      <c r="D308" s="182"/>
      <c r="E308" s="182"/>
      <c r="F308" s="183"/>
      <c r="G308" s="197"/>
      <c r="H308" s="183"/>
      <c r="I308" s="182"/>
      <c r="J308" s="182"/>
      <c r="K308" s="182"/>
      <c r="L308" s="184"/>
    </row>
    <row r="309" spans="1:12" x14ac:dyDescent="0.35">
      <c r="A309" s="182"/>
      <c r="B309" s="182"/>
      <c r="C309" s="286"/>
      <c r="D309" s="182"/>
      <c r="E309" s="182"/>
      <c r="F309" s="183"/>
      <c r="G309" s="197"/>
      <c r="H309" s="183"/>
      <c r="I309" s="182"/>
      <c r="J309" s="182"/>
      <c r="K309" s="182"/>
      <c r="L309" s="184"/>
    </row>
    <row r="310" spans="1:12" x14ac:dyDescent="0.35">
      <c r="A310" s="182"/>
      <c r="B310" s="182"/>
      <c r="C310" s="286"/>
      <c r="D310" s="182"/>
      <c r="E310" s="182"/>
      <c r="F310" s="183"/>
      <c r="G310" s="197"/>
      <c r="H310" s="183"/>
      <c r="I310" s="182"/>
      <c r="J310" s="182"/>
      <c r="K310" s="182"/>
      <c r="L310" s="184"/>
    </row>
    <row r="311" spans="1:12" x14ac:dyDescent="0.35">
      <c r="A311" s="182"/>
      <c r="B311" s="182"/>
      <c r="C311" s="286"/>
      <c r="D311" s="182"/>
      <c r="E311" s="182"/>
      <c r="F311" s="183"/>
      <c r="G311" s="197"/>
      <c r="H311" s="183"/>
      <c r="I311" s="182"/>
      <c r="J311" s="182"/>
      <c r="K311" s="182"/>
      <c r="L311" s="184"/>
    </row>
    <row r="312" spans="1:12" x14ac:dyDescent="0.35">
      <c r="A312" s="182"/>
      <c r="B312" s="182"/>
      <c r="C312" s="286"/>
      <c r="D312" s="182"/>
      <c r="E312" s="182"/>
      <c r="F312" s="183"/>
      <c r="G312" s="197"/>
      <c r="H312" s="183"/>
      <c r="I312" s="182"/>
      <c r="J312" s="182"/>
      <c r="K312" s="182"/>
      <c r="L312" s="184"/>
    </row>
    <row r="313" spans="1:12" x14ac:dyDescent="0.35">
      <c r="A313" s="182"/>
      <c r="B313" s="182"/>
      <c r="C313" s="286"/>
      <c r="D313" s="182"/>
      <c r="E313" s="182"/>
      <c r="F313" s="183"/>
      <c r="G313" s="197"/>
      <c r="H313" s="183"/>
      <c r="I313" s="182"/>
      <c r="J313" s="182"/>
      <c r="K313" s="182"/>
      <c r="L313" s="184"/>
    </row>
    <row r="314" spans="1:12" x14ac:dyDescent="0.35">
      <c r="A314" s="182"/>
      <c r="B314" s="182"/>
      <c r="C314" s="286"/>
      <c r="D314" s="182"/>
      <c r="E314" s="182"/>
      <c r="F314" s="183"/>
      <c r="G314" s="197"/>
      <c r="H314" s="183"/>
      <c r="I314" s="182"/>
      <c r="J314" s="182"/>
      <c r="K314" s="182"/>
      <c r="L314" s="184"/>
    </row>
    <row r="315" spans="1:12" x14ac:dyDescent="0.35">
      <c r="A315" s="182"/>
      <c r="B315" s="182"/>
      <c r="C315" s="286"/>
      <c r="D315" s="182"/>
      <c r="E315" s="182"/>
      <c r="F315" s="183"/>
      <c r="G315" s="197"/>
      <c r="H315" s="183"/>
      <c r="I315" s="182"/>
      <c r="J315" s="182"/>
      <c r="K315" s="182"/>
      <c r="L315" s="184"/>
    </row>
    <row r="316" spans="1:12" x14ac:dyDescent="0.35">
      <c r="A316" s="182"/>
      <c r="B316" s="182"/>
      <c r="C316" s="286"/>
      <c r="D316" s="182"/>
      <c r="E316" s="182"/>
      <c r="F316" s="183"/>
      <c r="G316" s="197"/>
      <c r="H316" s="183"/>
      <c r="I316" s="182"/>
      <c r="J316" s="182"/>
      <c r="K316" s="182"/>
      <c r="L316" s="184"/>
    </row>
    <row r="317" spans="1:12" x14ac:dyDescent="0.35">
      <c r="A317" s="182"/>
      <c r="B317" s="182"/>
      <c r="C317" s="286"/>
      <c r="D317" s="182"/>
      <c r="E317" s="182"/>
      <c r="F317" s="183"/>
      <c r="G317" s="197"/>
      <c r="H317" s="183"/>
      <c r="I317" s="182"/>
      <c r="J317" s="182"/>
      <c r="K317" s="182"/>
      <c r="L317" s="184"/>
    </row>
    <row r="318" spans="1:12" x14ac:dyDescent="0.35">
      <c r="A318" s="182"/>
      <c r="B318" s="182"/>
      <c r="C318" s="286"/>
      <c r="D318" s="182"/>
      <c r="E318" s="182"/>
      <c r="F318" s="183"/>
      <c r="G318" s="197"/>
      <c r="H318" s="183"/>
      <c r="I318" s="182"/>
      <c r="J318" s="182"/>
      <c r="K318" s="182"/>
      <c r="L318" s="184"/>
    </row>
    <row r="319" spans="1:12" x14ac:dyDescent="0.35">
      <c r="A319" s="182"/>
      <c r="B319" s="182"/>
      <c r="C319" s="286"/>
      <c r="D319" s="182"/>
      <c r="E319" s="182"/>
      <c r="F319" s="183"/>
      <c r="G319" s="197"/>
      <c r="H319" s="183"/>
      <c r="I319" s="182"/>
      <c r="J319" s="182"/>
      <c r="K319" s="182"/>
      <c r="L319" s="184"/>
    </row>
    <row r="320" spans="1:12" x14ac:dyDescent="0.35">
      <c r="A320" s="182"/>
      <c r="B320" s="182"/>
      <c r="C320" s="286"/>
      <c r="D320" s="182"/>
      <c r="E320" s="182"/>
      <c r="F320" s="183"/>
      <c r="G320" s="197"/>
      <c r="H320" s="183"/>
      <c r="I320" s="182"/>
      <c r="J320" s="182"/>
      <c r="K320" s="182"/>
      <c r="L320" s="184"/>
    </row>
    <row r="321" spans="1:12" x14ac:dyDescent="0.35">
      <c r="A321" s="182"/>
      <c r="B321" s="182"/>
      <c r="C321" s="286"/>
      <c r="D321" s="182"/>
      <c r="E321" s="182"/>
      <c r="F321" s="183"/>
      <c r="G321" s="197"/>
      <c r="H321" s="183"/>
      <c r="I321" s="182"/>
      <c r="J321" s="182"/>
      <c r="K321" s="182"/>
      <c r="L321" s="184"/>
    </row>
    <row r="322" spans="1:12" x14ac:dyDescent="0.35">
      <c r="A322" s="182"/>
      <c r="B322" s="182"/>
      <c r="C322" s="286"/>
      <c r="D322" s="182"/>
      <c r="E322" s="182"/>
      <c r="F322" s="183"/>
      <c r="G322" s="197"/>
      <c r="H322" s="183"/>
      <c r="I322" s="182"/>
      <c r="J322" s="182"/>
      <c r="K322" s="182"/>
      <c r="L322" s="184"/>
    </row>
    <row r="323" spans="1:12" x14ac:dyDescent="0.35">
      <c r="A323" s="182"/>
      <c r="B323" s="182"/>
      <c r="C323" s="286"/>
      <c r="D323" s="182"/>
      <c r="E323" s="182"/>
      <c r="F323" s="183"/>
      <c r="G323" s="197"/>
      <c r="H323" s="183"/>
      <c r="I323" s="182"/>
      <c r="J323" s="182"/>
      <c r="K323" s="182"/>
      <c r="L323" s="184"/>
    </row>
    <row r="324" spans="1:12" x14ac:dyDescent="0.35">
      <c r="A324" s="182"/>
      <c r="B324" s="182"/>
      <c r="C324" s="286"/>
      <c r="D324" s="182"/>
      <c r="E324" s="182"/>
      <c r="F324" s="183"/>
      <c r="G324" s="197"/>
      <c r="H324" s="183"/>
      <c r="I324" s="182"/>
      <c r="J324" s="182"/>
      <c r="K324" s="182"/>
      <c r="L324" s="184"/>
    </row>
    <row r="325" spans="1:12" x14ac:dyDescent="0.35">
      <c r="A325" s="182"/>
      <c r="B325" s="182"/>
      <c r="C325" s="286"/>
      <c r="D325" s="182"/>
      <c r="E325" s="182"/>
      <c r="F325" s="183"/>
      <c r="G325" s="197"/>
      <c r="H325" s="183"/>
      <c r="I325" s="182"/>
      <c r="J325" s="182"/>
      <c r="K325" s="182"/>
      <c r="L325" s="184"/>
    </row>
    <row r="326" spans="1:12" x14ac:dyDescent="0.35">
      <c r="A326" s="182"/>
      <c r="B326" s="182"/>
      <c r="C326" s="286"/>
      <c r="D326" s="182"/>
      <c r="E326" s="182"/>
      <c r="F326" s="183"/>
      <c r="G326" s="197"/>
      <c r="H326" s="183"/>
      <c r="I326" s="182"/>
      <c r="J326" s="182"/>
      <c r="K326" s="182"/>
      <c r="L326" s="184"/>
    </row>
    <row r="327" spans="1:12" x14ac:dyDescent="0.35">
      <c r="A327" s="182"/>
      <c r="B327" s="182"/>
      <c r="C327" s="286"/>
      <c r="D327" s="182"/>
      <c r="E327" s="182"/>
      <c r="F327" s="183"/>
      <c r="G327" s="197"/>
      <c r="H327" s="183"/>
      <c r="I327" s="182"/>
      <c r="J327" s="182"/>
      <c r="K327" s="182"/>
      <c r="L327" s="184"/>
    </row>
    <row r="328" spans="1:12" x14ac:dyDescent="0.35">
      <c r="A328" s="182"/>
      <c r="B328" s="182"/>
      <c r="C328" s="286"/>
      <c r="D328" s="182"/>
      <c r="E328" s="182"/>
      <c r="F328" s="183"/>
      <c r="G328" s="197"/>
      <c r="H328" s="183"/>
      <c r="I328" s="182"/>
      <c r="J328" s="182"/>
      <c r="K328" s="182"/>
      <c r="L328" s="184"/>
    </row>
    <row r="329" spans="1:12" x14ac:dyDescent="0.35">
      <c r="A329" s="182"/>
      <c r="B329" s="182"/>
      <c r="C329" s="286"/>
      <c r="D329" s="182"/>
      <c r="E329" s="182"/>
      <c r="F329" s="183"/>
      <c r="G329" s="197"/>
      <c r="H329" s="183"/>
      <c r="I329" s="182"/>
      <c r="J329" s="182"/>
      <c r="K329" s="182"/>
      <c r="L329" s="184"/>
    </row>
    <row r="330" spans="1:12" x14ac:dyDescent="0.35">
      <c r="A330" s="182"/>
      <c r="B330" s="182"/>
      <c r="C330" s="286"/>
      <c r="D330" s="182"/>
      <c r="E330" s="182"/>
      <c r="F330" s="183"/>
      <c r="G330" s="197"/>
      <c r="H330" s="183"/>
      <c r="I330" s="182"/>
      <c r="J330" s="182"/>
      <c r="K330" s="182"/>
      <c r="L330" s="184"/>
    </row>
    <row r="331" spans="1:12" x14ac:dyDescent="0.35">
      <c r="A331" s="182"/>
      <c r="B331" s="182"/>
      <c r="C331" s="286"/>
      <c r="D331" s="182"/>
      <c r="E331" s="182"/>
      <c r="F331" s="183"/>
      <c r="G331" s="197"/>
      <c r="H331" s="183"/>
      <c r="I331" s="182"/>
      <c r="J331" s="182"/>
      <c r="K331" s="182"/>
      <c r="L331" s="184"/>
    </row>
    <row r="332" spans="1:12" x14ac:dyDescent="0.35">
      <c r="A332" s="182"/>
      <c r="B332" s="182"/>
      <c r="C332" s="286"/>
      <c r="D332" s="182"/>
      <c r="E332" s="182"/>
      <c r="F332" s="183"/>
      <c r="G332" s="197"/>
      <c r="H332" s="183"/>
      <c r="I332" s="182"/>
      <c r="J332" s="182"/>
      <c r="K332" s="182"/>
      <c r="L332" s="184"/>
    </row>
    <row r="333" spans="1:12" x14ac:dyDescent="0.35">
      <c r="A333" s="182"/>
      <c r="B333" s="182"/>
      <c r="C333" s="286"/>
      <c r="D333" s="182"/>
      <c r="E333" s="182"/>
      <c r="F333" s="183"/>
      <c r="G333" s="197"/>
      <c r="H333" s="183"/>
      <c r="I333" s="182"/>
      <c r="J333" s="182"/>
      <c r="K333" s="182"/>
      <c r="L333" s="184"/>
    </row>
    <row r="334" spans="1:12" x14ac:dyDescent="0.35">
      <c r="A334" s="182"/>
      <c r="B334" s="182"/>
      <c r="C334" s="286"/>
      <c r="D334" s="182"/>
      <c r="E334" s="182"/>
      <c r="F334" s="183"/>
      <c r="G334" s="197"/>
      <c r="H334" s="183"/>
      <c r="I334" s="182"/>
      <c r="J334" s="182"/>
      <c r="K334" s="182"/>
      <c r="L334" s="184"/>
    </row>
    <row r="335" spans="1:12" x14ac:dyDescent="0.35">
      <c r="A335" s="182"/>
      <c r="B335" s="182"/>
      <c r="C335" s="286"/>
      <c r="D335" s="182"/>
      <c r="E335" s="182"/>
      <c r="F335" s="183"/>
      <c r="G335" s="197"/>
      <c r="H335" s="183"/>
      <c r="I335" s="182"/>
      <c r="J335" s="182"/>
      <c r="K335" s="182"/>
      <c r="L335" s="184"/>
    </row>
    <row r="336" spans="1:12" x14ac:dyDescent="0.35">
      <c r="A336" s="182"/>
      <c r="B336" s="182"/>
      <c r="C336" s="286"/>
      <c r="D336" s="182"/>
      <c r="E336" s="182"/>
      <c r="F336" s="183"/>
      <c r="G336" s="197"/>
      <c r="H336" s="183"/>
      <c r="I336" s="182"/>
      <c r="J336" s="182"/>
      <c r="K336" s="182"/>
      <c r="L336" s="184"/>
    </row>
    <row r="337" spans="1:12" x14ac:dyDescent="0.35">
      <c r="A337" s="182"/>
      <c r="B337" s="182"/>
      <c r="C337" s="286"/>
      <c r="D337" s="182"/>
      <c r="E337" s="182"/>
      <c r="F337" s="183"/>
      <c r="G337" s="197"/>
      <c r="H337" s="183"/>
      <c r="I337" s="182"/>
      <c r="J337" s="182"/>
      <c r="K337" s="182"/>
      <c r="L337" s="184"/>
    </row>
    <row r="338" spans="1:12" x14ac:dyDescent="0.35">
      <c r="A338" s="182"/>
      <c r="B338" s="182"/>
      <c r="C338" s="286"/>
      <c r="D338" s="182"/>
      <c r="E338" s="182"/>
      <c r="F338" s="183"/>
      <c r="G338" s="197"/>
      <c r="H338" s="183"/>
      <c r="I338" s="182"/>
      <c r="J338" s="182"/>
      <c r="K338" s="182"/>
      <c r="L338" s="184"/>
    </row>
    <row r="339" spans="1:12" x14ac:dyDescent="0.35">
      <c r="A339" s="182"/>
      <c r="B339" s="182"/>
      <c r="C339" s="286"/>
      <c r="D339" s="182"/>
      <c r="E339" s="182"/>
      <c r="F339" s="183"/>
      <c r="G339" s="197"/>
      <c r="H339" s="183"/>
      <c r="I339" s="182"/>
      <c r="J339" s="182"/>
      <c r="K339" s="182"/>
      <c r="L339" s="184"/>
    </row>
    <row r="340" spans="1:12" x14ac:dyDescent="0.35">
      <c r="A340" s="182"/>
      <c r="B340" s="182"/>
      <c r="C340" s="286"/>
      <c r="D340" s="182"/>
      <c r="E340" s="182"/>
      <c r="F340" s="183"/>
      <c r="G340" s="197"/>
      <c r="H340" s="183"/>
      <c r="I340" s="182"/>
      <c r="J340" s="182"/>
      <c r="K340" s="182"/>
      <c r="L340" s="184"/>
    </row>
    <row r="341" spans="1:12" x14ac:dyDescent="0.35">
      <c r="A341" s="182"/>
      <c r="B341" s="182"/>
      <c r="C341" s="286"/>
      <c r="D341" s="182"/>
      <c r="E341" s="182"/>
      <c r="F341" s="183"/>
      <c r="G341" s="197"/>
      <c r="H341" s="183"/>
      <c r="I341" s="182"/>
      <c r="J341" s="182"/>
      <c r="K341" s="182"/>
      <c r="L341" s="184"/>
    </row>
    <row r="342" spans="1:12" x14ac:dyDescent="0.35">
      <c r="A342" s="182"/>
      <c r="B342" s="182"/>
      <c r="C342" s="286"/>
      <c r="D342" s="182"/>
      <c r="E342" s="182"/>
      <c r="F342" s="183"/>
      <c r="G342" s="197"/>
      <c r="H342" s="183"/>
      <c r="I342" s="182"/>
      <c r="J342" s="182"/>
      <c r="K342" s="182"/>
      <c r="L342" s="184"/>
    </row>
    <row r="343" spans="1:12" x14ac:dyDescent="0.35">
      <c r="A343" s="182"/>
      <c r="B343" s="182"/>
      <c r="C343" s="286"/>
      <c r="D343" s="182"/>
      <c r="E343" s="182"/>
      <c r="F343" s="183"/>
      <c r="G343" s="197"/>
      <c r="H343" s="183"/>
      <c r="I343" s="182"/>
      <c r="J343" s="182"/>
      <c r="K343" s="182"/>
      <c r="L343" s="184"/>
    </row>
    <row r="344" spans="1:12" x14ac:dyDescent="0.35">
      <c r="A344" s="182"/>
      <c r="B344" s="182"/>
      <c r="C344" s="286"/>
      <c r="D344" s="182"/>
      <c r="E344" s="182"/>
      <c r="F344" s="183"/>
      <c r="G344" s="197"/>
      <c r="H344" s="183"/>
      <c r="I344" s="182"/>
      <c r="J344" s="182"/>
      <c r="K344" s="182"/>
      <c r="L344" s="184"/>
    </row>
    <row r="345" spans="1:12" x14ac:dyDescent="0.35">
      <c r="A345" s="182"/>
      <c r="B345" s="182"/>
      <c r="C345" s="286"/>
      <c r="D345" s="182"/>
      <c r="E345" s="182"/>
      <c r="F345" s="183"/>
      <c r="G345" s="197"/>
      <c r="H345" s="183"/>
      <c r="I345" s="182"/>
      <c r="J345" s="182"/>
      <c r="K345" s="182"/>
      <c r="L345" s="184"/>
    </row>
    <row r="346" spans="1:12" x14ac:dyDescent="0.35">
      <c r="A346" s="182"/>
      <c r="B346" s="182"/>
      <c r="C346" s="286"/>
      <c r="D346" s="182"/>
      <c r="E346" s="182"/>
      <c r="F346" s="183"/>
      <c r="G346" s="197"/>
      <c r="H346" s="183"/>
      <c r="I346" s="182"/>
      <c r="J346" s="182"/>
      <c r="K346" s="182"/>
      <c r="L346" s="184"/>
    </row>
    <row r="347" spans="1:12" x14ac:dyDescent="0.35">
      <c r="A347" s="182"/>
      <c r="B347" s="182"/>
      <c r="C347" s="286"/>
      <c r="D347" s="182"/>
      <c r="E347" s="182"/>
      <c r="F347" s="183"/>
      <c r="G347" s="197"/>
      <c r="H347" s="183"/>
      <c r="I347" s="182"/>
      <c r="J347" s="182"/>
      <c r="K347" s="182"/>
      <c r="L347" s="184"/>
    </row>
    <row r="348" spans="1:12" x14ac:dyDescent="0.35">
      <c r="A348" s="182"/>
      <c r="B348" s="182"/>
      <c r="C348" s="286"/>
      <c r="D348" s="182"/>
      <c r="E348" s="182"/>
      <c r="F348" s="183"/>
      <c r="G348" s="197"/>
      <c r="H348" s="183"/>
      <c r="I348" s="182"/>
      <c r="J348" s="182"/>
      <c r="K348" s="182"/>
      <c r="L348" s="184"/>
    </row>
    <row r="349" spans="1:12" x14ac:dyDescent="0.35">
      <c r="A349" s="182"/>
      <c r="B349" s="182"/>
      <c r="C349" s="286"/>
      <c r="D349" s="182"/>
      <c r="E349" s="182"/>
      <c r="F349" s="183"/>
      <c r="G349" s="197"/>
      <c r="H349" s="183"/>
      <c r="I349" s="182"/>
      <c r="J349" s="182"/>
      <c r="K349" s="182"/>
      <c r="L349" s="184"/>
    </row>
    <row r="350" spans="1:12" x14ac:dyDescent="0.35">
      <c r="A350" s="182"/>
      <c r="B350" s="182"/>
      <c r="C350" s="286"/>
      <c r="D350" s="182"/>
      <c r="E350" s="182"/>
      <c r="F350" s="183"/>
      <c r="G350" s="197"/>
      <c r="H350" s="183"/>
      <c r="I350" s="182"/>
      <c r="J350" s="182"/>
      <c r="K350" s="182"/>
      <c r="L350" s="184"/>
    </row>
    <row r="351" spans="1:12" x14ac:dyDescent="0.35">
      <c r="A351" s="182"/>
      <c r="B351" s="182"/>
      <c r="C351" s="286"/>
      <c r="D351" s="182"/>
      <c r="E351" s="182"/>
      <c r="F351" s="183"/>
      <c r="G351" s="197"/>
      <c r="H351" s="183"/>
      <c r="I351" s="182"/>
      <c r="J351" s="182"/>
      <c r="K351" s="182"/>
      <c r="L351" s="184"/>
    </row>
    <row r="352" spans="1:12" x14ac:dyDescent="0.35">
      <c r="A352" s="182"/>
      <c r="B352" s="182"/>
      <c r="C352" s="286"/>
      <c r="D352" s="182"/>
      <c r="E352" s="182"/>
      <c r="F352" s="183"/>
      <c r="G352" s="197"/>
      <c r="H352" s="183"/>
      <c r="I352" s="182"/>
      <c r="J352" s="182"/>
      <c r="K352" s="182"/>
      <c r="L352" s="184"/>
    </row>
    <row r="353" spans="1:12" x14ac:dyDescent="0.35">
      <c r="A353" s="182"/>
      <c r="B353" s="182"/>
      <c r="C353" s="286"/>
      <c r="D353" s="182"/>
      <c r="E353" s="182"/>
      <c r="F353" s="183"/>
      <c r="G353" s="197"/>
      <c r="H353" s="183"/>
      <c r="I353" s="182"/>
      <c r="J353" s="182"/>
      <c r="K353" s="182"/>
      <c r="L353" s="184"/>
    </row>
    <row r="354" spans="1:12" x14ac:dyDescent="0.35">
      <c r="A354" s="182"/>
      <c r="B354" s="182"/>
      <c r="C354" s="286"/>
      <c r="D354" s="182"/>
      <c r="E354" s="182"/>
      <c r="F354" s="183"/>
      <c r="G354" s="197"/>
      <c r="H354" s="183"/>
      <c r="I354" s="182"/>
      <c r="J354" s="182"/>
      <c r="K354" s="182"/>
      <c r="L354" s="184"/>
    </row>
    <row r="355" spans="1:12" x14ac:dyDescent="0.35">
      <c r="A355" s="182"/>
      <c r="B355" s="182"/>
      <c r="C355" s="286"/>
      <c r="D355" s="182"/>
      <c r="E355" s="182"/>
      <c r="F355" s="183"/>
      <c r="G355" s="197"/>
      <c r="H355" s="183"/>
      <c r="I355" s="182"/>
      <c r="J355" s="182"/>
      <c r="K355" s="182"/>
      <c r="L355" s="184"/>
    </row>
    <row r="356" spans="1:12" x14ac:dyDescent="0.35">
      <c r="A356" s="182"/>
      <c r="B356" s="182"/>
      <c r="C356" s="286"/>
      <c r="D356" s="182"/>
      <c r="E356" s="182"/>
      <c r="F356" s="183"/>
      <c r="G356" s="197"/>
      <c r="H356" s="183"/>
      <c r="I356" s="182"/>
      <c r="J356" s="182"/>
      <c r="K356" s="182"/>
      <c r="L356" s="184"/>
    </row>
    <row r="357" spans="1:12" x14ac:dyDescent="0.35">
      <c r="A357" s="182"/>
      <c r="B357" s="182"/>
      <c r="C357" s="286"/>
      <c r="D357" s="182"/>
      <c r="E357" s="182"/>
      <c r="F357" s="183"/>
      <c r="G357" s="197"/>
      <c r="H357" s="183"/>
      <c r="I357" s="182"/>
      <c r="J357" s="182"/>
      <c r="K357" s="182"/>
      <c r="L357" s="184"/>
    </row>
    <row r="358" spans="1:12" x14ac:dyDescent="0.35">
      <c r="A358" s="182"/>
      <c r="B358" s="182"/>
      <c r="C358" s="286"/>
      <c r="D358" s="182"/>
      <c r="E358" s="182"/>
      <c r="F358" s="183"/>
      <c r="G358" s="197"/>
      <c r="H358" s="183"/>
      <c r="I358" s="182"/>
      <c r="J358" s="182"/>
      <c r="K358" s="182"/>
      <c r="L358" s="184"/>
    </row>
    <row r="359" spans="1:12" x14ac:dyDescent="0.35">
      <c r="A359" s="182"/>
      <c r="B359" s="182"/>
      <c r="C359" s="286"/>
      <c r="D359" s="182"/>
      <c r="E359" s="182"/>
      <c r="F359" s="183"/>
      <c r="G359" s="197"/>
      <c r="H359" s="183"/>
      <c r="I359" s="182"/>
      <c r="J359" s="182"/>
      <c r="K359" s="182"/>
      <c r="L359" s="184"/>
    </row>
    <row r="360" spans="1:12" x14ac:dyDescent="0.35">
      <c r="A360" s="182"/>
      <c r="B360" s="182"/>
      <c r="C360" s="286"/>
      <c r="D360" s="182"/>
      <c r="E360" s="182"/>
      <c r="F360" s="183"/>
      <c r="G360" s="197"/>
      <c r="H360" s="183"/>
      <c r="I360" s="182"/>
      <c r="J360" s="182"/>
      <c r="K360" s="182"/>
      <c r="L360" s="184"/>
    </row>
    <row r="361" spans="1:12" x14ac:dyDescent="0.35">
      <c r="A361" s="182"/>
      <c r="B361" s="182"/>
      <c r="C361" s="286"/>
      <c r="D361" s="182"/>
      <c r="E361" s="182"/>
      <c r="F361" s="183"/>
      <c r="G361" s="197"/>
      <c r="H361" s="183"/>
      <c r="I361" s="182"/>
      <c r="J361" s="182"/>
      <c r="K361" s="182"/>
      <c r="L361" s="184"/>
    </row>
    <row r="362" spans="1:12" x14ac:dyDescent="0.35">
      <c r="A362" s="182"/>
      <c r="B362" s="182"/>
      <c r="C362" s="286"/>
      <c r="D362" s="182"/>
      <c r="E362" s="182"/>
      <c r="F362" s="183"/>
      <c r="G362" s="197"/>
      <c r="H362" s="183"/>
      <c r="I362" s="182"/>
      <c r="J362" s="182"/>
      <c r="K362" s="182"/>
      <c r="L362" s="184"/>
    </row>
    <row r="363" spans="1:12" x14ac:dyDescent="0.35">
      <c r="A363" s="182"/>
      <c r="B363" s="182"/>
      <c r="C363" s="286"/>
      <c r="D363" s="182"/>
      <c r="E363" s="182"/>
      <c r="F363" s="183"/>
      <c r="G363" s="197"/>
      <c r="H363" s="183"/>
      <c r="I363" s="182"/>
      <c r="J363" s="182"/>
      <c r="K363" s="182"/>
      <c r="L363" s="184"/>
    </row>
    <row r="364" spans="1:12" x14ac:dyDescent="0.35">
      <c r="A364" s="182"/>
      <c r="B364" s="182"/>
      <c r="C364" s="286"/>
      <c r="D364" s="182"/>
      <c r="E364" s="182"/>
      <c r="F364" s="183"/>
      <c r="G364" s="197"/>
      <c r="H364" s="183"/>
      <c r="I364" s="182"/>
      <c r="J364" s="182"/>
      <c r="K364" s="182"/>
      <c r="L364" s="184"/>
    </row>
    <row r="365" spans="1:12" x14ac:dyDescent="0.35">
      <c r="A365" s="182"/>
      <c r="B365" s="182"/>
      <c r="C365" s="286"/>
      <c r="D365" s="182"/>
      <c r="E365" s="182"/>
      <c r="F365" s="183"/>
      <c r="G365" s="197"/>
      <c r="H365" s="183"/>
      <c r="I365" s="182"/>
      <c r="J365" s="182"/>
      <c r="K365" s="182"/>
      <c r="L365" s="184"/>
    </row>
    <row r="366" spans="1:12" x14ac:dyDescent="0.35">
      <c r="A366" s="182"/>
      <c r="B366" s="182"/>
      <c r="C366" s="286"/>
      <c r="D366" s="182"/>
      <c r="E366" s="182"/>
      <c r="F366" s="183"/>
      <c r="G366" s="197"/>
      <c r="H366" s="183"/>
      <c r="I366" s="182"/>
      <c r="J366" s="182"/>
      <c r="K366" s="182"/>
      <c r="L366" s="184"/>
    </row>
    <row r="367" spans="1:12" x14ac:dyDescent="0.35">
      <c r="A367" s="182"/>
      <c r="B367" s="182"/>
      <c r="C367" s="286"/>
      <c r="D367" s="182"/>
      <c r="E367" s="182"/>
      <c r="F367" s="183"/>
      <c r="G367" s="197"/>
      <c r="H367" s="183"/>
      <c r="I367" s="182"/>
      <c r="J367" s="182"/>
      <c r="K367" s="182"/>
      <c r="L367" s="184"/>
    </row>
    <row r="368" spans="1:12" x14ac:dyDescent="0.35">
      <c r="A368" s="182"/>
      <c r="B368" s="182"/>
      <c r="C368" s="286"/>
      <c r="D368" s="182"/>
      <c r="E368" s="182"/>
      <c r="F368" s="183"/>
      <c r="G368" s="197"/>
      <c r="H368" s="183"/>
      <c r="I368" s="182"/>
      <c r="J368" s="182"/>
      <c r="K368" s="182"/>
      <c r="L368" s="184"/>
    </row>
    <row r="369" spans="1:12" x14ac:dyDescent="0.35">
      <c r="A369" s="182"/>
      <c r="B369" s="182"/>
      <c r="C369" s="286"/>
      <c r="D369" s="182"/>
      <c r="E369" s="182"/>
      <c r="F369" s="183"/>
      <c r="G369" s="197"/>
      <c r="H369" s="183"/>
      <c r="I369" s="182"/>
      <c r="J369" s="182"/>
      <c r="K369" s="182"/>
      <c r="L369" s="184"/>
    </row>
    <row r="370" spans="1:12" x14ac:dyDescent="0.35">
      <c r="A370" s="182"/>
      <c r="B370" s="182"/>
      <c r="C370" s="286"/>
      <c r="D370" s="182"/>
      <c r="E370" s="182"/>
      <c r="F370" s="183"/>
      <c r="G370" s="197"/>
      <c r="H370" s="183"/>
      <c r="I370" s="182"/>
      <c r="J370" s="182"/>
      <c r="K370" s="182"/>
      <c r="L370" s="184"/>
    </row>
    <row r="371" spans="1:12" x14ac:dyDescent="0.35">
      <c r="A371" s="182"/>
      <c r="B371" s="182"/>
      <c r="C371" s="286"/>
      <c r="D371" s="182"/>
      <c r="E371" s="182"/>
      <c r="F371" s="183"/>
      <c r="G371" s="197"/>
      <c r="H371" s="183"/>
      <c r="I371" s="182"/>
      <c r="J371" s="182"/>
      <c r="K371" s="182"/>
      <c r="L371" s="184"/>
    </row>
    <row r="372" spans="1:12" x14ac:dyDescent="0.35">
      <c r="A372" s="182"/>
      <c r="B372" s="182"/>
      <c r="C372" s="286"/>
      <c r="D372" s="182"/>
      <c r="E372" s="182"/>
      <c r="F372" s="183"/>
      <c r="G372" s="197"/>
      <c r="H372" s="183"/>
      <c r="I372" s="182"/>
      <c r="J372" s="182"/>
      <c r="K372" s="182"/>
      <c r="L372" s="184"/>
    </row>
    <row r="373" spans="1:12" x14ac:dyDescent="0.35">
      <c r="A373" s="182"/>
      <c r="B373" s="182"/>
      <c r="C373" s="286"/>
      <c r="D373" s="182"/>
      <c r="E373" s="182"/>
      <c r="F373" s="183"/>
      <c r="G373" s="197"/>
      <c r="H373" s="183"/>
      <c r="I373" s="182"/>
      <c r="J373" s="182"/>
      <c r="K373" s="182"/>
      <c r="L373" s="184"/>
    </row>
    <row r="374" spans="1:12" x14ac:dyDescent="0.35">
      <c r="A374" s="182"/>
      <c r="B374" s="182"/>
      <c r="C374" s="286"/>
      <c r="D374" s="182"/>
      <c r="E374" s="182"/>
      <c r="F374" s="183"/>
      <c r="G374" s="197"/>
      <c r="H374" s="183"/>
      <c r="I374" s="182"/>
      <c r="J374" s="182"/>
      <c r="K374" s="182"/>
      <c r="L374" s="184"/>
    </row>
    <row r="375" spans="1:12" x14ac:dyDescent="0.35">
      <c r="A375" s="182"/>
      <c r="B375" s="182"/>
      <c r="C375" s="286"/>
      <c r="D375" s="182"/>
      <c r="E375" s="182"/>
      <c r="F375" s="183"/>
      <c r="G375" s="197"/>
      <c r="H375" s="183"/>
      <c r="I375" s="182"/>
      <c r="J375" s="182"/>
      <c r="K375" s="182"/>
      <c r="L375" s="184"/>
    </row>
    <row r="376" spans="1:12" x14ac:dyDescent="0.35">
      <c r="A376" s="182"/>
      <c r="B376" s="182"/>
      <c r="C376" s="286"/>
      <c r="D376" s="182"/>
      <c r="E376" s="182"/>
      <c r="F376" s="183"/>
      <c r="G376" s="197"/>
      <c r="H376" s="183"/>
      <c r="I376" s="182"/>
      <c r="J376" s="182"/>
      <c r="K376" s="182"/>
      <c r="L376" s="184"/>
    </row>
    <row r="377" spans="1:12" x14ac:dyDescent="0.35">
      <c r="A377" s="182"/>
      <c r="B377" s="182"/>
      <c r="C377" s="286"/>
      <c r="D377" s="182"/>
      <c r="E377" s="182"/>
      <c r="F377" s="183"/>
      <c r="G377" s="197"/>
      <c r="H377" s="183"/>
      <c r="I377" s="182"/>
      <c r="J377" s="182"/>
      <c r="K377" s="182"/>
      <c r="L377" s="184"/>
    </row>
    <row r="378" spans="1:12" x14ac:dyDescent="0.35">
      <c r="A378" s="182"/>
      <c r="B378" s="182"/>
      <c r="C378" s="286"/>
      <c r="D378" s="182"/>
      <c r="E378" s="182"/>
      <c r="F378" s="183"/>
      <c r="G378" s="197"/>
      <c r="H378" s="183"/>
      <c r="I378" s="182"/>
      <c r="J378" s="182"/>
      <c r="K378" s="182"/>
      <c r="L378" s="184"/>
    </row>
    <row r="379" spans="1:12" x14ac:dyDescent="0.35">
      <c r="A379" s="182"/>
      <c r="B379" s="182"/>
      <c r="C379" s="286"/>
      <c r="D379" s="182"/>
      <c r="E379" s="182"/>
      <c r="F379" s="183"/>
      <c r="G379" s="197"/>
      <c r="H379" s="183"/>
      <c r="I379" s="182"/>
      <c r="J379" s="182"/>
      <c r="K379" s="182"/>
      <c r="L379" s="184"/>
    </row>
    <row r="380" spans="1:12" x14ac:dyDescent="0.35">
      <c r="A380" s="182"/>
      <c r="B380" s="182"/>
      <c r="C380" s="286"/>
      <c r="D380" s="182"/>
      <c r="E380" s="182"/>
      <c r="F380" s="183"/>
      <c r="G380" s="197"/>
      <c r="H380" s="183"/>
      <c r="I380" s="182"/>
      <c r="J380" s="182"/>
      <c r="K380" s="182"/>
      <c r="L380" s="184"/>
    </row>
    <row r="381" spans="1:12" x14ac:dyDescent="0.35">
      <c r="A381" s="182"/>
      <c r="B381" s="182"/>
      <c r="C381" s="286"/>
      <c r="D381" s="182"/>
      <c r="E381" s="182"/>
      <c r="F381" s="183"/>
      <c r="G381" s="197"/>
      <c r="H381" s="183"/>
      <c r="I381" s="182"/>
      <c r="J381" s="182"/>
      <c r="K381" s="182"/>
      <c r="L381" s="184"/>
    </row>
    <row r="382" spans="1:12" x14ac:dyDescent="0.35">
      <c r="A382" s="182"/>
      <c r="B382" s="182"/>
      <c r="C382" s="286"/>
      <c r="D382" s="182"/>
      <c r="E382" s="182"/>
      <c r="F382" s="183"/>
      <c r="G382" s="197"/>
      <c r="H382" s="183"/>
      <c r="I382" s="182"/>
      <c r="J382" s="182"/>
      <c r="K382" s="182"/>
      <c r="L382" s="184"/>
    </row>
    <row r="383" spans="1:12" x14ac:dyDescent="0.35">
      <c r="A383" s="182"/>
      <c r="B383" s="182"/>
      <c r="C383" s="286"/>
      <c r="D383" s="182"/>
      <c r="E383" s="182"/>
      <c r="F383" s="183"/>
      <c r="G383" s="197"/>
      <c r="H383" s="183"/>
      <c r="I383" s="182"/>
      <c r="J383" s="182"/>
      <c r="K383" s="182"/>
      <c r="L383" s="184"/>
    </row>
    <row r="384" spans="1:12" x14ac:dyDescent="0.35">
      <c r="A384" s="182"/>
      <c r="B384" s="182"/>
      <c r="C384" s="286"/>
      <c r="D384" s="182"/>
      <c r="E384" s="182"/>
      <c r="F384" s="183"/>
      <c r="G384" s="197"/>
      <c r="H384" s="183"/>
      <c r="I384" s="182"/>
      <c r="J384" s="182"/>
      <c r="K384" s="182"/>
      <c r="L384" s="184"/>
    </row>
    <row r="385" spans="1:12" x14ac:dyDescent="0.35">
      <c r="A385" s="182"/>
      <c r="B385" s="182"/>
      <c r="C385" s="286"/>
      <c r="D385" s="182"/>
      <c r="E385" s="182"/>
      <c r="F385" s="183"/>
      <c r="G385" s="197"/>
      <c r="H385" s="183"/>
      <c r="I385" s="182"/>
      <c r="J385" s="182"/>
      <c r="K385" s="182"/>
      <c r="L385" s="184"/>
    </row>
    <row r="386" spans="1:12" x14ac:dyDescent="0.35">
      <c r="A386" s="182"/>
      <c r="B386" s="182"/>
      <c r="C386" s="286"/>
      <c r="D386" s="182"/>
      <c r="E386" s="182"/>
      <c r="F386" s="183"/>
      <c r="G386" s="197"/>
      <c r="H386" s="183"/>
      <c r="I386" s="182"/>
      <c r="J386" s="182"/>
      <c r="K386" s="182"/>
      <c r="L386" s="184"/>
    </row>
    <row r="387" spans="1:12" x14ac:dyDescent="0.35">
      <c r="A387" s="182"/>
      <c r="B387" s="182"/>
      <c r="C387" s="286"/>
      <c r="D387" s="182"/>
      <c r="E387" s="182"/>
      <c r="F387" s="183"/>
      <c r="G387" s="197"/>
      <c r="H387" s="183"/>
      <c r="I387" s="182"/>
      <c r="J387" s="182"/>
      <c r="K387" s="182"/>
      <c r="L387" s="184"/>
    </row>
    <row r="388" spans="1:12" x14ac:dyDescent="0.35">
      <c r="A388" s="182"/>
      <c r="B388" s="182"/>
      <c r="C388" s="286"/>
      <c r="D388" s="182"/>
      <c r="E388" s="182"/>
      <c r="F388" s="183"/>
      <c r="G388" s="197"/>
      <c r="H388" s="183"/>
      <c r="I388" s="182"/>
      <c r="J388" s="182"/>
      <c r="K388" s="182"/>
      <c r="L388" s="184"/>
    </row>
    <row r="389" spans="1:12" x14ac:dyDescent="0.35">
      <c r="A389" s="182"/>
      <c r="B389" s="182"/>
      <c r="C389" s="286"/>
      <c r="D389" s="182"/>
      <c r="E389" s="182"/>
      <c r="F389" s="183"/>
      <c r="G389" s="197"/>
      <c r="H389" s="183"/>
      <c r="I389" s="182"/>
      <c r="J389" s="182"/>
      <c r="K389" s="182"/>
      <c r="L389" s="184"/>
    </row>
    <row r="390" spans="1:12" x14ac:dyDescent="0.35">
      <c r="A390" s="182"/>
      <c r="B390" s="182"/>
      <c r="C390" s="286"/>
      <c r="D390" s="182"/>
      <c r="E390" s="182"/>
      <c r="F390" s="183"/>
      <c r="G390" s="197"/>
      <c r="H390" s="183"/>
      <c r="I390" s="182"/>
      <c r="J390" s="182"/>
      <c r="K390" s="182"/>
      <c r="L390" s="184"/>
    </row>
    <row r="391" spans="1:12" x14ac:dyDescent="0.35">
      <c r="A391" s="182"/>
      <c r="B391" s="182"/>
      <c r="C391" s="286"/>
      <c r="D391" s="182"/>
      <c r="E391" s="182"/>
      <c r="F391" s="183"/>
      <c r="G391" s="197"/>
      <c r="H391" s="183"/>
      <c r="I391" s="182"/>
      <c r="J391" s="182"/>
      <c r="K391" s="182"/>
      <c r="L391" s="184"/>
    </row>
    <row r="392" spans="1:12" x14ac:dyDescent="0.35">
      <c r="A392" s="182"/>
      <c r="B392" s="182"/>
      <c r="C392" s="286"/>
      <c r="D392" s="182"/>
      <c r="E392" s="182"/>
      <c r="F392" s="183"/>
      <c r="G392" s="197"/>
      <c r="H392" s="183"/>
      <c r="I392" s="182"/>
      <c r="J392" s="182"/>
      <c r="K392" s="182"/>
      <c r="L392" s="184"/>
    </row>
    <row r="393" spans="1:12" x14ac:dyDescent="0.35">
      <c r="A393" s="182"/>
      <c r="B393" s="182"/>
      <c r="C393" s="286"/>
      <c r="D393" s="182"/>
      <c r="E393" s="182"/>
      <c r="F393" s="183"/>
      <c r="G393" s="197"/>
      <c r="H393" s="183"/>
      <c r="I393" s="182"/>
      <c r="J393" s="182"/>
      <c r="K393" s="182"/>
      <c r="L393" s="184"/>
    </row>
    <row r="394" spans="1:12" x14ac:dyDescent="0.35">
      <c r="A394" s="182"/>
      <c r="B394" s="182"/>
      <c r="C394" s="286"/>
      <c r="D394" s="182"/>
      <c r="E394" s="182"/>
      <c r="F394" s="183"/>
      <c r="G394" s="197"/>
      <c r="H394" s="183"/>
      <c r="I394" s="182"/>
      <c r="J394" s="182"/>
      <c r="K394" s="182"/>
      <c r="L394" s="184"/>
    </row>
    <row r="395" spans="1:12" x14ac:dyDescent="0.35">
      <c r="A395" s="182"/>
      <c r="B395" s="182"/>
      <c r="C395" s="286"/>
      <c r="D395" s="182"/>
      <c r="E395" s="182"/>
      <c r="F395" s="183"/>
      <c r="G395" s="197"/>
      <c r="H395" s="183"/>
      <c r="I395" s="182"/>
      <c r="J395" s="182"/>
      <c r="K395" s="182"/>
      <c r="L395" s="184"/>
    </row>
    <row r="396" spans="1:12" x14ac:dyDescent="0.35">
      <c r="A396" s="182"/>
      <c r="B396" s="182"/>
      <c r="C396" s="286"/>
      <c r="D396" s="182"/>
      <c r="E396" s="182"/>
      <c r="F396" s="183"/>
      <c r="G396" s="197"/>
      <c r="H396" s="183"/>
      <c r="I396" s="182"/>
      <c r="J396" s="182"/>
      <c r="K396" s="182"/>
      <c r="L396" s="184"/>
    </row>
    <row r="397" spans="1:12" x14ac:dyDescent="0.35">
      <c r="A397" s="182"/>
      <c r="B397" s="182"/>
      <c r="C397" s="286"/>
      <c r="D397" s="182"/>
      <c r="E397" s="182"/>
      <c r="F397" s="183"/>
      <c r="G397" s="197"/>
      <c r="H397" s="183"/>
      <c r="I397" s="182"/>
      <c r="J397" s="182"/>
      <c r="K397" s="182"/>
      <c r="L397" s="184"/>
    </row>
    <row r="398" spans="1:12" x14ac:dyDescent="0.35">
      <c r="A398" s="182"/>
      <c r="B398" s="182"/>
      <c r="C398" s="286"/>
      <c r="D398" s="182"/>
      <c r="E398" s="182"/>
      <c r="F398" s="183"/>
      <c r="G398" s="197"/>
      <c r="H398" s="183"/>
      <c r="I398" s="182"/>
      <c r="J398" s="182"/>
      <c r="K398" s="182"/>
      <c r="L398" s="184"/>
    </row>
    <row r="399" spans="1:12" x14ac:dyDescent="0.35">
      <c r="A399" s="182"/>
      <c r="B399" s="182"/>
      <c r="C399" s="286"/>
      <c r="D399" s="182"/>
      <c r="E399" s="182"/>
      <c r="F399" s="183"/>
      <c r="G399" s="197"/>
      <c r="H399" s="183"/>
      <c r="I399" s="182"/>
      <c r="J399" s="182"/>
      <c r="K399" s="182"/>
      <c r="L399" s="184"/>
    </row>
    <row r="400" spans="1:12" x14ac:dyDescent="0.35">
      <c r="A400" s="182"/>
      <c r="B400" s="182"/>
      <c r="C400" s="286"/>
      <c r="D400" s="182"/>
      <c r="E400" s="182"/>
      <c r="F400" s="183"/>
      <c r="G400" s="197"/>
      <c r="H400" s="183"/>
      <c r="I400" s="182"/>
      <c r="J400" s="182"/>
      <c r="K400" s="182"/>
      <c r="L400" s="184"/>
    </row>
    <row r="401" spans="1:12" x14ac:dyDescent="0.35">
      <c r="A401" s="182"/>
      <c r="B401" s="182"/>
      <c r="C401" s="286"/>
      <c r="D401" s="182"/>
      <c r="E401" s="182"/>
      <c r="F401" s="183"/>
      <c r="G401" s="197"/>
      <c r="H401" s="183"/>
      <c r="I401" s="182"/>
      <c r="J401" s="182"/>
      <c r="K401" s="182"/>
      <c r="L401" s="184"/>
    </row>
    <row r="402" spans="1:12" x14ac:dyDescent="0.35">
      <c r="A402" s="182"/>
      <c r="B402" s="182"/>
      <c r="C402" s="286"/>
      <c r="D402" s="182"/>
      <c r="E402" s="182"/>
      <c r="F402" s="183"/>
      <c r="G402" s="197"/>
      <c r="H402" s="183"/>
      <c r="I402" s="182"/>
      <c r="J402" s="182"/>
      <c r="K402" s="182"/>
      <c r="L402" s="184"/>
    </row>
    <row r="403" spans="1:12" x14ac:dyDescent="0.35">
      <c r="A403" s="182"/>
      <c r="B403" s="182"/>
      <c r="C403" s="286"/>
      <c r="D403" s="182"/>
      <c r="E403" s="182"/>
      <c r="F403" s="183"/>
      <c r="G403" s="197"/>
      <c r="H403" s="183"/>
      <c r="I403" s="182"/>
      <c r="J403" s="182"/>
      <c r="K403" s="182"/>
      <c r="L403" s="184"/>
    </row>
    <row r="404" spans="1:12" x14ac:dyDescent="0.35">
      <c r="A404" s="182"/>
      <c r="B404" s="182"/>
      <c r="C404" s="286"/>
      <c r="D404" s="182"/>
      <c r="E404" s="182"/>
      <c r="F404" s="183"/>
      <c r="G404" s="197"/>
      <c r="H404" s="183"/>
      <c r="I404" s="182"/>
      <c r="J404" s="182"/>
      <c r="K404" s="182"/>
      <c r="L404" s="184"/>
    </row>
    <row r="405" spans="1:12" x14ac:dyDescent="0.35">
      <c r="A405" s="182"/>
      <c r="B405" s="182"/>
      <c r="C405" s="286"/>
      <c r="D405" s="182"/>
      <c r="E405" s="182"/>
      <c r="F405" s="183"/>
      <c r="G405" s="197"/>
      <c r="H405" s="183"/>
      <c r="I405" s="182"/>
      <c r="J405" s="182"/>
      <c r="K405" s="182"/>
      <c r="L405" s="184"/>
    </row>
    <row r="406" spans="1:12" x14ac:dyDescent="0.35">
      <c r="A406" s="182"/>
      <c r="B406" s="182"/>
      <c r="C406" s="286"/>
      <c r="D406" s="182"/>
      <c r="E406" s="182"/>
      <c r="F406" s="183"/>
      <c r="G406" s="197"/>
      <c r="H406" s="183"/>
      <c r="I406" s="182"/>
      <c r="J406" s="182"/>
      <c r="K406" s="182"/>
      <c r="L406" s="184"/>
    </row>
    <row r="407" spans="1:12" x14ac:dyDescent="0.35">
      <c r="A407" s="182"/>
      <c r="B407" s="182"/>
      <c r="C407" s="286"/>
      <c r="D407" s="182"/>
      <c r="E407" s="182"/>
      <c r="F407" s="183"/>
      <c r="G407" s="197"/>
      <c r="H407" s="183"/>
      <c r="I407" s="182"/>
      <c r="J407" s="182"/>
      <c r="K407" s="182"/>
      <c r="L407" s="184"/>
    </row>
    <row r="408" spans="1:12" x14ac:dyDescent="0.35">
      <c r="A408" s="182"/>
      <c r="B408" s="182"/>
      <c r="C408" s="286"/>
      <c r="D408" s="182"/>
      <c r="E408" s="182"/>
      <c r="F408" s="183"/>
      <c r="G408" s="197"/>
      <c r="H408" s="183"/>
      <c r="I408" s="182"/>
      <c r="J408" s="182"/>
      <c r="K408" s="182"/>
      <c r="L408" s="184"/>
    </row>
    <row r="409" spans="1:12" x14ac:dyDescent="0.35">
      <c r="A409" s="182"/>
      <c r="B409" s="182"/>
      <c r="C409" s="286"/>
      <c r="D409" s="182"/>
      <c r="E409" s="182"/>
      <c r="F409" s="183"/>
      <c r="G409" s="197"/>
      <c r="H409" s="183"/>
      <c r="I409" s="182"/>
      <c r="J409" s="182"/>
      <c r="K409" s="182"/>
      <c r="L409" s="184"/>
    </row>
    <row r="410" spans="1:12" x14ac:dyDescent="0.35">
      <c r="A410" s="182"/>
      <c r="B410" s="182"/>
      <c r="C410" s="286"/>
      <c r="D410" s="182"/>
      <c r="E410" s="182"/>
      <c r="F410" s="183"/>
      <c r="G410" s="197"/>
      <c r="H410" s="183"/>
      <c r="I410" s="182"/>
      <c r="J410" s="182"/>
      <c r="K410" s="182"/>
      <c r="L410" s="184"/>
    </row>
    <row r="411" spans="1:12" x14ac:dyDescent="0.35">
      <c r="A411" s="182"/>
      <c r="B411" s="182"/>
      <c r="C411" s="286"/>
      <c r="D411" s="182"/>
      <c r="E411" s="182"/>
      <c r="F411" s="183"/>
      <c r="G411" s="197"/>
      <c r="H411" s="183"/>
      <c r="I411" s="182"/>
      <c r="J411" s="182"/>
      <c r="K411" s="182"/>
      <c r="L411" s="184"/>
    </row>
    <row r="412" spans="1:12" x14ac:dyDescent="0.35">
      <c r="A412" s="182"/>
      <c r="B412" s="182"/>
      <c r="C412" s="286"/>
      <c r="D412" s="182"/>
      <c r="E412" s="182"/>
      <c r="F412" s="183"/>
      <c r="G412" s="197"/>
      <c r="H412" s="183"/>
      <c r="I412" s="182"/>
      <c r="J412" s="182"/>
      <c r="K412" s="182"/>
      <c r="L412" s="184"/>
    </row>
    <row r="413" spans="1:12" x14ac:dyDescent="0.35">
      <c r="A413" s="182"/>
      <c r="B413" s="182"/>
      <c r="C413" s="286"/>
      <c r="D413" s="182"/>
      <c r="E413" s="182"/>
      <c r="F413" s="183"/>
      <c r="G413" s="197"/>
      <c r="H413" s="183"/>
      <c r="I413" s="182"/>
      <c r="J413" s="182"/>
      <c r="K413" s="182"/>
      <c r="L413" s="184"/>
    </row>
    <row r="414" spans="1:12" x14ac:dyDescent="0.35">
      <c r="A414" s="182"/>
      <c r="B414" s="182"/>
      <c r="C414" s="286"/>
      <c r="D414" s="182"/>
      <c r="E414" s="182"/>
      <c r="F414" s="183"/>
      <c r="G414" s="197"/>
      <c r="H414" s="183"/>
      <c r="I414" s="182"/>
      <c r="J414" s="182"/>
      <c r="K414" s="182"/>
      <c r="L414" s="184"/>
    </row>
    <row r="415" spans="1:12" x14ac:dyDescent="0.35">
      <c r="A415" s="182"/>
      <c r="B415" s="182"/>
      <c r="C415" s="286"/>
      <c r="D415" s="182"/>
      <c r="E415" s="182"/>
      <c r="F415" s="183"/>
      <c r="G415" s="197"/>
      <c r="H415" s="183"/>
      <c r="I415" s="182"/>
      <c r="J415" s="182"/>
      <c r="K415" s="182"/>
      <c r="L415" s="184"/>
    </row>
    <row r="416" spans="1:12" x14ac:dyDescent="0.35">
      <c r="A416" s="182"/>
      <c r="B416" s="182"/>
      <c r="C416" s="286"/>
      <c r="D416" s="182"/>
      <c r="E416" s="182"/>
      <c r="F416" s="183"/>
      <c r="G416" s="197"/>
      <c r="H416" s="183"/>
      <c r="I416" s="182"/>
      <c r="J416" s="182"/>
      <c r="K416" s="182"/>
      <c r="L416" s="184"/>
    </row>
    <row r="417" spans="1:12" x14ac:dyDescent="0.35">
      <c r="A417" s="182"/>
      <c r="B417" s="182"/>
      <c r="C417" s="286"/>
      <c r="D417" s="182"/>
      <c r="E417" s="182"/>
      <c r="F417" s="183"/>
      <c r="G417" s="197"/>
      <c r="H417" s="183"/>
      <c r="I417" s="182"/>
      <c r="J417" s="182"/>
      <c r="K417" s="182"/>
      <c r="L417" s="184"/>
    </row>
    <row r="418" spans="1:12" x14ac:dyDescent="0.35">
      <c r="A418" s="182"/>
      <c r="B418" s="182"/>
      <c r="C418" s="286"/>
      <c r="D418" s="182"/>
      <c r="E418" s="182"/>
      <c r="F418" s="183"/>
      <c r="G418" s="197"/>
      <c r="H418" s="183"/>
      <c r="I418" s="182"/>
      <c r="J418" s="182"/>
      <c r="K418" s="182"/>
      <c r="L418" s="184"/>
    </row>
    <row r="419" spans="1:12" x14ac:dyDescent="0.35">
      <c r="A419" s="182"/>
      <c r="B419" s="182"/>
      <c r="C419" s="286"/>
      <c r="D419" s="182"/>
      <c r="E419" s="182"/>
      <c r="F419" s="183"/>
      <c r="G419" s="197"/>
      <c r="H419" s="183"/>
      <c r="I419" s="182"/>
      <c r="J419" s="182"/>
      <c r="K419" s="182"/>
      <c r="L419" s="184"/>
    </row>
    <row r="420" spans="1:12" x14ac:dyDescent="0.35">
      <c r="A420" s="182"/>
      <c r="B420" s="182"/>
      <c r="C420" s="286"/>
      <c r="D420" s="182"/>
      <c r="E420" s="182"/>
      <c r="F420" s="183"/>
      <c r="G420" s="197"/>
      <c r="H420" s="183"/>
      <c r="I420" s="182"/>
      <c r="J420" s="182"/>
      <c r="K420" s="182"/>
      <c r="L420" s="184"/>
    </row>
    <row r="421" spans="1:12" x14ac:dyDescent="0.35">
      <c r="A421" s="182"/>
      <c r="B421" s="182"/>
      <c r="C421" s="286"/>
      <c r="D421" s="182"/>
      <c r="E421" s="182"/>
      <c r="F421" s="183"/>
      <c r="G421" s="197"/>
      <c r="H421" s="183"/>
      <c r="I421" s="182"/>
      <c r="J421" s="182"/>
      <c r="K421" s="182"/>
      <c r="L421" s="184"/>
    </row>
    <row r="422" spans="1:12" x14ac:dyDescent="0.35">
      <c r="A422" s="182"/>
      <c r="B422" s="182"/>
      <c r="C422" s="286"/>
      <c r="D422" s="182"/>
      <c r="E422" s="182"/>
      <c r="F422" s="183"/>
      <c r="G422" s="197"/>
      <c r="H422" s="183"/>
      <c r="I422" s="182"/>
      <c r="J422" s="182"/>
      <c r="K422" s="182"/>
      <c r="L422" s="184"/>
    </row>
    <row r="423" spans="1:12" x14ac:dyDescent="0.35">
      <c r="A423" s="182"/>
      <c r="B423" s="182"/>
      <c r="C423" s="286"/>
      <c r="D423" s="182"/>
      <c r="E423" s="182"/>
      <c r="F423" s="183"/>
      <c r="G423" s="197"/>
      <c r="H423" s="183"/>
      <c r="I423" s="182"/>
      <c r="J423" s="182"/>
      <c r="K423" s="182"/>
      <c r="L423" s="184"/>
    </row>
    <row r="424" spans="1:12" x14ac:dyDescent="0.35">
      <c r="A424" s="182"/>
      <c r="B424" s="182"/>
      <c r="C424" s="286"/>
      <c r="D424" s="182"/>
      <c r="E424" s="182"/>
      <c r="F424" s="183"/>
      <c r="G424" s="197"/>
      <c r="H424" s="183"/>
      <c r="I424" s="182"/>
      <c r="J424" s="182"/>
      <c r="K424" s="182"/>
      <c r="L424" s="184"/>
    </row>
    <row r="425" spans="1:12" x14ac:dyDescent="0.35">
      <c r="A425" s="182"/>
      <c r="B425" s="182"/>
      <c r="C425" s="286"/>
      <c r="D425" s="182"/>
      <c r="E425" s="182"/>
      <c r="F425" s="183"/>
      <c r="G425" s="197"/>
      <c r="H425" s="183"/>
      <c r="I425" s="182"/>
      <c r="J425" s="182"/>
      <c r="K425" s="182"/>
      <c r="L425" s="184"/>
    </row>
    <row r="426" spans="1:12" x14ac:dyDescent="0.35">
      <c r="A426" s="182"/>
      <c r="B426" s="182"/>
      <c r="C426" s="286"/>
      <c r="D426" s="182"/>
      <c r="E426" s="182"/>
      <c r="F426" s="183"/>
      <c r="G426" s="197"/>
      <c r="H426" s="183"/>
      <c r="I426" s="182"/>
      <c r="J426" s="182"/>
      <c r="K426" s="182"/>
      <c r="L426" s="184"/>
    </row>
    <row r="427" spans="1:12" x14ac:dyDescent="0.35">
      <c r="A427" s="182"/>
      <c r="B427" s="182"/>
      <c r="C427" s="286"/>
      <c r="D427" s="182"/>
      <c r="E427" s="182"/>
      <c r="F427" s="183"/>
      <c r="G427" s="197"/>
      <c r="H427" s="183"/>
      <c r="I427" s="182"/>
      <c r="J427" s="182"/>
      <c r="K427" s="182"/>
      <c r="L427" s="184"/>
    </row>
    <row r="428" spans="1:12" x14ac:dyDescent="0.35">
      <c r="A428" s="182"/>
      <c r="B428" s="182"/>
      <c r="C428" s="286"/>
      <c r="D428" s="182"/>
      <c r="E428" s="182"/>
      <c r="F428" s="183"/>
      <c r="G428" s="197"/>
      <c r="H428" s="183"/>
      <c r="I428" s="182"/>
      <c r="J428" s="182"/>
      <c r="K428" s="182"/>
      <c r="L428" s="184"/>
    </row>
    <row r="429" spans="1:12" x14ac:dyDescent="0.35">
      <c r="A429" s="182"/>
      <c r="B429" s="182"/>
      <c r="C429" s="286"/>
      <c r="D429" s="182"/>
      <c r="E429" s="182"/>
      <c r="F429" s="183"/>
      <c r="G429" s="197"/>
      <c r="H429" s="183"/>
      <c r="I429" s="182"/>
      <c r="J429" s="182"/>
      <c r="K429" s="182"/>
      <c r="L429" s="184"/>
    </row>
    <row r="430" spans="1:12" x14ac:dyDescent="0.35">
      <c r="A430" s="182"/>
      <c r="B430" s="182"/>
      <c r="C430" s="286"/>
      <c r="D430" s="182"/>
      <c r="E430" s="182"/>
      <c r="F430" s="183"/>
      <c r="G430" s="197"/>
      <c r="H430" s="183"/>
      <c r="I430" s="182"/>
      <c r="J430" s="182"/>
      <c r="K430" s="182"/>
      <c r="L430" s="184"/>
    </row>
    <row r="431" spans="1:12" x14ac:dyDescent="0.35">
      <c r="A431" s="182"/>
      <c r="B431" s="182"/>
      <c r="C431" s="286"/>
      <c r="D431" s="182"/>
      <c r="E431" s="182"/>
      <c r="F431" s="183"/>
      <c r="G431" s="197"/>
      <c r="H431" s="183"/>
      <c r="I431" s="182"/>
      <c r="J431" s="182"/>
      <c r="K431" s="182"/>
      <c r="L431" s="184"/>
    </row>
    <row r="432" spans="1:12" x14ac:dyDescent="0.35">
      <c r="A432" s="182"/>
      <c r="B432" s="182"/>
      <c r="C432" s="286"/>
      <c r="D432" s="182"/>
      <c r="E432" s="182"/>
      <c r="F432" s="183"/>
      <c r="G432" s="197"/>
      <c r="H432" s="183"/>
      <c r="I432" s="182"/>
      <c r="J432" s="182"/>
      <c r="K432" s="182"/>
      <c r="L432" s="184"/>
    </row>
    <row r="433" spans="1:12" x14ac:dyDescent="0.35">
      <c r="A433" s="182"/>
      <c r="B433" s="182"/>
      <c r="C433" s="286"/>
      <c r="D433" s="182"/>
      <c r="E433" s="182"/>
      <c r="F433" s="183"/>
      <c r="G433" s="197"/>
      <c r="H433" s="183"/>
      <c r="I433" s="182"/>
      <c r="J433" s="182"/>
      <c r="K433" s="182"/>
      <c r="L433" s="184"/>
    </row>
    <row r="434" spans="1:12" x14ac:dyDescent="0.35">
      <c r="A434" s="182"/>
      <c r="B434" s="182"/>
      <c r="C434" s="286"/>
      <c r="D434" s="182"/>
      <c r="E434" s="182"/>
      <c r="F434" s="183"/>
      <c r="G434" s="197"/>
      <c r="H434" s="183"/>
      <c r="I434" s="182"/>
      <c r="J434" s="182"/>
      <c r="K434" s="182"/>
      <c r="L434" s="184"/>
    </row>
    <row r="435" spans="1:12" x14ac:dyDescent="0.35">
      <c r="A435" s="182"/>
      <c r="B435" s="182"/>
      <c r="C435" s="286"/>
      <c r="D435" s="182"/>
      <c r="E435" s="182"/>
      <c r="F435" s="183"/>
      <c r="G435" s="197"/>
      <c r="H435" s="183"/>
      <c r="I435" s="182"/>
      <c r="J435" s="182"/>
      <c r="K435" s="182"/>
      <c r="L435" s="184"/>
    </row>
    <row r="436" spans="1:12" x14ac:dyDescent="0.35">
      <c r="A436" s="182"/>
      <c r="B436" s="182"/>
      <c r="C436" s="286"/>
      <c r="D436" s="182"/>
      <c r="E436" s="182"/>
      <c r="F436" s="183"/>
      <c r="G436" s="197"/>
      <c r="H436" s="183"/>
      <c r="I436" s="182"/>
      <c r="J436" s="182"/>
      <c r="K436" s="182"/>
      <c r="L436" s="184"/>
    </row>
    <row r="437" spans="1:12" x14ac:dyDescent="0.35">
      <c r="A437" s="182"/>
      <c r="B437" s="182"/>
      <c r="C437" s="286"/>
      <c r="D437" s="182"/>
      <c r="E437" s="182"/>
      <c r="F437" s="183"/>
      <c r="G437" s="197"/>
      <c r="H437" s="183"/>
      <c r="I437" s="182"/>
      <c r="J437" s="182"/>
      <c r="K437" s="182"/>
      <c r="L437" s="184"/>
    </row>
    <row r="438" spans="1:12" x14ac:dyDescent="0.35">
      <c r="A438" s="182"/>
      <c r="B438" s="182"/>
      <c r="C438" s="286"/>
      <c r="D438" s="182"/>
      <c r="E438" s="182"/>
      <c r="F438" s="183"/>
      <c r="G438" s="197"/>
      <c r="H438" s="183"/>
      <c r="I438" s="182"/>
      <c r="J438" s="182"/>
      <c r="K438" s="182"/>
      <c r="L438" s="184"/>
    </row>
    <row r="439" spans="1:12" x14ac:dyDescent="0.35">
      <c r="A439" s="182"/>
      <c r="B439" s="182"/>
      <c r="C439" s="286"/>
      <c r="D439" s="182"/>
      <c r="E439" s="182"/>
      <c r="F439" s="183"/>
      <c r="G439" s="197"/>
      <c r="H439" s="183"/>
      <c r="I439" s="182"/>
      <c r="J439" s="182"/>
      <c r="K439" s="182"/>
      <c r="L439" s="184"/>
    </row>
    <row r="440" spans="1:12" x14ac:dyDescent="0.35">
      <c r="A440" s="182"/>
      <c r="B440" s="182"/>
      <c r="C440" s="286"/>
      <c r="D440" s="182"/>
      <c r="E440" s="182"/>
      <c r="F440" s="183"/>
      <c r="G440" s="197"/>
      <c r="H440" s="183"/>
      <c r="I440" s="182"/>
      <c r="J440" s="182"/>
      <c r="K440" s="182"/>
      <c r="L440" s="184"/>
    </row>
    <row r="441" spans="1:12" x14ac:dyDescent="0.35">
      <c r="A441" s="182"/>
      <c r="B441" s="182"/>
      <c r="C441" s="286"/>
      <c r="D441" s="182"/>
      <c r="E441" s="182"/>
      <c r="F441" s="183"/>
      <c r="G441" s="197"/>
      <c r="H441" s="183"/>
      <c r="I441" s="182"/>
      <c r="J441" s="182"/>
      <c r="K441" s="182"/>
      <c r="L441" s="184"/>
    </row>
    <row r="442" spans="1:12" x14ac:dyDescent="0.35">
      <c r="A442" s="182"/>
      <c r="B442" s="182"/>
      <c r="C442" s="286"/>
      <c r="D442" s="182"/>
      <c r="E442" s="182"/>
      <c r="F442" s="183"/>
      <c r="G442" s="197"/>
      <c r="H442" s="183"/>
      <c r="I442" s="182"/>
      <c r="J442" s="182"/>
      <c r="K442" s="182"/>
      <c r="L442" s="184"/>
    </row>
    <row r="443" spans="1:12" x14ac:dyDescent="0.35">
      <c r="A443" s="182"/>
      <c r="B443" s="182"/>
      <c r="C443" s="286"/>
      <c r="D443" s="182"/>
      <c r="E443" s="182"/>
      <c r="F443" s="183"/>
      <c r="G443" s="197"/>
      <c r="H443" s="183"/>
      <c r="I443" s="182"/>
      <c r="J443" s="182"/>
      <c r="K443" s="182"/>
      <c r="L443" s="184"/>
    </row>
    <row r="444" spans="1:12" x14ac:dyDescent="0.35">
      <c r="A444" s="182"/>
      <c r="B444" s="182"/>
      <c r="C444" s="286"/>
      <c r="D444" s="182"/>
      <c r="E444" s="182"/>
      <c r="F444" s="183"/>
      <c r="G444" s="197"/>
      <c r="H444" s="183"/>
      <c r="I444" s="182"/>
      <c r="J444" s="182"/>
      <c r="K444" s="182"/>
      <c r="L444" s="184"/>
    </row>
    <row r="445" spans="1:12" x14ac:dyDescent="0.35">
      <c r="A445" s="182"/>
      <c r="B445" s="182"/>
      <c r="C445" s="286"/>
      <c r="D445" s="182"/>
      <c r="E445" s="182"/>
      <c r="F445" s="183"/>
      <c r="G445" s="197"/>
      <c r="H445" s="183"/>
      <c r="I445" s="182"/>
      <c r="J445" s="182"/>
      <c r="K445" s="182"/>
      <c r="L445" s="184"/>
    </row>
    <row r="446" spans="1:12" x14ac:dyDescent="0.35">
      <c r="A446" s="182"/>
      <c r="B446" s="182"/>
      <c r="C446" s="286"/>
      <c r="D446" s="182"/>
      <c r="E446" s="182"/>
      <c r="F446" s="183"/>
      <c r="G446" s="197"/>
      <c r="H446" s="183"/>
      <c r="I446" s="182"/>
      <c r="J446" s="182"/>
      <c r="K446" s="182"/>
      <c r="L446" s="184"/>
    </row>
    <row r="447" spans="1:12" x14ac:dyDescent="0.35">
      <c r="A447" s="182"/>
      <c r="B447" s="182"/>
      <c r="C447" s="286"/>
      <c r="D447" s="182"/>
      <c r="E447" s="182"/>
      <c r="F447" s="183"/>
      <c r="G447" s="197"/>
      <c r="H447" s="183"/>
      <c r="I447" s="182"/>
      <c r="J447" s="182"/>
      <c r="K447" s="182"/>
      <c r="L447" s="184"/>
    </row>
    <row r="448" spans="1:12" x14ac:dyDescent="0.35">
      <c r="A448" s="182"/>
      <c r="B448" s="182"/>
      <c r="C448" s="286"/>
      <c r="D448" s="182"/>
      <c r="E448" s="182"/>
      <c r="F448" s="183"/>
      <c r="G448" s="197"/>
      <c r="H448" s="183"/>
      <c r="I448" s="182"/>
      <c r="J448" s="182"/>
      <c r="K448" s="182"/>
      <c r="L448" s="184"/>
    </row>
    <row r="449" spans="1:12" x14ac:dyDescent="0.35">
      <c r="A449" s="182"/>
      <c r="B449" s="182"/>
      <c r="C449" s="286"/>
      <c r="D449" s="182"/>
      <c r="E449" s="182"/>
      <c r="F449" s="183"/>
      <c r="G449" s="197"/>
      <c r="H449" s="183"/>
      <c r="I449" s="182"/>
      <c r="J449" s="182"/>
      <c r="K449" s="182"/>
      <c r="L449" s="184"/>
    </row>
    <row r="450" spans="1:12" x14ac:dyDescent="0.35">
      <c r="A450" s="182"/>
      <c r="B450" s="182"/>
      <c r="C450" s="286"/>
      <c r="D450" s="182"/>
      <c r="E450" s="182"/>
      <c r="F450" s="183"/>
      <c r="G450" s="197"/>
      <c r="H450" s="183"/>
      <c r="I450" s="182"/>
      <c r="J450" s="182"/>
      <c r="K450" s="182"/>
      <c r="L450" s="184"/>
    </row>
    <row r="451" spans="1:12" x14ac:dyDescent="0.35">
      <c r="A451" s="182"/>
      <c r="B451" s="182"/>
      <c r="C451" s="286"/>
      <c r="D451" s="182"/>
      <c r="E451" s="182"/>
      <c r="F451" s="183"/>
      <c r="G451" s="197"/>
      <c r="H451" s="183"/>
      <c r="I451" s="182"/>
      <c r="J451" s="182"/>
      <c r="K451" s="182"/>
      <c r="L451" s="184"/>
    </row>
    <row r="452" spans="1:12" x14ac:dyDescent="0.35">
      <c r="A452" s="182"/>
      <c r="B452" s="182"/>
      <c r="C452" s="286"/>
      <c r="D452" s="182"/>
      <c r="E452" s="182"/>
      <c r="F452" s="183"/>
      <c r="G452" s="197"/>
      <c r="H452" s="183"/>
      <c r="I452" s="182"/>
      <c r="J452" s="182"/>
      <c r="K452" s="182"/>
      <c r="L452" s="184"/>
    </row>
    <row r="453" spans="1:12" x14ac:dyDescent="0.35">
      <c r="A453" s="182"/>
      <c r="B453" s="182"/>
      <c r="C453" s="286"/>
      <c r="D453" s="182"/>
      <c r="E453" s="182"/>
      <c r="F453" s="183"/>
      <c r="G453" s="197"/>
      <c r="H453" s="183"/>
      <c r="I453" s="182"/>
      <c r="J453" s="182"/>
      <c r="K453" s="182"/>
      <c r="L453" s="184"/>
    </row>
    <row r="454" spans="1:12" x14ac:dyDescent="0.35">
      <c r="A454" s="182"/>
      <c r="B454" s="182"/>
      <c r="C454" s="286"/>
      <c r="D454" s="182"/>
      <c r="E454" s="182"/>
      <c r="F454" s="183"/>
      <c r="G454" s="197"/>
      <c r="H454" s="183"/>
      <c r="I454" s="182"/>
      <c r="J454" s="182"/>
      <c r="K454" s="182"/>
      <c r="L454" s="184"/>
    </row>
    <row r="455" spans="1:12" x14ac:dyDescent="0.35">
      <c r="A455" s="182"/>
      <c r="B455" s="182"/>
      <c r="C455" s="286"/>
      <c r="D455" s="182"/>
      <c r="E455" s="182"/>
      <c r="F455" s="183"/>
      <c r="G455" s="197"/>
      <c r="H455" s="183"/>
      <c r="I455" s="182"/>
      <c r="J455" s="182"/>
      <c r="K455" s="182"/>
      <c r="L455" s="184"/>
    </row>
    <row r="456" spans="1:12" x14ac:dyDescent="0.35">
      <c r="A456" s="182"/>
      <c r="B456" s="182"/>
      <c r="C456" s="286"/>
      <c r="D456" s="182"/>
      <c r="E456" s="182"/>
      <c r="F456" s="183"/>
      <c r="G456" s="197"/>
      <c r="H456" s="183"/>
      <c r="I456" s="182"/>
      <c r="J456" s="182"/>
      <c r="K456" s="182"/>
      <c r="L456" s="184"/>
    </row>
    <row r="457" spans="1:12" x14ac:dyDescent="0.35">
      <c r="A457" s="182"/>
      <c r="B457" s="182"/>
      <c r="C457" s="286"/>
      <c r="D457" s="182"/>
      <c r="E457" s="182"/>
      <c r="F457" s="183"/>
      <c r="G457" s="197"/>
      <c r="H457" s="183"/>
      <c r="I457" s="182"/>
      <c r="J457" s="182"/>
      <c r="K457" s="182"/>
      <c r="L457" s="184"/>
    </row>
    <row r="458" spans="1:12" x14ac:dyDescent="0.35">
      <c r="A458" s="182"/>
      <c r="B458" s="182"/>
      <c r="C458" s="286"/>
      <c r="D458" s="182"/>
      <c r="E458" s="182"/>
      <c r="F458" s="183"/>
      <c r="G458" s="197"/>
      <c r="H458" s="183"/>
      <c r="I458" s="182"/>
      <c r="J458" s="182"/>
      <c r="K458" s="182"/>
      <c r="L458" s="184"/>
    </row>
    <row r="459" spans="1:12" x14ac:dyDescent="0.35">
      <c r="A459" s="182"/>
      <c r="B459" s="182"/>
      <c r="C459" s="286"/>
      <c r="D459" s="182"/>
      <c r="E459" s="182"/>
      <c r="F459" s="183"/>
      <c r="G459" s="197"/>
      <c r="H459" s="183"/>
      <c r="I459" s="182"/>
      <c r="J459" s="182"/>
      <c r="K459" s="182"/>
      <c r="L459" s="184"/>
    </row>
    <row r="460" spans="1:12" x14ac:dyDescent="0.35">
      <c r="A460" s="182"/>
      <c r="B460" s="182"/>
      <c r="C460" s="286"/>
      <c r="D460" s="182"/>
      <c r="E460" s="182"/>
      <c r="F460" s="183"/>
      <c r="G460" s="197"/>
      <c r="H460" s="183"/>
      <c r="I460" s="182"/>
      <c r="J460" s="182"/>
      <c r="K460" s="182"/>
      <c r="L460" s="184"/>
    </row>
    <row r="461" spans="1:12" x14ac:dyDescent="0.35">
      <c r="A461" s="182"/>
      <c r="B461" s="182"/>
      <c r="C461" s="286"/>
      <c r="D461" s="182"/>
      <c r="E461" s="182"/>
      <c r="F461" s="183"/>
      <c r="G461" s="197"/>
      <c r="H461" s="183"/>
      <c r="I461" s="182"/>
      <c r="J461" s="182"/>
      <c r="K461" s="182"/>
      <c r="L461" s="184"/>
    </row>
    <row r="462" spans="1:12" x14ac:dyDescent="0.35">
      <c r="A462" s="182"/>
      <c r="B462" s="182"/>
      <c r="C462" s="286"/>
      <c r="D462" s="182"/>
      <c r="E462" s="182"/>
      <c r="F462" s="183"/>
      <c r="G462" s="197"/>
      <c r="H462" s="183"/>
      <c r="I462" s="182"/>
      <c r="J462" s="182"/>
      <c r="K462" s="182"/>
      <c r="L462" s="184"/>
    </row>
    <row r="463" spans="1:12" x14ac:dyDescent="0.35">
      <c r="A463" s="182"/>
      <c r="B463" s="182"/>
      <c r="C463" s="286"/>
      <c r="D463" s="182"/>
      <c r="E463" s="182"/>
      <c r="F463" s="183"/>
      <c r="G463" s="197"/>
      <c r="H463" s="183"/>
      <c r="I463" s="182"/>
      <c r="J463" s="182"/>
      <c r="K463" s="182"/>
      <c r="L463" s="184"/>
    </row>
    <row r="464" spans="1:12" x14ac:dyDescent="0.35">
      <c r="A464" s="182"/>
      <c r="B464" s="182"/>
      <c r="C464" s="286"/>
      <c r="D464" s="182"/>
      <c r="E464" s="182"/>
      <c r="F464" s="183"/>
      <c r="G464" s="197"/>
      <c r="H464" s="183"/>
      <c r="I464" s="182"/>
      <c r="J464" s="182"/>
      <c r="K464" s="182"/>
      <c r="L464" s="184"/>
    </row>
    <row r="465" spans="1:12" x14ac:dyDescent="0.35">
      <c r="A465" s="182"/>
      <c r="B465" s="182"/>
      <c r="C465" s="286"/>
      <c r="D465" s="182"/>
      <c r="E465" s="182"/>
      <c r="F465" s="183"/>
      <c r="G465" s="197"/>
      <c r="H465" s="183"/>
      <c r="I465" s="182"/>
      <c r="J465" s="182"/>
      <c r="K465" s="182"/>
      <c r="L465" s="184"/>
    </row>
    <row r="466" spans="1:12" x14ac:dyDescent="0.35">
      <c r="A466" s="182"/>
      <c r="B466" s="182"/>
      <c r="C466" s="286"/>
      <c r="D466" s="182"/>
      <c r="E466" s="182"/>
      <c r="F466" s="183"/>
      <c r="G466" s="197"/>
      <c r="H466" s="183"/>
      <c r="I466" s="182"/>
      <c r="J466" s="182"/>
      <c r="K466" s="182"/>
      <c r="L466" s="184"/>
    </row>
    <row r="467" spans="1:12" x14ac:dyDescent="0.35">
      <c r="A467" s="182"/>
      <c r="B467" s="182"/>
      <c r="C467" s="286"/>
      <c r="D467" s="182"/>
      <c r="E467" s="182"/>
      <c r="F467" s="183"/>
      <c r="G467" s="197"/>
      <c r="H467" s="183"/>
      <c r="I467" s="182"/>
      <c r="J467" s="182"/>
      <c r="K467" s="182"/>
      <c r="L467" s="184"/>
    </row>
    <row r="468" spans="1:12" x14ac:dyDescent="0.35">
      <c r="A468" s="182"/>
      <c r="B468" s="182"/>
      <c r="C468" s="286"/>
      <c r="D468" s="182"/>
      <c r="E468" s="182"/>
      <c r="F468" s="183"/>
      <c r="G468" s="197"/>
      <c r="H468" s="183"/>
      <c r="I468" s="182"/>
      <c r="J468" s="182"/>
      <c r="K468" s="182"/>
      <c r="L468" s="184"/>
    </row>
    <row r="469" spans="1:12" x14ac:dyDescent="0.35">
      <c r="A469" s="182"/>
      <c r="B469" s="182"/>
      <c r="C469" s="286"/>
      <c r="D469" s="182"/>
      <c r="E469" s="182"/>
      <c r="F469" s="183"/>
      <c r="G469" s="197"/>
      <c r="H469" s="183"/>
      <c r="I469" s="182"/>
      <c r="J469" s="182"/>
      <c r="K469" s="182"/>
      <c r="L469" s="184"/>
    </row>
    <row r="470" spans="1:12" x14ac:dyDescent="0.35">
      <c r="A470" s="182"/>
      <c r="B470" s="182"/>
      <c r="C470" s="286"/>
      <c r="D470" s="182"/>
      <c r="E470" s="182"/>
      <c r="F470" s="183"/>
      <c r="G470" s="197"/>
      <c r="H470" s="183"/>
      <c r="I470" s="182"/>
      <c r="J470" s="182"/>
      <c r="K470" s="182"/>
      <c r="L470" s="184"/>
    </row>
    <row r="471" spans="1:12" x14ac:dyDescent="0.35">
      <c r="A471" s="182"/>
      <c r="B471" s="182"/>
      <c r="C471" s="286"/>
      <c r="D471" s="182"/>
      <c r="E471" s="182"/>
      <c r="F471" s="183"/>
      <c r="G471" s="197"/>
      <c r="H471" s="183"/>
      <c r="I471" s="182"/>
      <c r="J471" s="182"/>
      <c r="K471" s="182"/>
      <c r="L471" s="184"/>
    </row>
    <row r="472" spans="1:12" x14ac:dyDescent="0.35">
      <c r="A472" s="182"/>
      <c r="B472" s="182"/>
      <c r="C472" s="286"/>
      <c r="D472" s="182"/>
      <c r="E472" s="182"/>
      <c r="F472" s="183"/>
      <c r="G472" s="197"/>
      <c r="H472" s="183"/>
      <c r="I472" s="182"/>
      <c r="J472" s="182"/>
      <c r="K472" s="182"/>
      <c r="L472" s="184"/>
    </row>
    <row r="473" spans="1:12" x14ac:dyDescent="0.35">
      <c r="A473" s="182"/>
      <c r="B473" s="182"/>
      <c r="C473" s="286"/>
      <c r="D473" s="182"/>
      <c r="E473" s="182"/>
      <c r="F473" s="183"/>
      <c r="G473" s="197"/>
      <c r="H473" s="183"/>
      <c r="I473" s="182"/>
      <c r="J473" s="182"/>
      <c r="K473" s="182"/>
      <c r="L473" s="184"/>
    </row>
    <row r="474" spans="1:12" x14ac:dyDescent="0.35">
      <c r="A474" s="182"/>
      <c r="B474" s="182"/>
      <c r="C474" s="286"/>
      <c r="D474" s="182"/>
      <c r="E474" s="182"/>
      <c r="F474" s="183"/>
      <c r="G474" s="197"/>
      <c r="H474" s="183"/>
      <c r="I474" s="182"/>
      <c r="J474" s="182"/>
      <c r="K474" s="182"/>
      <c r="L474" s="184"/>
    </row>
    <row r="475" spans="1:12" x14ac:dyDescent="0.35">
      <c r="A475" s="182"/>
      <c r="B475" s="182"/>
      <c r="C475" s="286"/>
      <c r="D475" s="182"/>
      <c r="E475" s="182"/>
      <c r="F475" s="183"/>
      <c r="G475" s="197"/>
      <c r="H475" s="183"/>
      <c r="I475" s="182"/>
      <c r="J475" s="182"/>
      <c r="K475" s="182"/>
      <c r="L475" s="184"/>
    </row>
    <row r="476" spans="1:12" x14ac:dyDescent="0.35">
      <c r="A476" s="182"/>
      <c r="B476" s="182"/>
      <c r="C476" s="286"/>
      <c r="D476" s="182"/>
      <c r="E476" s="182"/>
      <c r="F476" s="183"/>
      <c r="G476" s="197"/>
      <c r="H476" s="183"/>
      <c r="I476" s="182"/>
      <c r="J476" s="182"/>
      <c r="K476" s="182"/>
      <c r="L476" s="184"/>
    </row>
    <row r="477" spans="1:12" x14ac:dyDescent="0.35">
      <c r="A477" s="182"/>
      <c r="B477" s="182"/>
      <c r="C477" s="286"/>
      <c r="D477" s="182"/>
      <c r="E477" s="182"/>
      <c r="F477" s="183"/>
      <c r="G477" s="197"/>
      <c r="H477" s="183"/>
      <c r="I477" s="182"/>
      <c r="J477" s="182"/>
      <c r="K477" s="182"/>
      <c r="L477" s="184"/>
    </row>
    <row r="478" spans="1:12" x14ac:dyDescent="0.35">
      <c r="A478" s="182"/>
      <c r="B478" s="182"/>
      <c r="C478" s="286"/>
      <c r="D478" s="182"/>
      <c r="E478" s="182"/>
      <c r="F478" s="183"/>
      <c r="G478" s="197"/>
      <c r="H478" s="183"/>
      <c r="I478" s="182"/>
      <c r="J478" s="182"/>
      <c r="K478" s="182"/>
      <c r="L478" s="184"/>
    </row>
    <row r="479" spans="1:12" x14ac:dyDescent="0.35">
      <c r="A479" s="182"/>
      <c r="B479" s="182"/>
      <c r="C479" s="286"/>
      <c r="D479" s="182"/>
      <c r="E479" s="182"/>
      <c r="F479" s="183"/>
      <c r="G479" s="197"/>
      <c r="H479" s="183"/>
      <c r="I479" s="182"/>
      <c r="J479" s="182"/>
      <c r="K479" s="182"/>
      <c r="L479" s="184"/>
    </row>
    <row r="480" spans="1:12" x14ac:dyDescent="0.35">
      <c r="A480" s="182"/>
      <c r="B480" s="182"/>
      <c r="C480" s="286"/>
      <c r="D480" s="182"/>
      <c r="E480" s="182"/>
      <c r="F480" s="183"/>
      <c r="G480" s="197"/>
      <c r="H480" s="183"/>
      <c r="I480" s="182"/>
      <c r="J480" s="182"/>
      <c r="K480" s="182"/>
      <c r="L480" s="184"/>
    </row>
    <row r="481" spans="1:12" x14ac:dyDescent="0.35">
      <c r="A481" s="182"/>
      <c r="B481" s="182"/>
      <c r="C481" s="286"/>
      <c r="D481" s="182"/>
      <c r="E481" s="182"/>
      <c r="F481" s="183"/>
      <c r="G481" s="197"/>
      <c r="H481" s="183"/>
      <c r="I481" s="182"/>
      <c r="J481" s="182"/>
      <c r="K481" s="182"/>
      <c r="L481" s="184"/>
    </row>
    <row r="482" spans="1:12" x14ac:dyDescent="0.35">
      <c r="A482" s="182"/>
      <c r="B482" s="182"/>
      <c r="C482" s="286"/>
      <c r="D482" s="182"/>
      <c r="E482" s="182"/>
      <c r="F482" s="183"/>
      <c r="G482" s="197"/>
      <c r="H482" s="183"/>
      <c r="I482" s="182"/>
      <c r="J482" s="182"/>
      <c r="K482" s="182"/>
      <c r="L482" s="184"/>
    </row>
    <row r="483" spans="1:12" x14ac:dyDescent="0.35">
      <c r="A483" s="182"/>
      <c r="B483" s="182"/>
      <c r="C483" s="286"/>
      <c r="D483" s="182"/>
      <c r="E483" s="182"/>
      <c r="F483" s="183"/>
      <c r="G483" s="197"/>
      <c r="H483" s="183"/>
      <c r="I483" s="182"/>
      <c r="J483" s="182"/>
      <c r="K483" s="182"/>
      <c r="L483" s="184"/>
    </row>
    <row r="484" spans="1:12" x14ac:dyDescent="0.35">
      <c r="A484" s="182"/>
      <c r="B484" s="182"/>
      <c r="C484" s="286"/>
      <c r="D484" s="182"/>
      <c r="E484" s="182"/>
      <c r="F484" s="183"/>
      <c r="G484" s="197"/>
      <c r="H484" s="183"/>
      <c r="I484" s="182"/>
      <c r="J484" s="182"/>
      <c r="K484" s="182"/>
      <c r="L484" s="184"/>
    </row>
    <row r="485" spans="1:12" x14ac:dyDescent="0.35">
      <c r="A485" s="182"/>
      <c r="B485" s="182"/>
      <c r="C485" s="286"/>
      <c r="D485" s="182"/>
      <c r="E485" s="182"/>
      <c r="F485" s="183"/>
      <c r="G485" s="197"/>
      <c r="H485" s="183"/>
      <c r="I485" s="182"/>
      <c r="J485" s="182"/>
      <c r="K485" s="182"/>
      <c r="L485" s="184"/>
    </row>
    <row r="486" spans="1:12" x14ac:dyDescent="0.35">
      <c r="A486" s="182"/>
      <c r="B486" s="182"/>
      <c r="C486" s="286"/>
      <c r="D486" s="182"/>
      <c r="E486" s="182"/>
      <c r="F486" s="183"/>
      <c r="G486" s="197"/>
      <c r="H486" s="183"/>
      <c r="I486" s="182"/>
      <c r="J486" s="182"/>
      <c r="K486" s="182"/>
      <c r="L486" s="184"/>
    </row>
    <row r="487" spans="1:12" x14ac:dyDescent="0.35">
      <c r="A487" s="182"/>
      <c r="B487" s="182"/>
      <c r="C487" s="286"/>
      <c r="D487" s="182"/>
      <c r="E487" s="182"/>
      <c r="F487" s="183"/>
      <c r="G487" s="197"/>
      <c r="H487" s="183"/>
      <c r="I487" s="182"/>
      <c r="J487" s="182"/>
      <c r="K487" s="182"/>
      <c r="L487" s="184"/>
    </row>
    <row r="488" spans="1:12" x14ac:dyDescent="0.35">
      <c r="A488" s="182"/>
      <c r="B488" s="182"/>
      <c r="C488" s="286"/>
      <c r="D488" s="182"/>
      <c r="E488" s="182"/>
      <c r="F488" s="183"/>
      <c r="G488" s="197"/>
      <c r="H488" s="183"/>
      <c r="I488" s="182"/>
      <c r="J488" s="182"/>
      <c r="K488" s="182"/>
      <c r="L488" s="184"/>
    </row>
    <row r="489" spans="1:12" x14ac:dyDescent="0.35">
      <c r="A489" s="182"/>
      <c r="B489" s="182"/>
      <c r="C489" s="286"/>
      <c r="D489" s="182"/>
      <c r="E489" s="182"/>
      <c r="F489" s="183"/>
      <c r="G489" s="197"/>
      <c r="H489" s="183"/>
      <c r="I489" s="182"/>
      <c r="J489" s="182"/>
      <c r="K489" s="182"/>
      <c r="L489" s="184"/>
    </row>
    <row r="490" spans="1:12" x14ac:dyDescent="0.35">
      <c r="A490" s="182"/>
      <c r="B490" s="182"/>
      <c r="C490" s="286"/>
      <c r="D490" s="182"/>
      <c r="E490" s="182"/>
      <c r="F490" s="183"/>
      <c r="G490" s="197"/>
      <c r="H490" s="183"/>
      <c r="I490" s="182"/>
      <c r="J490" s="182"/>
      <c r="K490" s="182"/>
      <c r="L490" s="184"/>
    </row>
    <row r="491" spans="1:12" x14ac:dyDescent="0.35">
      <c r="A491" s="182"/>
      <c r="B491" s="182"/>
      <c r="C491" s="286"/>
      <c r="D491" s="182"/>
      <c r="E491" s="182"/>
      <c r="F491" s="183"/>
      <c r="G491" s="197"/>
      <c r="H491" s="183"/>
      <c r="I491" s="182"/>
      <c r="J491" s="182"/>
      <c r="K491" s="182"/>
      <c r="L491" s="184"/>
    </row>
    <row r="492" spans="1:12" x14ac:dyDescent="0.35">
      <c r="A492" s="182"/>
      <c r="B492" s="182"/>
      <c r="C492" s="286"/>
      <c r="D492" s="182"/>
      <c r="E492" s="182"/>
      <c r="F492" s="183"/>
      <c r="G492" s="197"/>
      <c r="H492" s="183"/>
      <c r="I492" s="182"/>
      <c r="J492" s="182"/>
      <c r="K492" s="182"/>
      <c r="L492" s="184"/>
    </row>
    <row r="493" spans="1:12" x14ac:dyDescent="0.35">
      <c r="A493" s="182"/>
      <c r="B493" s="182"/>
      <c r="C493" s="286"/>
      <c r="D493" s="182"/>
      <c r="E493" s="182"/>
      <c r="F493" s="183"/>
      <c r="G493" s="197"/>
      <c r="H493" s="183"/>
      <c r="I493" s="182"/>
      <c r="J493" s="182"/>
      <c r="K493" s="182"/>
      <c r="L493" s="184"/>
    </row>
    <row r="494" spans="1:12" x14ac:dyDescent="0.35">
      <c r="A494" s="182"/>
      <c r="B494" s="182"/>
      <c r="C494" s="286"/>
      <c r="D494" s="182"/>
      <c r="E494" s="182"/>
      <c r="F494" s="183"/>
      <c r="G494" s="197"/>
      <c r="H494" s="183"/>
      <c r="I494" s="182"/>
      <c r="J494" s="182"/>
      <c r="K494" s="182"/>
      <c r="L494" s="184"/>
    </row>
    <row r="495" spans="1:12" x14ac:dyDescent="0.35">
      <c r="A495" s="182"/>
      <c r="B495" s="182"/>
      <c r="C495" s="286"/>
      <c r="D495" s="182"/>
      <c r="E495" s="182"/>
      <c r="F495" s="183"/>
      <c r="G495" s="197"/>
      <c r="H495" s="183"/>
      <c r="I495" s="182"/>
      <c r="J495" s="182"/>
      <c r="K495" s="182"/>
      <c r="L495" s="184"/>
    </row>
    <row r="496" spans="1:12" x14ac:dyDescent="0.35">
      <c r="A496" s="182"/>
      <c r="B496" s="182"/>
      <c r="C496" s="286"/>
      <c r="D496" s="182"/>
      <c r="E496" s="182"/>
      <c r="F496" s="183"/>
      <c r="G496" s="197"/>
      <c r="H496" s="183"/>
      <c r="I496" s="182"/>
      <c r="J496" s="182"/>
      <c r="K496" s="182"/>
      <c r="L496" s="184"/>
    </row>
    <row r="497" spans="1:12" x14ac:dyDescent="0.35">
      <c r="A497" s="182"/>
      <c r="B497" s="182"/>
      <c r="C497" s="286"/>
      <c r="D497" s="182"/>
      <c r="E497" s="182"/>
      <c r="F497" s="183"/>
      <c r="G497" s="197"/>
      <c r="H497" s="183"/>
      <c r="I497" s="182"/>
      <c r="J497" s="182"/>
      <c r="K497" s="182"/>
      <c r="L497" s="184"/>
    </row>
    <row r="498" spans="1:12" x14ac:dyDescent="0.35">
      <c r="A498" s="182"/>
      <c r="B498" s="182"/>
      <c r="C498" s="286"/>
      <c r="D498" s="182"/>
      <c r="E498" s="182"/>
      <c r="F498" s="183"/>
      <c r="G498" s="197"/>
      <c r="H498" s="183"/>
      <c r="I498" s="182"/>
      <c r="J498" s="182"/>
      <c r="K498" s="182"/>
      <c r="L498" s="184"/>
    </row>
    <row r="499" spans="1:12" x14ac:dyDescent="0.35">
      <c r="A499" s="182"/>
      <c r="B499" s="182"/>
      <c r="C499" s="286"/>
      <c r="D499" s="182"/>
      <c r="E499" s="182"/>
      <c r="F499" s="183"/>
      <c r="G499" s="197"/>
      <c r="H499" s="183"/>
      <c r="I499" s="182"/>
      <c r="J499" s="182"/>
      <c r="K499" s="182"/>
      <c r="L499" s="184"/>
    </row>
    <row r="500" spans="1:12" x14ac:dyDescent="0.35">
      <c r="A500" s="182"/>
      <c r="B500" s="182"/>
      <c r="C500" s="286"/>
      <c r="D500" s="182"/>
      <c r="E500" s="182"/>
      <c r="F500" s="183"/>
      <c r="G500" s="197"/>
      <c r="H500" s="183"/>
      <c r="I500" s="182"/>
      <c r="J500" s="182"/>
      <c r="K500" s="182"/>
      <c r="L500" s="184"/>
    </row>
    <row r="501" spans="1:12" x14ac:dyDescent="0.35">
      <c r="A501" s="182"/>
      <c r="B501" s="182"/>
      <c r="C501" s="286"/>
      <c r="D501" s="182"/>
      <c r="E501" s="182"/>
      <c r="F501" s="183"/>
      <c r="G501" s="197"/>
      <c r="H501" s="183"/>
      <c r="I501" s="182"/>
      <c r="J501" s="182"/>
      <c r="K501" s="182"/>
      <c r="L501" s="184"/>
    </row>
    <row r="502" spans="1:12" x14ac:dyDescent="0.35">
      <c r="A502" s="182"/>
      <c r="B502" s="182"/>
      <c r="C502" s="286"/>
      <c r="D502" s="182"/>
      <c r="E502" s="182"/>
      <c r="F502" s="183"/>
      <c r="G502" s="197"/>
      <c r="H502" s="183"/>
      <c r="I502" s="182"/>
      <c r="J502" s="182"/>
      <c r="K502" s="182"/>
      <c r="L502" s="184"/>
    </row>
    <row r="503" spans="1:12" x14ac:dyDescent="0.35">
      <c r="A503" s="182"/>
      <c r="B503" s="182"/>
      <c r="C503" s="286"/>
      <c r="D503" s="182"/>
      <c r="E503" s="182"/>
      <c r="F503" s="183"/>
      <c r="G503" s="197"/>
      <c r="H503" s="183"/>
      <c r="I503" s="182"/>
      <c r="J503" s="182"/>
      <c r="K503" s="182"/>
      <c r="L503" s="184"/>
    </row>
    <row r="504" spans="1:12" x14ac:dyDescent="0.35">
      <c r="A504" s="182"/>
      <c r="B504" s="182"/>
      <c r="C504" s="286"/>
      <c r="D504" s="182"/>
      <c r="E504" s="182"/>
      <c r="F504" s="183"/>
      <c r="G504" s="197"/>
      <c r="H504" s="183"/>
      <c r="I504" s="182"/>
      <c r="J504" s="182"/>
      <c r="K504" s="182"/>
      <c r="L504" s="184"/>
    </row>
    <row r="505" spans="1:12" x14ac:dyDescent="0.35">
      <c r="A505" s="182"/>
      <c r="B505" s="182"/>
      <c r="C505" s="286"/>
      <c r="D505" s="182"/>
      <c r="E505" s="182"/>
      <c r="F505" s="183"/>
      <c r="G505" s="197"/>
      <c r="H505" s="183"/>
      <c r="I505" s="182"/>
      <c r="J505" s="182"/>
      <c r="K505" s="182"/>
      <c r="L505" s="184"/>
    </row>
    <row r="506" spans="1:12" x14ac:dyDescent="0.35">
      <c r="A506" s="182"/>
      <c r="B506" s="182"/>
      <c r="C506" s="286"/>
      <c r="D506" s="182"/>
      <c r="E506" s="182"/>
      <c r="F506" s="183"/>
      <c r="G506" s="197"/>
      <c r="H506" s="183"/>
      <c r="I506" s="182"/>
      <c r="J506" s="182"/>
      <c r="K506" s="182"/>
      <c r="L506" s="184"/>
    </row>
    <row r="507" spans="1:12" x14ac:dyDescent="0.35">
      <c r="A507" s="182"/>
      <c r="B507" s="182"/>
      <c r="C507" s="286"/>
      <c r="D507" s="182"/>
      <c r="E507" s="182"/>
      <c r="F507" s="183"/>
      <c r="G507" s="197"/>
      <c r="H507" s="183"/>
      <c r="I507" s="182"/>
      <c r="J507" s="182"/>
      <c r="K507" s="182"/>
      <c r="L507" s="184"/>
    </row>
    <row r="508" spans="1:12" x14ac:dyDescent="0.35">
      <c r="A508" s="182"/>
      <c r="B508" s="182"/>
      <c r="C508" s="286"/>
      <c r="D508" s="182"/>
      <c r="E508" s="182"/>
      <c r="F508" s="183"/>
      <c r="G508" s="197"/>
      <c r="H508" s="183"/>
      <c r="I508" s="182"/>
      <c r="J508" s="182"/>
      <c r="K508" s="182"/>
      <c r="L508" s="184"/>
    </row>
    <row r="509" spans="1:12" x14ac:dyDescent="0.35">
      <c r="A509" s="182"/>
      <c r="B509" s="182"/>
      <c r="C509" s="286"/>
      <c r="D509" s="182"/>
      <c r="E509" s="182"/>
      <c r="F509" s="183"/>
      <c r="G509" s="197"/>
      <c r="H509" s="183"/>
      <c r="I509" s="182"/>
      <c r="J509" s="182"/>
      <c r="K509" s="182"/>
      <c r="L509" s="184"/>
    </row>
    <row r="510" spans="1:12" x14ac:dyDescent="0.35">
      <c r="A510" s="182"/>
      <c r="B510" s="182"/>
      <c r="C510" s="286"/>
      <c r="D510" s="182"/>
      <c r="E510" s="182"/>
      <c r="F510" s="183"/>
      <c r="G510" s="197"/>
      <c r="H510" s="183"/>
      <c r="I510" s="182"/>
      <c r="J510" s="182"/>
      <c r="K510" s="182"/>
      <c r="L510" s="184"/>
    </row>
    <row r="511" spans="1:12" x14ac:dyDescent="0.35">
      <c r="A511" s="182"/>
      <c r="B511" s="182"/>
      <c r="C511" s="286"/>
      <c r="D511" s="182"/>
      <c r="E511" s="182"/>
      <c r="F511" s="183"/>
      <c r="G511" s="197"/>
      <c r="H511" s="183"/>
      <c r="I511" s="182"/>
      <c r="J511" s="182"/>
      <c r="K511" s="182"/>
      <c r="L511" s="184"/>
    </row>
    <row r="512" spans="1:12" x14ac:dyDescent="0.35">
      <c r="A512" s="182"/>
      <c r="B512" s="182"/>
      <c r="C512" s="286"/>
      <c r="D512" s="182"/>
      <c r="E512" s="182"/>
      <c r="F512" s="183"/>
      <c r="G512" s="197"/>
      <c r="H512" s="183"/>
      <c r="I512" s="182"/>
      <c r="J512" s="182"/>
      <c r="K512" s="182"/>
      <c r="L512" s="184"/>
    </row>
    <row r="513" spans="1:12" x14ac:dyDescent="0.35">
      <c r="A513" s="182"/>
      <c r="B513" s="182"/>
      <c r="C513" s="286"/>
      <c r="D513" s="182"/>
      <c r="E513" s="182"/>
      <c r="F513" s="183"/>
      <c r="G513" s="197"/>
      <c r="H513" s="183"/>
      <c r="I513" s="182"/>
      <c r="J513" s="182"/>
      <c r="K513" s="182"/>
      <c r="L513" s="184"/>
    </row>
    <row r="514" spans="1:12" x14ac:dyDescent="0.35">
      <c r="A514" s="182"/>
      <c r="B514" s="182"/>
      <c r="C514" s="286"/>
      <c r="D514" s="182"/>
      <c r="E514" s="182"/>
      <c r="F514" s="183"/>
      <c r="G514" s="197"/>
      <c r="H514" s="183"/>
      <c r="I514" s="182"/>
      <c r="J514" s="182"/>
      <c r="K514" s="182"/>
      <c r="L514" s="184"/>
    </row>
    <row r="515" spans="1:12" x14ac:dyDescent="0.35">
      <c r="A515" s="182"/>
      <c r="B515" s="182"/>
      <c r="C515" s="286"/>
      <c r="D515" s="182"/>
      <c r="E515" s="182"/>
      <c r="F515" s="183"/>
      <c r="G515" s="197"/>
      <c r="H515" s="183"/>
      <c r="I515" s="182"/>
      <c r="J515" s="182"/>
      <c r="K515" s="182"/>
      <c r="L515" s="184"/>
    </row>
    <row r="516" spans="1:12" x14ac:dyDescent="0.35">
      <c r="A516" s="182"/>
      <c r="B516" s="182"/>
      <c r="C516" s="286"/>
      <c r="D516" s="182"/>
      <c r="E516" s="182"/>
      <c r="F516" s="183"/>
      <c r="G516" s="197"/>
      <c r="H516" s="183"/>
      <c r="I516" s="182"/>
      <c r="J516" s="182"/>
      <c r="K516" s="182"/>
      <c r="L516" s="184"/>
    </row>
    <row r="517" spans="1:12" x14ac:dyDescent="0.35">
      <c r="A517" s="182"/>
      <c r="B517" s="182"/>
      <c r="C517" s="286"/>
      <c r="D517" s="182"/>
      <c r="E517" s="182"/>
      <c r="F517" s="183"/>
      <c r="G517" s="197"/>
      <c r="H517" s="183"/>
      <c r="I517" s="182"/>
      <c r="J517" s="182"/>
      <c r="K517" s="182"/>
      <c r="L517" s="184"/>
    </row>
    <row r="518" spans="1:12" x14ac:dyDescent="0.35">
      <c r="A518" s="182"/>
      <c r="B518" s="182"/>
      <c r="C518" s="286"/>
      <c r="D518" s="182"/>
      <c r="E518" s="182"/>
      <c r="F518" s="183"/>
      <c r="G518" s="197"/>
      <c r="H518" s="183"/>
      <c r="I518" s="182"/>
      <c r="J518" s="182"/>
      <c r="K518" s="182"/>
      <c r="L518" s="184"/>
    </row>
    <row r="519" spans="1:12" x14ac:dyDescent="0.35">
      <c r="A519" s="182"/>
      <c r="B519" s="182"/>
      <c r="C519" s="286"/>
      <c r="D519" s="182"/>
      <c r="E519" s="182"/>
      <c r="F519" s="183"/>
      <c r="G519" s="197"/>
      <c r="H519" s="183"/>
      <c r="I519" s="182"/>
      <c r="J519" s="182"/>
      <c r="K519" s="182"/>
      <c r="L519" s="184"/>
    </row>
    <row r="520" spans="1:12" x14ac:dyDescent="0.35">
      <c r="A520" s="182"/>
      <c r="B520" s="182"/>
      <c r="C520" s="286"/>
      <c r="D520" s="182"/>
      <c r="E520" s="182"/>
      <c r="F520" s="183"/>
      <c r="G520" s="197"/>
      <c r="H520" s="183"/>
      <c r="I520" s="182"/>
      <c r="J520" s="182"/>
      <c r="K520" s="182"/>
      <c r="L520" s="184"/>
    </row>
    <row r="521" spans="1:12" x14ac:dyDescent="0.35">
      <c r="A521" s="182"/>
      <c r="B521" s="182"/>
      <c r="C521" s="286"/>
      <c r="D521" s="182"/>
      <c r="E521" s="182"/>
      <c r="F521" s="183"/>
      <c r="G521" s="197"/>
      <c r="H521" s="183"/>
      <c r="I521" s="182"/>
      <c r="J521" s="182"/>
      <c r="K521" s="182"/>
      <c r="L521" s="184"/>
    </row>
    <row r="522" spans="1:12" x14ac:dyDescent="0.35">
      <c r="A522" s="182"/>
      <c r="B522" s="182"/>
      <c r="C522" s="286"/>
      <c r="D522" s="182"/>
      <c r="E522" s="182"/>
      <c r="F522" s="183"/>
      <c r="G522" s="197"/>
      <c r="H522" s="183"/>
      <c r="I522" s="182"/>
      <c r="J522" s="182"/>
      <c r="K522" s="182"/>
      <c r="L522" s="184"/>
    </row>
    <row r="523" spans="1:12" x14ac:dyDescent="0.35">
      <c r="A523" s="182"/>
      <c r="B523" s="182"/>
      <c r="C523" s="286"/>
      <c r="D523" s="182"/>
      <c r="E523" s="182"/>
      <c r="F523" s="183"/>
      <c r="G523" s="197"/>
      <c r="H523" s="183"/>
      <c r="I523" s="182"/>
      <c r="J523" s="182"/>
      <c r="K523" s="182"/>
      <c r="L523" s="184"/>
    </row>
    <row r="524" spans="1:12" x14ac:dyDescent="0.35">
      <c r="A524" s="182"/>
      <c r="B524" s="182"/>
      <c r="C524" s="286"/>
      <c r="D524" s="182"/>
      <c r="E524" s="182"/>
      <c r="F524" s="183"/>
      <c r="G524" s="197"/>
      <c r="H524" s="183"/>
      <c r="I524" s="182"/>
      <c r="J524" s="182"/>
      <c r="K524" s="182"/>
      <c r="L524" s="184"/>
    </row>
    <row r="525" spans="1:12" x14ac:dyDescent="0.35">
      <c r="A525" s="182"/>
      <c r="B525" s="182"/>
      <c r="C525" s="286"/>
      <c r="D525" s="182"/>
      <c r="E525" s="182"/>
      <c r="F525" s="183"/>
      <c r="G525" s="197"/>
      <c r="H525" s="183"/>
      <c r="I525" s="182"/>
      <c r="J525" s="182"/>
      <c r="K525" s="182"/>
      <c r="L525" s="184"/>
    </row>
    <row r="526" spans="1:12" x14ac:dyDescent="0.35">
      <c r="A526" s="182"/>
      <c r="B526" s="182"/>
      <c r="C526" s="286"/>
      <c r="D526" s="182"/>
      <c r="E526" s="182"/>
      <c r="F526" s="183"/>
      <c r="G526" s="197"/>
      <c r="H526" s="183"/>
      <c r="I526" s="182"/>
      <c r="J526" s="182"/>
      <c r="K526" s="182"/>
      <c r="L526" s="184"/>
    </row>
    <row r="527" spans="1:12" x14ac:dyDescent="0.35">
      <c r="A527" s="182"/>
      <c r="B527" s="182"/>
      <c r="C527" s="286"/>
      <c r="D527" s="182"/>
      <c r="E527" s="182"/>
      <c r="F527" s="183"/>
      <c r="G527" s="197"/>
      <c r="H527" s="183"/>
      <c r="I527" s="182"/>
      <c r="J527" s="182"/>
      <c r="K527" s="182"/>
      <c r="L527" s="184"/>
    </row>
    <row r="528" spans="1:12" x14ac:dyDescent="0.35">
      <c r="A528" s="182"/>
      <c r="B528" s="182"/>
      <c r="C528" s="286"/>
      <c r="D528" s="182"/>
      <c r="E528" s="182"/>
      <c r="F528" s="183"/>
      <c r="G528" s="197"/>
      <c r="H528" s="183"/>
      <c r="I528" s="182"/>
      <c r="J528" s="182"/>
      <c r="K528" s="182"/>
      <c r="L528" s="184"/>
    </row>
    <row r="529" spans="1:12" x14ac:dyDescent="0.35">
      <c r="A529" s="182"/>
      <c r="B529" s="182"/>
      <c r="C529" s="286"/>
      <c r="D529" s="182"/>
      <c r="E529" s="182"/>
      <c r="F529" s="183"/>
      <c r="G529" s="197"/>
      <c r="H529" s="183"/>
      <c r="I529" s="182"/>
      <c r="J529" s="182"/>
      <c r="K529" s="182"/>
      <c r="L529" s="184"/>
    </row>
    <row r="530" spans="1:12" x14ac:dyDescent="0.35">
      <c r="A530" s="182"/>
      <c r="B530" s="182"/>
      <c r="C530" s="286"/>
      <c r="D530" s="182"/>
      <c r="E530" s="182"/>
      <c r="F530" s="183"/>
      <c r="G530" s="197"/>
      <c r="H530" s="183"/>
      <c r="I530" s="182"/>
      <c r="J530" s="182"/>
      <c r="K530" s="182"/>
      <c r="L530" s="184"/>
    </row>
    <row r="531" spans="1:12" x14ac:dyDescent="0.35">
      <c r="A531" s="182"/>
      <c r="B531" s="182"/>
      <c r="C531" s="286"/>
      <c r="D531" s="182"/>
      <c r="E531" s="182"/>
      <c r="F531" s="183"/>
      <c r="G531" s="197"/>
      <c r="H531" s="183"/>
      <c r="I531" s="182"/>
      <c r="J531" s="182"/>
      <c r="K531" s="182"/>
      <c r="L531" s="184"/>
    </row>
    <row r="532" spans="1:12" x14ac:dyDescent="0.35">
      <c r="A532" s="182"/>
      <c r="B532" s="182"/>
      <c r="C532" s="286"/>
      <c r="D532" s="182"/>
      <c r="E532" s="182"/>
      <c r="F532" s="183"/>
      <c r="G532" s="197"/>
      <c r="H532" s="183"/>
      <c r="I532" s="182"/>
      <c r="J532" s="182"/>
      <c r="K532" s="182"/>
      <c r="L532" s="184"/>
    </row>
    <row r="533" spans="1:12" x14ac:dyDescent="0.35">
      <c r="A533" s="182"/>
      <c r="B533" s="182"/>
      <c r="C533" s="286"/>
      <c r="D533" s="182"/>
      <c r="E533" s="182"/>
      <c r="F533" s="183"/>
      <c r="G533" s="197"/>
      <c r="H533" s="183"/>
      <c r="I533" s="182"/>
      <c r="J533" s="182"/>
      <c r="K533" s="182"/>
      <c r="L533" s="184"/>
    </row>
    <row r="534" spans="1:12" x14ac:dyDescent="0.35">
      <c r="A534" s="182"/>
      <c r="B534" s="182"/>
      <c r="C534" s="286"/>
      <c r="D534" s="182"/>
      <c r="E534" s="182"/>
      <c r="F534" s="183"/>
      <c r="G534" s="197"/>
      <c r="H534" s="183"/>
      <c r="I534" s="182"/>
      <c r="J534" s="182"/>
      <c r="K534" s="182"/>
      <c r="L534" s="184"/>
    </row>
    <row r="535" spans="1:12" x14ac:dyDescent="0.35">
      <c r="A535" s="182"/>
      <c r="B535" s="182"/>
      <c r="C535" s="286"/>
      <c r="D535" s="182"/>
      <c r="E535" s="182"/>
      <c r="F535" s="183"/>
      <c r="G535" s="197"/>
      <c r="H535" s="183"/>
      <c r="I535" s="182"/>
      <c r="J535" s="182"/>
      <c r="K535" s="182"/>
      <c r="L535" s="184"/>
    </row>
    <row r="536" spans="1:12" x14ac:dyDescent="0.35">
      <c r="A536" s="182"/>
      <c r="B536" s="182"/>
      <c r="C536" s="286"/>
      <c r="D536" s="182"/>
      <c r="E536" s="182"/>
      <c r="F536" s="183"/>
      <c r="G536" s="197"/>
      <c r="H536" s="183"/>
      <c r="I536" s="182"/>
      <c r="J536" s="182"/>
      <c r="K536" s="182"/>
      <c r="L536" s="184"/>
    </row>
    <row r="537" spans="1:12" x14ac:dyDescent="0.35">
      <c r="A537" s="182"/>
      <c r="B537" s="182"/>
      <c r="C537" s="286"/>
      <c r="D537" s="182"/>
      <c r="E537" s="182"/>
      <c r="F537" s="183"/>
      <c r="G537" s="197"/>
      <c r="H537" s="183"/>
      <c r="I537" s="182"/>
      <c r="J537" s="182"/>
      <c r="K537" s="182"/>
      <c r="L537" s="184"/>
    </row>
    <row r="538" spans="1:12" x14ac:dyDescent="0.35">
      <c r="A538" s="182"/>
      <c r="B538" s="182"/>
      <c r="C538" s="286"/>
      <c r="D538" s="182"/>
      <c r="E538" s="182"/>
      <c r="F538" s="183"/>
      <c r="G538" s="197"/>
      <c r="H538" s="183"/>
      <c r="I538" s="182"/>
      <c r="J538" s="182"/>
      <c r="K538" s="182"/>
      <c r="L538" s="184"/>
    </row>
    <row r="539" spans="1:12" x14ac:dyDescent="0.35">
      <c r="A539" s="182"/>
      <c r="B539" s="182"/>
      <c r="C539" s="286"/>
      <c r="D539" s="182"/>
      <c r="E539" s="182"/>
      <c r="F539" s="183"/>
      <c r="G539" s="197"/>
      <c r="H539" s="183"/>
      <c r="I539" s="182"/>
      <c r="J539" s="182"/>
      <c r="K539" s="182"/>
      <c r="L539" s="184"/>
    </row>
    <row r="540" spans="1:12" x14ac:dyDescent="0.35">
      <c r="A540" s="182"/>
      <c r="B540" s="182"/>
      <c r="C540" s="286"/>
      <c r="D540" s="182"/>
      <c r="E540" s="182"/>
      <c r="F540" s="183"/>
      <c r="G540" s="197"/>
      <c r="H540" s="183"/>
      <c r="I540" s="182"/>
      <c r="J540" s="182"/>
      <c r="K540" s="182"/>
      <c r="L540" s="184"/>
    </row>
    <row r="541" spans="1:12" x14ac:dyDescent="0.35">
      <c r="A541" s="182"/>
      <c r="B541" s="182"/>
      <c r="C541" s="286"/>
      <c r="D541" s="182"/>
      <c r="E541" s="182"/>
      <c r="F541" s="183"/>
      <c r="G541" s="197"/>
      <c r="H541" s="183"/>
      <c r="I541" s="182"/>
      <c r="J541" s="182"/>
      <c r="K541" s="182"/>
      <c r="L541" s="184"/>
    </row>
    <row r="542" spans="1:12" x14ac:dyDescent="0.35">
      <c r="A542" s="182"/>
      <c r="B542" s="182"/>
      <c r="C542" s="286"/>
      <c r="D542" s="182"/>
      <c r="E542" s="182"/>
      <c r="F542" s="183"/>
      <c r="G542" s="197"/>
      <c r="H542" s="183"/>
      <c r="I542" s="182"/>
      <c r="J542" s="182"/>
      <c r="K542" s="182"/>
      <c r="L542" s="184"/>
    </row>
    <row r="543" spans="1:12" x14ac:dyDescent="0.35">
      <c r="A543" s="182"/>
      <c r="B543" s="182"/>
      <c r="C543" s="286"/>
      <c r="D543" s="182"/>
      <c r="E543" s="182"/>
      <c r="F543" s="183"/>
      <c r="G543" s="197"/>
      <c r="H543" s="183"/>
      <c r="I543" s="182"/>
      <c r="J543" s="182"/>
      <c r="K543" s="182"/>
      <c r="L543" s="184"/>
    </row>
    <row r="544" spans="1:12" x14ac:dyDescent="0.35">
      <c r="A544" s="182"/>
      <c r="B544" s="182"/>
      <c r="C544" s="286"/>
      <c r="D544" s="182"/>
      <c r="E544" s="182"/>
      <c r="F544" s="183"/>
      <c r="G544" s="197"/>
      <c r="H544" s="183"/>
      <c r="I544" s="182"/>
      <c r="J544" s="182"/>
      <c r="K544" s="182"/>
      <c r="L544" s="184"/>
    </row>
    <row r="545" spans="1:12" x14ac:dyDescent="0.35">
      <c r="A545" s="182"/>
      <c r="B545" s="182"/>
      <c r="C545" s="286"/>
      <c r="D545" s="182"/>
      <c r="E545" s="182"/>
      <c r="F545" s="183"/>
      <c r="G545" s="197"/>
      <c r="H545" s="183"/>
      <c r="I545" s="182"/>
      <c r="J545" s="182"/>
      <c r="K545" s="182"/>
      <c r="L545" s="184"/>
    </row>
    <row r="546" spans="1:12" x14ac:dyDescent="0.35">
      <c r="A546" s="182"/>
      <c r="B546" s="182"/>
      <c r="C546" s="286"/>
      <c r="D546" s="182"/>
      <c r="E546" s="182"/>
      <c r="F546" s="183"/>
      <c r="G546" s="197"/>
      <c r="H546" s="183"/>
      <c r="I546" s="182"/>
      <c r="J546" s="182"/>
      <c r="K546" s="182"/>
      <c r="L546" s="184"/>
    </row>
    <row r="547" spans="1:12" x14ac:dyDescent="0.35">
      <c r="A547" s="182"/>
      <c r="B547" s="182"/>
      <c r="C547" s="286"/>
      <c r="D547" s="182"/>
      <c r="E547" s="182"/>
      <c r="F547" s="183"/>
      <c r="G547" s="197"/>
      <c r="H547" s="183"/>
      <c r="I547" s="182"/>
      <c r="J547" s="182"/>
      <c r="K547" s="182"/>
      <c r="L547" s="184"/>
    </row>
    <row r="548" spans="1:12" x14ac:dyDescent="0.35">
      <c r="A548" s="182"/>
      <c r="B548" s="182"/>
      <c r="C548" s="286"/>
      <c r="D548" s="182"/>
      <c r="E548" s="182"/>
      <c r="F548" s="183"/>
      <c r="G548" s="197"/>
      <c r="H548" s="183"/>
      <c r="I548" s="182"/>
      <c r="J548" s="182"/>
      <c r="K548" s="182"/>
      <c r="L548" s="184"/>
    </row>
    <row r="549" spans="1:12" x14ac:dyDescent="0.35">
      <c r="A549" s="182"/>
      <c r="B549" s="182"/>
      <c r="C549" s="286"/>
      <c r="D549" s="182"/>
      <c r="E549" s="182"/>
      <c r="F549" s="183"/>
      <c r="G549" s="197"/>
      <c r="H549" s="183"/>
      <c r="I549" s="182"/>
      <c r="J549" s="182"/>
      <c r="K549" s="182"/>
      <c r="L549" s="184"/>
    </row>
    <row r="550" spans="1:12" x14ac:dyDescent="0.35">
      <c r="A550" s="182"/>
      <c r="B550" s="182"/>
      <c r="C550" s="286"/>
      <c r="D550" s="182"/>
      <c r="E550" s="182"/>
      <c r="F550" s="183"/>
      <c r="G550" s="197"/>
      <c r="H550" s="183"/>
      <c r="I550" s="182"/>
      <c r="J550" s="182"/>
      <c r="K550" s="182"/>
      <c r="L550" s="184"/>
    </row>
    <row r="551" spans="1:12" x14ac:dyDescent="0.35">
      <c r="A551" s="182"/>
      <c r="B551" s="182"/>
      <c r="C551" s="286"/>
      <c r="D551" s="182"/>
      <c r="E551" s="182"/>
      <c r="F551" s="183"/>
      <c r="G551" s="197"/>
      <c r="H551" s="183"/>
      <c r="I551" s="182"/>
      <c r="J551" s="182"/>
      <c r="K551" s="182"/>
      <c r="L551" s="184"/>
    </row>
    <row r="552" spans="1:12" x14ac:dyDescent="0.35">
      <c r="A552" s="182"/>
      <c r="B552" s="182"/>
      <c r="C552" s="286"/>
      <c r="D552" s="182"/>
      <c r="E552" s="182"/>
      <c r="F552" s="183"/>
      <c r="G552" s="197"/>
      <c r="H552" s="183"/>
      <c r="I552" s="182"/>
      <c r="J552" s="182"/>
      <c r="K552" s="182"/>
      <c r="L552" s="184"/>
    </row>
    <row r="553" spans="1:12" x14ac:dyDescent="0.35">
      <c r="A553" s="182"/>
      <c r="B553" s="182"/>
      <c r="C553" s="286"/>
      <c r="D553" s="182"/>
      <c r="E553" s="182"/>
      <c r="F553" s="183"/>
      <c r="G553" s="197"/>
      <c r="H553" s="183"/>
      <c r="I553" s="182"/>
      <c r="J553" s="182"/>
      <c r="K553" s="182"/>
      <c r="L553" s="184"/>
    </row>
    <row r="554" spans="1:12" x14ac:dyDescent="0.35">
      <c r="A554" s="182"/>
      <c r="B554" s="182"/>
      <c r="C554" s="286"/>
      <c r="D554" s="182"/>
      <c r="E554" s="182"/>
      <c r="F554" s="183"/>
      <c r="G554" s="197"/>
      <c r="H554" s="183"/>
      <c r="I554" s="182"/>
      <c r="J554" s="182"/>
      <c r="K554" s="182"/>
      <c r="L554" s="184"/>
    </row>
    <row r="555" spans="1:12" x14ac:dyDescent="0.35">
      <c r="A555" s="182"/>
      <c r="B555" s="182"/>
      <c r="C555" s="286"/>
      <c r="D555" s="182"/>
      <c r="E555" s="182"/>
      <c r="F555" s="183"/>
      <c r="G555" s="197"/>
      <c r="H555" s="183"/>
      <c r="I555" s="182"/>
      <c r="J555" s="182"/>
      <c r="K555" s="182"/>
      <c r="L555" s="184"/>
    </row>
    <row r="556" spans="1:12" x14ac:dyDescent="0.35">
      <c r="A556" s="182"/>
      <c r="B556" s="182"/>
      <c r="C556" s="286"/>
      <c r="D556" s="182"/>
      <c r="E556" s="182"/>
      <c r="F556" s="183"/>
      <c r="G556" s="197"/>
      <c r="H556" s="183"/>
      <c r="I556" s="182"/>
      <c r="J556" s="182"/>
      <c r="K556" s="182"/>
      <c r="L556" s="184"/>
    </row>
    <row r="557" spans="1:12" x14ac:dyDescent="0.35">
      <c r="A557" s="182"/>
      <c r="B557" s="182"/>
      <c r="C557" s="286"/>
      <c r="D557" s="182"/>
      <c r="E557" s="182"/>
      <c r="F557" s="183"/>
      <c r="G557" s="197"/>
      <c r="H557" s="183"/>
      <c r="I557" s="182"/>
      <c r="J557" s="182"/>
      <c r="K557" s="182"/>
      <c r="L557" s="184"/>
    </row>
    <row r="558" spans="1:12" x14ac:dyDescent="0.35">
      <c r="A558" s="182"/>
      <c r="B558" s="182"/>
      <c r="C558" s="286"/>
      <c r="D558" s="182"/>
      <c r="E558" s="182"/>
      <c r="F558" s="183"/>
      <c r="G558" s="197"/>
      <c r="H558" s="183"/>
      <c r="I558" s="182"/>
      <c r="J558" s="182"/>
      <c r="K558" s="182"/>
      <c r="L558" s="184"/>
    </row>
    <row r="559" spans="1:12" x14ac:dyDescent="0.35">
      <c r="A559" s="182"/>
      <c r="B559" s="182"/>
      <c r="C559" s="286"/>
      <c r="D559" s="182"/>
      <c r="E559" s="182"/>
      <c r="F559" s="183"/>
      <c r="G559" s="197"/>
      <c r="H559" s="183"/>
      <c r="I559" s="182"/>
      <c r="J559" s="182"/>
      <c r="K559" s="182"/>
      <c r="L559" s="184"/>
    </row>
    <row r="560" spans="1:12" x14ac:dyDescent="0.35">
      <c r="A560" s="182"/>
      <c r="B560" s="182"/>
      <c r="C560" s="286"/>
      <c r="D560" s="182"/>
      <c r="E560" s="182"/>
      <c r="F560" s="183"/>
      <c r="G560" s="197"/>
      <c r="H560" s="183"/>
      <c r="I560" s="182"/>
      <c r="J560" s="182"/>
      <c r="K560" s="182"/>
      <c r="L560" s="184"/>
    </row>
    <row r="561" spans="1:12" x14ac:dyDescent="0.35">
      <c r="A561" s="182"/>
      <c r="B561" s="182"/>
      <c r="C561" s="286"/>
      <c r="D561" s="182"/>
      <c r="E561" s="182"/>
      <c r="F561" s="183"/>
      <c r="G561" s="197"/>
      <c r="H561" s="183"/>
      <c r="I561" s="182"/>
      <c r="J561" s="182"/>
      <c r="K561" s="182"/>
      <c r="L561" s="184"/>
    </row>
    <row r="562" spans="1:12" x14ac:dyDescent="0.35">
      <c r="A562" s="182"/>
      <c r="B562" s="182"/>
      <c r="C562" s="286"/>
      <c r="D562" s="182"/>
      <c r="E562" s="182"/>
      <c r="F562" s="183"/>
      <c r="G562" s="197"/>
      <c r="H562" s="183"/>
      <c r="I562" s="182"/>
      <c r="J562" s="182"/>
      <c r="K562" s="182"/>
      <c r="L562" s="184"/>
    </row>
    <row r="563" spans="1:12" x14ac:dyDescent="0.35">
      <c r="A563" s="182"/>
      <c r="B563" s="182"/>
      <c r="C563" s="286"/>
      <c r="D563" s="182"/>
      <c r="E563" s="182"/>
      <c r="F563" s="183"/>
      <c r="G563" s="197"/>
      <c r="H563" s="183"/>
      <c r="I563" s="182"/>
      <c r="J563" s="182"/>
      <c r="K563" s="182"/>
      <c r="L563" s="184"/>
    </row>
    <row r="564" spans="1:12" x14ac:dyDescent="0.35">
      <c r="A564" s="182"/>
      <c r="B564" s="182"/>
      <c r="C564" s="286"/>
      <c r="D564" s="182"/>
      <c r="E564" s="182"/>
      <c r="F564" s="183"/>
      <c r="G564" s="197"/>
      <c r="H564" s="183"/>
      <c r="I564" s="182"/>
      <c r="J564" s="182"/>
      <c r="K564" s="182"/>
      <c r="L564" s="184"/>
    </row>
    <row r="565" spans="1:12" x14ac:dyDescent="0.35">
      <c r="A565" s="182"/>
      <c r="B565" s="182"/>
      <c r="C565" s="286"/>
      <c r="D565" s="182"/>
      <c r="E565" s="182"/>
      <c r="F565" s="183"/>
      <c r="G565" s="197"/>
      <c r="H565" s="183"/>
      <c r="I565" s="182"/>
      <c r="J565" s="182"/>
      <c r="K565" s="182"/>
      <c r="L565" s="184"/>
    </row>
    <row r="566" spans="1:12" x14ac:dyDescent="0.35">
      <c r="A566" s="182"/>
      <c r="B566" s="182"/>
      <c r="C566" s="286"/>
      <c r="D566" s="182"/>
      <c r="E566" s="182"/>
      <c r="F566" s="183"/>
      <c r="G566" s="197"/>
      <c r="H566" s="183"/>
      <c r="I566" s="182"/>
      <c r="J566" s="182"/>
      <c r="K566" s="182"/>
      <c r="L566" s="184"/>
    </row>
    <row r="567" spans="1:12" x14ac:dyDescent="0.35">
      <c r="A567" s="182"/>
      <c r="B567" s="182"/>
      <c r="C567" s="286"/>
      <c r="D567" s="182"/>
      <c r="E567" s="182"/>
      <c r="F567" s="183"/>
      <c r="G567" s="197"/>
      <c r="H567" s="183"/>
      <c r="I567" s="182"/>
      <c r="J567" s="182"/>
      <c r="K567" s="182"/>
      <c r="L567" s="184"/>
    </row>
    <row r="568" spans="1:12" x14ac:dyDescent="0.35">
      <c r="A568" s="182"/>
      <c r="B568" s="182"/>
      <c r="C568" s="286"/>
      <c r="D568" s="182"/>
      <c r="E568" s="182"/>
      <c r="F568" s="183"/>
      <c r="G568" s="197"/>
      <c r="H568" s="183"/>
      <c r="I568" s="182"/>
      <c r="J568" s="182"/>
      <c r="K568" s="182"/>
      <c r="L568" s="184"/>
    </row>
    <row r="569" spans="1:12" x14ac:dyDescent="0.35">
      <c r="A569" s="182"/>
      <c r="B569" s="182"/>
      <c r="C569" s="286"/>
      <c r="D569" s="182"/>
      <c r="E569" s="182"/>
      <c r="F569" s="183"/>
      <c r="G569" s="197"/>
      <c r="H569" s="183"/>
      <c r="I569" s="182"/>
      <c r="J569" s="182"/>
      <c r="K569" s="182"/>
      <c r="L569" s="184"/>
    </row>
    <row r="570" spans="1:12" x14ac:dyDescent="0.35">
      <c r="A570" s="182"/>
      <c r="B570" s="182"/>
      <c r="C570" s="286"/>
      <c r="D570" s="182"/>
      <c r="E570" s="182"/>
      <c r="F570" s="183"/>
      <c r="G570" s="197"/>
      <c r="H570" s="183"/>
      <c r="I570" s="182"/>
      <c r="J570" s="182"/>
      <c r="K570" s="182"/>
      <c r="L570" s="184"/>
    </row>
    <row r="571" spans="1:12" x14ac:dyDescent="0.35">
      <c r="A571" s="182"/>
      <c r="B571" s="182"/>
      <c r="C571" s="286"/>
      <c r="D571" s="182"/>
      <c r="E571" s="182"/>
      <c r="F571" s="183"/>
      <c r="G571" s="197"/>
      <c r="H571" s="183"/>
      <c r="I571" s="182"/>
      <c r="J571" s="182"/>
      <c r="K571" s="182"/>
      <c r="L571" s="184"/>
    </row>
    <row r="572" spans="1:12" x14ac:dyDescent="0.35">
      <c r="A572" s="182"/>
      <c r="B572" s="182"/>
      <c r="C572" s="286"/>
      <c r="D572" s="182"/>
      <c r="E572" s="182"/>
      <c r="F572" s="183"/>
      <c r="G572" s="197"/>
      <c r="H572" s="183"/>
      <c r="I572" s="182"/>
      <c r="J572" s="182"/>
      <c r="K572" s="182"/>
      <c r="L572" s="184"/>
    </row>
    <row r="573" spans="1:12" x14ac:dyDescent="0.35">
      <c r="A573" s="182"/>
      <c r="B573" s="182"/>
      <c r="C573" s="286"/>
      <c r="D573" s="182"/>
      <c r="E573" s="182"/>
      <c r="F573" s="183"/>
      <c r="G573" s="197"/>
      <c r="H573" s="183"/>
      <c r="I573" s="182"/>
      <c r="J573" s="182"/>
      <c r="K573" s="182"/>
      <c r="L573" s="184"/>
    </row>
    <row r="574" spans="1:12" x14ac:dyDescent="0.35">
      <c r="A574" s="182"/>
      <c r="B574" s="182"/>
      <c r="C574" s="286"/>
      <c r="D574" s="182"/>
      <c r="E574" s="182"/>
      <c r="F574" s="183"/>
      <c r="G574" s="197"/>
      <c r="H574" s="183"/>
      <c r="I574" s="182"/>
      <c r="J574" s="182"/>
      <c r="K574" s="182"/>
      <c r="L574" s="184"/>
    </row>
    <row r="575" spans="1:12" x14ac:dyDescent="0.35">
      <c r="A575" s="182"/>
      <c r="B575" s="182"/>
      <c r="C575" s="286"/>
      <c r="D575" s="182"/>
      <c r="E575" s="182"/>
      <c r="F575" s="183"/>
      <c r="G575" s="197"/>
      <c r="H575" s="183"/>
      <c r="I575" s="182"/>
      <c r="J575" s="182"/>
      <c r="K575" s="182"/>
      <c r="L575" s="184"/>
    </row>
    <row r="576" spans="1:12" x14ac:dyDescent="0.35">
      <c r="A576" s="182"/>
      <c r="B576" s="182"/>
      <c r="C576" s="286"/>
      <c r="D576" s="182"/>
      <c r="E576" s="182"/>
      <c r="F576" s="183"/>
      <c r="G576" s="197"/>
      <c r="H576" s="183"/>
      <c r="I576" s="182"/>
      <c r="J576" s="182"/>
      <c r="K576" s="182"/>
      <c r="L576" s="184"/>
    </row>
    <row r="577" spans="1:12" x14ac:dyDescent="0.35">
      <c r="A577" s="182"/>
      <c r="B577" s="182"/>
      <c r="C577" s="286"/>
      <c r="D577" s="182"/>
      <c r="E577" s="182"/>
      <c r="F577" s="183"/>
      <c r="G577" s="197"/>
      <c r="H577" s="183"/>
      <c r="I577" s="182"/>
      <c r="J577" s="182"/>
      <c r="K577" s="182"/>
      <c r="L577" s="184"/>
    </row>
    <row r="578" spans="1:12" x14ac:dyDescent="0.35">
      <c r="A578" s="182"/>
      <c r="B578" s="182"/>
      <c r="C578" s="286"/>
      <c r="D578" s="182"/>
      <c r="E578" s="182"/>
      <c r="F578" s="183"/>
      <c r="G578" s="197"/>
      <c r="H578" s="183"/>
      <c r="I578" s="182"/>
      <c r="J578" s="182"/>
      <c r="K578" s="182"/>
      <c r="L578" s="184"/>
    </row>
    <row r="579" spans="1:12" x14ac:dyDescent="0.35">
      <c r="A579" s="182"/>
      <c r="B579" s="182"/>
      <c r="C579" s="286"/>
      <c r="D579" s="182"/>
      <c r="E579" s="182"/>
      <c r="F579" s="183"/>
      <c r="G579" s="197"/>
      <c r="H579" s="183"/>
      <c r="I579" s="182"/>
      <c r="J579" s="182"/>
      <c r="K579" s="182"/>
      <c r="L579" s="184"/>
    </row>
    <row r="580" spans="1:12" x14ac:dyDescent="0.35">
      <c r="A580" s="182"/>
      <c r="B580" s="182"/>
      <c r="C580" s="286"/>
      <c r="D580" s="182"/>
      <c r="E580" s="182"/>
      <c r="F580" s="183"/>
      <c r="G580" s="197"/>
      <c r="H580" s="183"/>
      <c r="I580" s="182"/>
      <c r="J580" s="182"/>
      <c r="K580" s="182"/>
      <c r="L580" s="184"/>
    </row>
    <row r="581" spans="1:12" x14ac:dyDescent="0.35">
      <c r="A581" s="182"/>
      <c r="B581" s="182"/>
      <c r="C581" s="286"/>
      <c r="D581" s="182"/>
      <c r="E581" s="182"/>
      <c r="F581" s="183"/>
      <c r="G581" s="197"/>
      <c r="H581" s="183"/>
      <c r="I581" s="182"/>
      <c r="J581" s="182"/>
      <c r="K581" s="182"/>
      <c r="L581" s="184"/>
    </row>
    <row r="582" spans="1:12" x14ac:dyDescent="0.35">
      <c r="A582" s="182"/>
      <c r="B582" s="182"/>
      <c r="C582" s="286"/>
      <c r="D582" s="182"/>
      <c r="E582" s="182"/>
      <c r="F582" s="183"/>
      <c r="G582" s="197"/>
      <c r="H582" s="183"/>
      <c r="I582" s="182"/>
      <c r="J582" s="182"/>
      <c r="K582" s="182"/>
      <c r="L582" s="184"/>
    </row>
    <row r="583" spans="1:12" x14ac:dyDescent="0.35">
      <c r="A583" s="182"/>
      <c r="B583" s="182"/>
      <c r="C583" s="286"/>
      <c r="D583" s="182"/>
      <c r="E583" s="182"/>
      <c r="F583" s="183"/>
      <c r="G583" s="197"/>
      <c r="H583" s="183"/>
      <c r="I583" s="182"/>
      <c r="J583" s="182"/>
      <c r="K583" s="182"/>
      <c r="L583" s="184"/>
    </row>
    <row r="584" spans="1:12" x14ac:dyDescent="0.35">
      <c r="A584" s="182"/>
      <c r="B584" s="182"/>
      <c r="C584" s="286"/>
      <c r="D584" s="182"/>
      <c r="E584" s="182"/>
      <c r="F584" s="183"/>
      <c r="G584" s="197"/>
      <c r="H584" s="183"/>
      <c r="I584" s="182"/>
      <c r="J584" s="182"/>
      <c r="K584" s="182"/>
      <c r="L584" s="184"/>
    </row>
    <row r="585" spans="1:12" x14ac:dyDescent="0.35">
      <c r="A585" s="182"/>
      <c r="B585" s="182"/>
      <c r="C585" s="286"/>
      <c r="D585" s="182"/>
      <c r="E585" s="182"/>
      <c r="F585" s="183"/>
      <c r="G585" s="197"/>
      <c r="H585" s="183"/>
      <c r="I585" s="182"/>
      <c r="J585" s="182"/>
      <c r="K585" s="182"/>
      <c r="L585" s="184"/>
    </row>
    <row r="586" spans="1:12" x14ac:dyDescent="0.35">
      <c r="A586" s="182"/>
      <c r="B586" s="182"/>
      <c r="C586" s="286"/>
      <c r="D586" s="182"/>
      <c r="E586" s="182"/>
      <c r="F586" s="183"/>
      <c r="G586" s="197"/>
      <c r="H586" s="183"/>
      <c r="I586" s="182"/>
      <c r="J586" s="182"/>
      <c r="K586" s="182"/>
      <c r="L586" s="184"/>
    </row>
    <row r="587" spans="1:12" x14ac:dyDescent="0.35">
      <c r="A587" s="182"/>
      <c r="B587" s="182"/>
      <c r="C587" s="286"/>
      <c r="D587" s="182"/>
      <c r="E587" s="182"/>
      <c r="F587" s="183"/>
      <c r="G587" s="197"/>
      <c r="H587" s="183"/>
      <c r="I587" s="182"/>
      <c r="J587" s="182"/>
      <c r="K587" s="182"/>
      <c r="L587" s="184"/>
    </row>
    <row r="588" spans="1:12" x14ac:dyDescent="0.35">
      <c r="A588" s="182"/>
      <c r="B588" s="182"/>
      <c r="C588" s="286"/>
      <c r="D588" s="182"/>
      <c r="E588" s="182"/>
      <c r="F588" s="183"/>
      <c r="G588" s="197"/>
      <c r="H588" s="183"/>
      <c r="I588" s="182"/>
      <c r="J588" s="182"/>
      <c r="K588" s="182"/>
      <c r="L588" s="184"/>
    </row>
    <row r="589" spans="1:12" x14ac:dyDescent="0.35">
      <c r="A589" s="182"/>
      <c r="B589" s="182"/>
      <c r="C589" s="286"/>
      <c r="D589" s="182"/>
      <c r="E589" s="182"/>
      <c r="F589" s="183"/>
      <c r="G589" s="197"/>
      <c r="H589" s="183"/>
      <c r="I589" s="182"/>
      <c r="J589" s="182"/>
      <c r="K589" s="182"/>
      <c r="L589" s="184"/>
    </row>
    <row r="590" spans="1:12" x14ac:dyDescent="0.35">
      <c r="A590" s="182"/>
      <c r="B590" s="182"/>
      <c r="C590" s="286"/>
      <c r="D590" s="182"/>
      <c r="E590" s="182"/>
      <c r="F590" s="183"/>
      <c r="G590" s="197"/>
      <c r="H590" s="183"/>
      <c r="I590" s="182"/>
      <c r="J590" s="182"/>
      <c r="K590" s="182"/>
      <c r="L590" s="184"/>
    </row>
    <row r="591" spans="1:12" x14ac:dyDescent="0.35">
      <c r="A591" s="182"/>
      <c r="B591" s="182"/>
      <c r="C591" s="286"/>
      <c r="D591" s="182"/>
      <c r="E591" s="182"/>
      <c r="F591" s="183"/>
      <c r="G591" s="197"/>
      <c r="H591" s="183"/>
      <c r="I591" s="182"/>
      <c r="J591" s="182"/>
      <c r="K591" s="182"/>
      <c r="L591" s="184"/>
    </row>
    <row r="592" spans="1:12" x14ac:dyDescent="0.35">
      <c r="A592" s="182"/>
      <c r="B592" s="182"/>
      <c r="C592" s="286"/>
      <c r="D592" s="182"/>
      <c r="E592" s="182"/>
      <c r="F592" s="183"/>
      <c r="G592" s="197"/>
      <c r="H592" s="183"/>
      <c r="I592" s="182"/>
      <c r="J592" s="182"/>
      <c r="K592" s="182"/>
      <c r="L592" s="184"/>
    </row>
    <row r="593" spans="1:12" x14ac:dyDescent="0.35">
      <c r="A593" s="182"/>
      <c r="B593" s="182"/>
      <c r="C593" s="286"/>
      <c r="D593" s="182"/>
      <c r="E593" s="182"/>
      <c r="F593" s="183"/>
      <c r="G593" s="197"/>
      <c r="H593" s="183"/>
      <c r="I593" s="182"/>
      <c r="J593" s="182"/>
      <c r="K593" s="182"/>
      <c r="L593" s="184"/>
    </row>
    <row r="594" spans="1:12" x14ac:dyDescent="0.35">
      <c r="A594" s="182"/>
      <c r="B594" s="182"/>
      <c r="C594" s="286"/>
      <c r="D594" s="182"/>
      <c r="E594" s="182"/>
      <c r="F594" s="183"/>
      <c r="G594" s="197"/>
      <c r="H594" s="183"/>
      <c r="I594" s="182"/>
      <c r="J594" s="182"/>
      <c r="K594" s="182"/>
      <c r="L594" s="184"/>
    </row>
    <row r="595" spans="1:12" x14ac:dyDescent="0.35">
      <c r="A595" s="182"/>
      <c r="B595" s="182"/>
      <c r="C595" s="286"/>
      <c r="D595" s="182"/>
      <c r="E595" s="182"/>
      <c r="F595" s="183"/>
      <c r="G595" s="197"/>
      <c r="H595" s="183"/>
      <c r="I595" s="182"/>
      <c r="J595" s="182"/>
      <c r="K595" s="182"/>
      <c r="L595" s="184"/>
    </row>
    <row r="596" spans="1:12" x14ac:dyDescent="0.35">
      <c r="A596" s="182"/>
      <c r="B596" s="182"/>
      <c r="C596" s="286"/>
      <c r="D596" s="182"/>
      <c r="E596" s="182"/>
      <c r="F596" s="183"/>
      <c r="G596" s="197"/>
      <c r="H596" s="183"/>
      <c r="I596" s="182"/>
      <c r="J596" s="182"/>
      <c r="K596" s="182"/>
      <c r="L596" s="184"/>
    </row>
    <row r="597" spans="1:12" x14ac:dyDescent="0.35">
      <c r="A597" s="182"/>
      <c r="B597" s="182"/>
      <c r="C597" s="286"/>
      <c r="D597" s="182"/>
      <c r="E597" s="182"/>
      <c r="F597" s="183"/>
      <c r="G597" s="197"/>
      <c r="H597" s="183"/>
      <c r="I597" s="182"/>
      <c r="J597" s="182"/>
      <c r="K597" s="182"/>
      <c r="L597" s="184"/>
    </row>
    <row r="598" spans="1:12" x14ac:dyDescent="0.35">
      <c r="A598" s="182"/>
      <c r="B598" s="182"/>
      <c r="C598" s="286"/>
      <c r="D598" s="182"/>
      <c r="E598" s="182"/>
      <c r="F598" s="183"/>
      <c r="G598" s="197"/>
      <c r="H598" s="183"/>
      <c r="I598" s="182"/>
      <c r="J598" s="182"/>
      <c r="K598" s="182"/>
      <c r="L598" s="184"/>
    </row>
    <row r="599" spans="1:12" x14ac:dyDescent="0.35">
      <c r="A599" s="182"/>
      <c r="B599" s="182"/>
      <c r="C599" s="286"/>
      <c r="D599" s="182"/>
      <c r="E599" s="182"/>
      <c r="F599" s="183"/>
      <c r="G599" s="197"/>
      <c r="H599" s="183"/>
      <c r="I599" s="182"/>
      <c r="J599" s="182"/>
      <c r="K599" s="182"/>
      <c r="L599" s="184"/>
    </row>
    <row r="600" spans="1:12" x14ac:dyDescent="0.35">
      <c r="A600" s="182"/>
      <c r="B600" s="182"/>
      <c r="C600" s="286"/>
      <c r="D600" s="182"/>
      <c r="E600" s="182"/>
      <c r="F600" s="183"/>
      <c r="G600" s="197"/>
      <c r="H600" s="183"/>
      <c r="I600" s="182"/>
      <c r="J600" s="182"/>
      <c r="K600" s="182"/>
      <c r="L600" s="184"/>
    </row>
    <row r="601" spans="1:12" x14ac:dyDescent="0.35">
      <c r="A601" s="182"/>
      <c r="B601" s="182"/>
      <c r="C601" s="286"/>
      <c r="D601" s="182"/>
      <c r="E601" s="182"/>
      <c r="F601" s="183"/>
      <c r="G601" s="197"/>
      <c r="H601" s="183"/>
      <c r="I601" s="182"/>
      <c r="J601" s="182"/>
      <c r="K601" s="182"/>
      <c r="L601" s="184"/>
    </row>
    <row r="602" spans="1:12" x14ac:dyDescent="0.35">
      <c r="A602" s="182"/>
      <c r="B602" s="182"/>
      <c r="C602" s="286"/>
      <c r="D602" s="182"/>
      <c r="E602" s="182"/>
      <c r="F602" s="183"/>
      <c r="G602" s="197"/>
      <c r="H602" s="183"/>
      <c r="I602" s="182"/>
      <c r="J602" s="182"/>
      <c r="K602" s="182"/>
      <c r="L602" s="184"/>
    </row>
    <row r="603" spans="1:12" x14ac:dyDescent="0.35">
      <c r="A603" s="182"/>
      <c r="B603" s="182"/>
      <c r="C603" s="286"/>
      <c r="D603" s="182"/>
      <c r="E603" s="182"/>
      <c r="F603" s="183"/>
      <c r="G603" s="197"/>
      <c r="H603" s="183"/>
      <c r="I603" s="182"/>
      <c r="J603" s="182"/>
      <c r="K603" s="182"/>
      <c r="L603" s="184"/>
    </row>
    <row r="604" spans="1:12" x14ac:dyDescent="0.35">
      <c r="A604" s="182"/>
      <c r="B604" s="182"/>
      <c r="C604" s="286"/>
      <c r="D604" s="182"/>
      <c r="E604" s="182"/>
      <c r="F604" s="183"/>
      <c r="G604" s="197"/>
      <c r="H604" s="183"/>
      <c r="I604" s="182"/>
      <c r="J604" s="182"/>
      <c r="K604" s="182"/>
      <c r="L604" s="184"/>
    </row>
    <row r="605" spans="1:12" x14ac:dyDescent="0.35">
      <c r="A605" s="182"/>
      <c r="B605" s="182"/>
      <c r="C605" s="286"/>
      <c r="D605" s="182"/>
      <c r="E605" s="182"/>
      <c r="F605" s="183"/>
      <c r="G605" s="197"/>
      <c r="H605" s="183"/>
      <c r="I605" s="182"/>
      <c r="J605" s="182"/>
      <c r="K605" s="182"/>
      <c r="L605" s="184"/>
    </row>
    <row r="606" spans="1:12" x14ac:dyDescent="0.35">
      <c r="A606" s="182"/>
      <c r="B606" s="182"/>
      <c r="C606" s="286"/>
      <c r="D606" s="182"/>
      <c r="E606" s="182"/>
      <c r="F606" s="183"/>
      <c r="G606" s="197"/>
      <c r="H606" s="183"/>
      <c r="I606" s="182"/>
      <c r="J606" s="182"/>
      <c r="K606" s="182"/>
      <c r="L606" s="184"/>
    </row>
    <row r="607" spans="1:12" x14ac:dyDescent="0.35">
      <c r="A607" s="182"/>
      <c r="B607" s="182"/>
      <c r="C607" s="286"/>
      <c r="D607" s="182"/>
      <c r="E607" s="182"/>
      <c r="F607" s="183"/>
      <c r="G607" s="197"/>
      <c r="H607" s="183"/>
      <c r="I607" s="182"/>
      <c r="J607" s="182"/>
      <c r="K607" s="182"/>
      <c r="L607" s="184"/>
    </row>
    <row r="608" spans="1:12" x14ac:dyDescent="0.35">
      <c r="A608" s="182"/>
      <c r="B608" s="182"/>
      <c r="C608" s="286"/>
      <c r="D608" s="182"/>
      <c r="E608" s="182"/>
      <c r="F608" s="183"/>
      <c r="G608" s="197"/>
      <c r="H608" s="183"/>
      <c r="I608" s="182"/>
      <c r="J608" s="182"/>
      <c r="K608" s="182"/>
      <c r="L608" s="184"/>
    </row>
    <row r="609" spans="1:12" x14ac:dyDescent="0.35">
      <c r="A609" s="182"/>
      <c r="B609" s="182"/>
      <c r="C609" s="286"/>
      <c r="D609" s="182"/>
      <c r="E609" s="182"/>
      <c r="F609" s="183"/>
      <c r="G609" s="197"/>
      <c r="H609" s="183"/>
      <c r="I609" s="182"/>
      <c r="J609" s="182"/>
      <c r="K609" s="182"/>
      <c r="L609" s="184"/>
    </row>
    <row r="610" spans="1:12" x14ac:dyDescent="0.35">
      <c r="A610" s="182"/>
      <c r="B610" s="182"/>
      <c r="C610" s="286"/>
      <c r="D610" s="182"/>
      <c r="E610" s="182"/>
      <c r="F610" s="183"/>
      <c r="G610" s="197"/>
      <c r="H610" s="183"/>
      <c r="I610" s="182"/>
      <c r="J610" s="182"/>
      <c r="K610" s="182"/>
      <c r="L610" s="184"/>
    </row>
    <row r="611" spans="1:12" x14ac:dyDescent="0.35">
      <c r="A611" s="182"/>
      <c r="B611" s="182"/>
      <c r="C611" s="286"/>
      <c r="D611" s="182"/>
      <c r="E611" s="182"/>
      <c r="F611" s="183"/>
      <c r="G611" s="197"/>
      <c r="H611" s="183"/>
      <c r="I611" s="182"/>
      <c r="J611" s="182"/>
      <c r="K611" s="182"/>
      <c r="L611" s="184"/>
    </row>
    <row r="612" spans="1:12" x14ac:dyDescent="0.35">
      <c r="A612" s="182"/>
      <c r="B612" s="182"/>
      <c r="C612" s="286"/>
      <c r="D612" s="182"/>
      <c r="E612" s="182"/>
      <c r="F612" s="183"/>
      <c r="G612" s="197"/>
      <c r="H612" s="183"/>
      <c r="I612" s="182"/>
      <c r="J612" s="182"/>
      <c r="K612" s="182"/>
      <c r="L612" s="184"/>
    </row>
    <row r="613" spans="1:12" x14ac:dyDescent="0.35">
      <c r="A613" s="182"/>
      <c r="B613" s="182"/>
      <c r="C613" s="286"/>
      <c r="D613" s="182"/>
      <c r="E613" s="182"/>
      <c r="F613" s="183"/>
      <c r="G613" s="197"/>
      <c r="H613" s="183"/>
      <c r="I613" s="182"/>
      <c r="J613" s="182"/>
      <c r="K613" s="182"/>
      <c r="L613" s="184"/>
    </row>
    <row r="614" spans="1:12" x14ac:dyDescent="0.35">
      <c r="A614" s="182"/>
      <c r="B614" s="182"/>
      <c r="C614" s="286"/>
      <c r="D614" s="182"/>
      <c r="E614" s="182"/>
      <c r="F614" s="183"/>
      <c r="G614" s="197"/>
      <c r="H614" s="183"/>
      <c r="I614" s="182"/>
      <c r="J614" s="182"/>
      <c r="K614" s="182"/>
      <c r="L614" s="184"/>
    </row>
    <row r="615" spans="1:12" x14ac:dyDescent="0.35">
      <c r="A615" s="182"/>
      <c r="B615" s="182"/>
      <c r="C615" s="286"/>
      <c r="D615" s="182"/>
      <c r="E615" s="182"/>
      <c r="F615" s="183"/>
      <c r="G615" s="197"/>
      <c r="H615" s="183"/>
      <c r="I615" s="182"/>
      <c r="J615" s="182"/>
      <c r="K615" s="182"/>
      <c r="L615" s="184"/>
    </row>
    <row r="616" spans="1:12" x14ac:dyDescent="0.35">
      <c r="A616" s="182"/>
      <c r="B616" s="182"/>
      <c r="C616" s="286"/>
      <c r="D616" s="182"/>
      <c r="E616" s="182"/>
      <c r="F616" s="183"/>
      <c r="G616" s="197"/>
      <c r="H616" s="183"/>
      <c r="I616" s="182"/>
      <c r="J616" s="182"/>
      <c r="K616" s="182"/>
      <c r="L616" s="184"/>
    </row>
    <row r="617" spans="1:12" x14ac:dyDescent="0.35">
      <c r="A617" s="182"/>
      <c r="B617" s="182"/>
      <c r="C617" s="286"/>
      <c r="D617" s="182"/>
      <c r="E617" s="182"/>
      <c r="F617" s="183"/>
      <c r="G617" s="197"/>
      <c r="H617" s="183"/>
      <c r="I617" s="182"/>
      <c r="J617" s="182"/>
      <c r="K617" s="182"/>
      <c r="L617" s="184"/>
    </row>
    <row r="618" spans="1:12" x14ac:dyDescent="0.35">
      <c r="A618" s="182"/>
      <c r="B618" s="182"/>
      <c r="C618" s="286"/>
      <c r="D618" s="182"/>
      <c r="E618" s="182"/>
      <c r="F618" s="183"/>
      <c r="G618" s="197"/>
      <c r="H618" s="183"/>
      <c r="I618" s="182"/>
      <c r="J618" s="182"/>
      <c r="K618" s="182"/>
      <c r="L618" s="184"/>
    </row>
    <row r="619" spans="1:12" x14ac:dyDescent="0.35">
      <c r="A619" s="182"/>
      <c r="B619" s="182"/>
      <c r="C619" s="286"/>
      <c r="D619" s="182"/>
      <c r="E619" s="182"/>
      <c r="F619" s="183"/>
      <c r="G619" s="197"/>
      <c r="H619" s="183"/>
      <c r="I619" s="182"/>
      <c r="J619" s="182"/>
      <c r="K619" s="182"/>
      <c r="L619" s="184"/>
    </row>
    <row r="620" spans="1:12" x14ac:dyDescent="0.35">
      <c r="A620" s="182"/>
      <c r="B620" s="182"/>
      <c r="C620" s="286"/>
      <c r="D620" s="182"/>
      <c r="E620" s="182"/>
      <c r="F620" s="183"/>
      <c r="G620" s="197"/>
      <c r="H620" s="183"/>
      <c r="I620" s="182"/>
      <c r="J620" s="182"/>
      <c r="K620" s="182"/>
      <c r="L620" s="184"/>
    </row>
    <row r="621" spans="1:12" x14ac:dyDescent="0.35">
      <c r="A621" s="182"/>
      <c r="B621" s="182"/>
      <c r="C621" s="286"/>
      <c r="D621" s="182"/>
      <c r="E621" s="182"/>
      <c r="F621" s="183"/>
      <c r="G621" s="197"/>
      <c r="H621" s="183"/>
      <c r="I621" s="182"/>
      <c r="J621" s="182"/>
      <c r="K621" s="182"/>
      <c r="L621" s="184"/>
    </row>
    <row r="622" spans="1:12" x14ac:dyDescent="0.35">
      <c r="A622" s="182"/>
      <c r="B622" s="182"/>
      <c r="C622" s="286"/>
      <c r="D622" s="182"/>
      <c r="E622" s="182"/>
      <c r="F622" s="183"/>
      <c r="G622" s="197"/>
      <c r="H622" s="183"/>
      <c r="I622" s="182"/>
      <c r="J622" s="182"/>
      <c r="K622" s="182"/>
      <c r="L622" s="184"/>
    </row>
    <row r="623" spans="1:12" x14ac:dyDescent="0.35">
      <c r="A623" s="182"/>
      <c r="B623" s="182"/>
      <c r="C623" s="286"/>
      <c r="D623" s="182"/>
      <c r="E623" s="182"/>
      <c r="F623" s="183"/>
      <c r="G623" s="197"/>
      <c r="H623" s="183"/>
      <c r="I623" s="182"/>
      <c r="J623" s="182"/>
      <c r="K623" s="182"/>
      <c r="L623" s="184"/>
    </row>
    <row r="624" spans="1:12" x14ac:dyDescent="0.35">
      <c r="A624" s="182"/>
      <c r="B624" s="182"/>
      <c r="C624" s="286"/>
      <c r="D624" s="182"/>
      <c r="E624" s="182"/>
      <c r="F624" s="183"/>
      <c r="G624" s="197"/>
      <c r="H624" s="183"/>
      <c r="I624" s="182"/>
      <c r="J624" s="182"/>
      <c r="K624" s="182"/>
      <c r="L624" s="184"/>
    </row>
    <row r="625" spans="1:12" x14ac:dyDescent="0.35">
      <c r="A625" s="182"/>
      <c r="B625" s="182"/>
      <c r="C625" s="286"/>
      <c r="D625" s="182"/>
      <c r="E625" s="182"/>
      <c r="F625" s="183"/>
      <c r="G625" s="197"/>
      <c r="H625" s="183"/>
      <c r="I625" s="182"/>
      <c r="J625" s="182"/>
      <c r="K625" s="182"/>
      <c r="L625" s="184"/>
    </row>
    <row r="626" spans="1:12" x14ac:dyDescent="0.35">
      <c r="A626" s="182"/>
      <c r="B626" s="182"/>
      <c r="C626" s="286"/>
      <c r="D626" s="182"/>
      <c r="E626" s="182"/>
      <c r="F626" s="183"/>
      <c r="G626" s="197"/>
      <c r="H626" s="183"/>
      <c r="I626" s="182"/>
      <c r="J626" s="182"/>
      <c r="K626" s="182"/>
      <c r="L626" s="184"/>
    </row>
    <row r="627" spans="1:12" x14ac:dyDescent="0.35">
      <c r="A627" s="182"/>
      <c r="B627" s="182"/>
      <c r="C627" s="286"/>
      <c r="D627" s="182"/>
      <c r="E627" s="182"/>
      <c r="F627" s="183"/>
      <c r="G627" s="197"/>
      <c r="H627" s="183"/>
      <c r="I627" s="182"/>
      <c r="J627" s="182"/>
      <c r="K627" s="182"/>
      <c r="L627" s="184"/>
    </row>
    <row r="628" spans="1:12" x14ac:dyDescent="0.35">
      <c r="A628" s="182"/>
      <c r="B628" s="182"/>
      <c r="C628" s="286"/>
      <c r="D628" s="182"/>
      <c r="E628" s="182"/>
      <c r="F628" s="183"/>
      <c r="G628" s="197"/>
      <c r="H628" s="183"/>
      <c r="I628" s="182"/>
      <c r="J628" s="182"/>
      <c r="K628" s="182"/>
      <c r="L628" s="184"/>
    </row>
    <row r="629" spans="1:12" x14ac:dyDescent="0.35">
      <c r="A629" s="182"/>
      <c r="B629" s="182"/>
      <c r="C629" s="286"/>
      <c r="D629" s="182"/>
      <c r="E629" s="182"/>
      <c r="F629" s="183"/>
      <c r="G629" s="197"/>
      <c r="H629" s="183"/>
      <c r="I629" s="182"/>
      <c r="J629" s="182"/>
      <c r="K629" s="182"/>
      <c r="L629" s="184"/>
    </row>
    <row r="630" spans="1:12" x14ac:dyDescent="0.35">
      <c r="A630" s="182"/>
      <c r="B630" s="182"/>
      <c r="C630" s="286"/>
      <c r="D630" s="182"/>
      <c r="E630" s="182"/>
      <c r="F630" s="183"/>
      <c r="G630" s="197"/>
      <c r="H630" s="183"/>
      <c r="I630" s="182"/>
      <c r="J630" s="182"/>
      <c r="K630" s="182"/>
      <c r="L630" s="184"/>
    </row>
    <row r="631" spans="1:12" x14ac:dyDescent="0.35">
      <c r="A631" s="182"/>
      <c r="B631" s="182"/>
      <c r="C631" s="286"/>
      <c r="D631" s="182"/>
      <c r="E631" s="182"/>
      <c r="F631" s="183"/>
      <c r="G631" s="197"/>
      <c r="H631" s="183"/>
      <c r="I631" s="182"/>
      <c r="J631" s="182"/>
      <c r="K631" s="182"/>
      <c r="L631" s="184"/>
    </row>
    <row r="632" spans="1:12" x14ac:dyDescent="0.35">
      <c r="A632" s="182"/>
      <c r="B632" s="182"/>
      <c r="C632" s="286"/>
      <c r="D632" s="182"/>
      <c r="E632" s="182"/>
      <c r="F632" s="183"/>
      <c r="G632" s="197"/>
      <c r="H632" s="183"/>
      <c r="I632" s="182"/>
      <c r="J632" s="182"/>
      <c r="K632" s="182"/>
      <c r="L632" s="184"/>
    </row>
    <row r="633" spans="1:12" x14ac:dyDescent="0.35">
      <c r="A633" s="182"/>
      <c r="B633" s="182"/>
      <c r="C633" s="286"/>
      <c r="D633" s="182"/>
      <c r="E633" s="182"/>
      <c r="F633" s="183"/>
      <c r="G633" s="197"/>
      <c r="H633" s="183"/>
      <c r="I633" s="182"/>
      <c r="J633" s="182"/>
      <c r="K633" s="182"/>
      <c r="L633" s="184"/>
    </row>
    <row r="634" spans="1:12" x14ac:dyDescent="0.35">
      <c r="A634" s="182"/>
      <c r="B634" s="182"/>
      <c r="C634" s="286"/>
      <c r="D634" s="182"/>
      <c r="E634" s="182"/>
      <c r="F634" s="183"/>
      <c r="G634" s="197"/>
      <c r="H634" s="183"/>
      <c r="I634" s="182"/>
      <c r="J634" s="182"/>
      <c r="K634" s="182"/>
      <c r="L634" s="184"/>
    </row>
    <row r="635" spans="1:12" x14ac:dyDescent="0.35">
      <c r="A635" s="182"/>
      <c r="B635" s="182"/>
      <c r="C635" s="286"/>
      <c r="D635" s="182"/>
      <c r="E635" s="182"/>
      <c r="F635" s="183"/>
      <c r="G635" s="197"/>
      <c r="H635" s="183"/>
      <c r="I635" s="182"/>
      <c r="J635" s="182"/>
      <c r="K635" s="182"/>
      <c r="L635" s="184"/>
    </row>
    <row r="636" spans="1:12" x14ac:dyDescent="0.35">
      <c r="A636" s="182"/>
      <c r="B636" s="182"/>
      <c r="C636" s="286"/>
      <c r="D636" s="182"/>
      <c r="E636" s="182"/>
      <c r="F636" s="183"/>
      <c r="G636" s="197"/>
      <c r="H636" s="183"/>
      <c r="I636" s="182"/>
      <c r="J636" s="182"/>
      <c r="K636" s="182"/>
      <c r="L636" s="184"/>
    </row>
    <row r="637" spans="1:12" x14ac:dyDescent="0.35">
      <c r="A637" s="182"/>
      <c r="B637" s="182"/>
      <c r="C637" s="286"/>
      <c r="D637" s="182"/>
      <c r="E637" s="182"/>
      <c r="F637" s="183"/>
      <c r="G637" s="197"/>
      <c r="H637" s="183"/>
      <c r="I637" s="182"/>
      <c r="J637" s="182"/>
      <c r="K637" s="182"/>
      <c r="L637" s="184"/>
    </row>
    <row r="638" spans="1:12" x14ac:dyDescent="0.35">
      <c r="A638" s="182"/>
      <c r="B638" s="182"/>
      <c r="C638" s="286"/>
      <c r="D638" s="182"/>
      <c r="E638" s="182"/>
      <c r="F638" s="183"/>
      <c r="G638" s="197"/>
      <c r="H638" s="183"/>
      <c r="I638" s="182"/>
      <c r="J638" s="182"/>
      <c r="K638" s="182"/>
      <c r="L638" s="184"/>
    </row>
    <row r="639" spans="1:12" x14ac:dyDescent="0.35">
      <c r="A639" s="182"/>
      <c r="B639" s="182"/>
      <c r="C639" s="286"/>
      <c r="D639" s="182"/>
      <c r="E639" s="182"/>
      <c r="F639" s="183"/>
      <c r="G639" s="197"/>
      <c r="H639" s="183"/>
      <c r="I639" s="182"/>
      <c r="J639" s="182"/>
      <c r="K639" s="182"/>
      <c r="L639" s="184"/>
    </row>
    <row r="640" spans="1:12" x14ac:dyDescent="0.35">
      <c r="A640" s="182"/>
      <c r="B640" s="182"/>
      <c r="C640" s="286"/>
      <c r="D640" s="182"/>
      <c r="E640" s="182"/>
      <c r="F640" s="183"/>
      <c r="G640" s="197"/>
      <c r="H640" s="183"/>
      <c r="I640" s="182"/>
      <c r="J640" s="182"/>
      <c r="K640" s="182"/>
      <c r="L640" s="184"/>
    </row>
    <row r="641" spans="1:12" x14ac:dyDescent="0.35">
      <c r="A641" s="182"/>
      <c r="B641" s="182"/>
      <c r="C641" s="286"/>
      <c r="D641" s="182"/>
      <c r="E641" s="182"/>
      <c r="F641" s="183"/>
      <c r="G641" s="197"/>
      <c r="H641" s="183"/>
      <c r="I641" s="182"/>
      <c r="J641" s="182"/>
      <c r="K641" s="182"/>
      <c r="L641" s="184"/>
    </row>
    <row r="642" spans="1:12" x14ac:dyDescent="0.35">
      <c r="A642" s="182"/>
      <c r="B642" s="182"/>
      <c r="C642" s="286"/>
      <c r="D642" s="182"/>
      <c r="E642" s="182"/>
      <c r="F642" s="183"/>
      <c r="G642" s="197"/>
      <c r="H642" s="183"/>
      <c r="I642" s="182"/>
      <c r="J642" s="182"/>
      <c r="K642" s="182"/>
      <c r="L642" s="184"/>
    </row>
    <row r="643" spans="1:12" x14ac:dyDescent="0.35">
      <c r="A643" s="182"/>
      <c r="B643" s="182"/>
      <c r="C643" s="286"/>
      <c r="D643" s="182"/>
      <c r="E643" s="182"/>
      <c r="F643" s="183"/>
      <c r="G643" s="197"/>
      <c r="H643" s="183"/>
      <c r="I643" s="182"/>
      <c r="J643" s="182"/>
      <c r="K643" s="182"/>
      <c r="L643" s="184"/>
    </row>
    <row r="644" spans="1:12" x14ac:dyDescent="0.35">
      <c r="A644" s="182"/>
      <c r="B644" s="182"/>
      <c r="C644" s="286"/>
      <c r="D644" s="182"/>
      <c r="E644" s="182"/>
      <c r="F644" s="183"/>
      <c r="G644" s="197"/>
      <c r="H644" s="183"/>
      <c r="I644" s="182"/>
      <c r="J644" s="182"/>
      <c r="K644" s="182"/>
      <c r="L644" s="184"/>
    </row>
    <row r="645" spans="1:12" x14ac:dyDescent="0.35">
      <c r="A645" s="182"/>
      <c r="B645" s="182"/>
      <c r="C645" s="286"/>
      <c r="D645" s="182"/>
      <c r="E645" s="182"/>
      <c r="F645" s="183"/>
      <c r="G645" s="197"/>
      <c r="H645" s="183"/>
      <c r="I645" s="182"/>
      <c r="J645" s="182"/>
      <c r="K645" s="182"/>
      <c r="L645" s="184"/>
    </row>
    <row r="646" spans="1:12" x14ac:dyDescent="0.35">
      <c r="A646" s="182"/>
      <c r="B646" s="182"/>
      <c r="C646" s="286"/>
      <c r="D646" s="182"/>
      <c r="E646" s="182"/>
      <c r="F646" s="183"/>
      <c r="G646" s="197"/>
      <c r="H646" s="183"/>
      <c r="I646" s="182"/>
      <c r="J646" s="182"/>
      <c r="K646" s="182"/>
      <c r="L646" s="184"/>
    </row>
    <row r="647" spans="1:12" x14ac:dyDescent="0.35">
      <c r="A647" s="182"/>
      <c r="B647" s="182"/>
      <c r="C647" s="286"/>
      <c r="D647" s="182"/>
      <c r="E647" s="182"/>
      <c r="F647" s="183"/>
      <c r="G647" s="197"/>
      <c r="H647" s="183"/>
      <c r="I647" s="182"/>
      <c r="J647" s="182"/>
      <c r="K647" s="182"/>
      <c r="L647" s="184"/>
    </row>
    <row r="648" spans="1:12" x14ac:dyDescent="0.35">
      <c r="A648" s="182"/>
      <c r="B648" s="182"/>
      <c r="C648" s="286"/>
      <c r="D648" s="182"/>
      <c r="E648" s="182"/>
      <c r="F648" s="183"/>
      <c r="G648" s="197"/>
      <c r="H648" s="183"/>
      <c r="I648" s="182"/>
      <c r="J648" s="182"/>
      <c r="K648" s="182"/>
      <c r="L648" s="184"/>
    </row>
    <row r="649" spans="1:12" x14ac:dyDescent="0.35">
      <c r="A649" s="182"/>
      <c r="B649" s="182"/>
      <c r="C649" s="286"/>
      <c r="D649" s="182"/>
      <c r="E649" s="182"/>
      <c r="F649" s="183"/>
      <c r="G649" s="197"/>
      <c r="H649" s="183"/>
      <c r="I649" s="182"/>
      <c r="J649" s="182"/>
      <c r="K649" s="182"/>
      <c r="L649" s="184"/>
    </row>
    <row r="650" spans="1:12" x14ac:dyDescent="0.35">
      <c r="A650" s="182"/>
      <c r="B650" s="182"/>
      <c r="C650" s="286"/>
      <c r="D650" s="182"/>
      <c r="E650" s="182"/>
      <c r="F650" s="183"/>
      <c r="G650" s="197"/>
      <c r="H650" s="183"/>
      <c r="I650" s="182"/>
      <c r="J650" s="182"/>
      <c r="K650" s="182"/>
      <c r="L650" s="184"/>
    </row>
    <row r="651" spans="1:12" x14ac:dyDescent="0.35">
      <c r="A651" s="182"/>
      <c r="B651" s="182"/>
      <c r="C651" s="286"/>
      <c r="D651" s="182"/>
      <c r="E651" s="182"/>
      <c r="F651" s="183"/>
      <c r="G651" s="197"/>
      <c r="H651" s="183"/>
      <c r="I651" s="182"/>
      <c r="J651" s="182"/>
      <c r="K651" s="182"/>
      <c r="L651" s="184"/>
    </row>
    <row r="652" spans="1:12" x14ac:dyDescent="0.35">
      <c r="A652" s="182"/>
      <c r="B652" s="182"/>
      <c r="C652" s="286"/>
      <c r="D652" s="182"/>
      <c r="E652" s="182"/>
      <c r="F652" s="183"/>
      <c r="G652" s="197"/>
      <c r="H652" s="183"/>
      <c r="I652" s="182"/>
      <c r="J652" s="182"/>
      <c r="K652" s="182"/>
      <c r="L652" s="184"/>
    </row>
    <row r="653" spans="1:12" x14ac:dyDescent="0.35">
      <c r="A653" s="182"/>
      <c r="B653" s="182"/>
      <c r="C653" s="286"/>
      <c r="D653" s="182"/>
      <c r="E653" s="182"/>
      <c r="F653" s="183"/>
      <c r="G653" s="197"/>
      <c r="H653" s="183"/>
      <c r="I653" s="182"/>
      <c r="J653" s="182"/>
      <c r="K653" s="182"/>
      <c r="L653" s="184"/>
    </row>
    <row r="654" spans="1:12" x14ac:dyDescent="0.35">
      <c r="A654" s="182"/>
      <c r="B654" s="182"/>
      <c r="C654" s="286"/>
      <c r="D654" s="182"/>
      <c r="E654" s="182"/>
      <c r="F654" s="183"/>
      <c r="G654" s="197"/>
      <c r="H654" s="183"/>
      <c r="I654" s="182"/>
      <c r="J654" s="182"/>
      <c r="K654" s="182"/>
      <c r="L654" s="184"/>
    </row>
    <row r="655" spans="1:12" x14ac:dyDescent="0.35">
      <c r="A655" s="182"/>
      <c r="B655" s="182"/>
      <c r="C655" s="286"/>
      <c r="D655" s="182"/>
      <c r="E655" s="182"/>
      <c r="F655" s="183"/>
      <c r="G655" s="197"/>
      <c r="H655" s="183"/>
      <c r="I655" s="182"/>
      <c r="J655" s="182"/>
      <c r="K655" s="182"/>
      <c r="L655" s="184"/>
    </row>
    <row r="656" spans="1:12" x14ac:dyDescent="0.35">
      <c r="A656" s="182"/>
      <c r="B656" s="182"/>
      <c r="C656" s="286"/>
      <c r="D656" s="182"/>
      <c r="E656" s="182"/>
      <c r="F656" s="183"/>
      <c r="G656" s="197"/>
      <c r="H656" s="183"/>
      <c r="I656" s="182"/>
      <c r="J656" s="182"/>
      <c r="K656" s="182"/>
      <c r="L656" s="184"/>
    </row>
    <row r="657" spans="1:12" x14ac:dyDescent="0.35">
      <c r="A657" s="182"/>
      <c r="B657" s="182"/>
      <c r="C657" s="286"/>
      <c r="D657" s="182"/>
      <c r="E657" s="182"/>
      <c r="F657" s="183"/>
      <c r="G657" s="197"/>
      <c r="H657" s="183"/>
      <c r="I657" s="182"/>
      <c r="J657" s="182"/>
      <c r="K657" s="182"/>
      <c r="L657" s="184"/>
    </row>
    <row r="658" spans="1:12" x14ac:dyDescent="0.35">
      <c r="A658" s="182"/>
      <c r="B658" s="182"/>
      <c r="C658" s="286"/>
      <c r="D658" s="182"/>
      <c r="E658" s="182"/>
      <c r="F658" s="183"/>
      <c r="G658" s="197"/>
      <c r="H658" s="183"/>
      <c r="I658" s="182"/>
      <c r="J658" s="182"/>
      <c r="K658" s="182"/>
      <c r="L658" s="184"/>
    </row>
    <row r="659" spans="1:12" x14ac:dyDescent="0.35">
      <c r="A659" s="182"/>
      <c r="B659" s="182"/>
      <c r="C659" s="286"/>
      <c r="D659" s="182"/>
      <c r="E659" s="182"/>
      <c r="F659" s="183"/>
      <c r="G659" s="197"/>
      <c r="H659" s="183"/>
      <c r="I659" s="182"/>
      <c r="J659" s="182"/>
      <c r="K659" s="182"/>
      <c r="L659" s="184"/>
    </row>
    <row r="660" spans="1:12" x14ac:dyDescent="0.35">
      <c r="A660" s="182"/>
      <c r="B660" s="182"/>
      <c r="C660" s="286"/>
      <c r="D660" s="182"/>
      <c r="E660" s="182"/>
      <c r="F660" s="183"/>
      <c r="G660" s="197"/>
      <c r="H660" s="183"/>
      <c r="I660" s="182"/>
      <c r="J660" s="182"/>
      <c r="K660" s="182"/>
      <c r="L660" s="184"/>
    </row>
    <row r="661" spans="1:12" x14ac:dyDescent="0.35">
      <c r="A661" s="182"/>
      <c r="B661" s="182"/>
      <c r="C661" s="286"/>
      <c r="D661" s="182"/>
      <c r="E661" s="182"/>
      <c r="F661" s="183"/>
      <c r="G661" s="197"/>
      <c r="H661" s="183"/>
      <c r="I661" s="182"/>
      <c r="J661" s="182"/>
      <c r="K661" s="182"/>
      <c r="L661" s="184"/>
    </row>
    <row r="662" spans="1:12" x14ac:dyDescent="0.35">
      <c r="A662" s="182"/>
      <c r="B662" s="182"/>
      <c r="C662" s="286"/>
      <c r="D662" s="182"/>
      <c r="E662" s="182"/>
      <c r="F662" s="183"/>
      <c r="G662" s="197"/>
      <c r="H662" s="183"/>
      <c r="I662" s="182"/>
      <c r="J662" s="182"/>
      <c r="K662" s="182"/>
      <c r="L662" s="184"/>
    </row>
    <row r="663" spans="1:12" x14ac:dyDescent="0.35">
      <c r="A663" s="182"/>
      <c r="B663" s="182"/>
      <c r="C663" s="286"/>
      <c r="D663" s="182"/>
      <c r="E663" s="182"/>
      <c r="F663" s="183"/>
      <c r="G663" s="197"/>
      <c r="H663" s="183"/>
      <c r="I663" s="182"/>
      <c r="J663" s="182"/>
      <c r="K663" s="182"/>
      <c r="L663" s="184"/>
    </row>
    <row r="664" spans="1:12" x14ac:dyDescent="0.35">
      <c r="A664" s="182"/>
      <c r="B664" s="182"/>
      <c r="C664" s="286"/>
      <c r="D664" s="182"/>
      <c r="E664" s="182"/>
      <c r="F664" s="183"/>
      <c r="G664" s="197"/>
      <c r="H664" s="183"/>
      <c r="I664" s="182"/>
      <c r="J664" s="182"/>
      <c r="K664" s="182"/>
      <c r="L664" s="184"/>
    </row>
    <row r="665" spans="1:12" x14ac:dyDescent="0.35">
      <c r="A665" s="182"/>
      <c r="B665" s="182"/>
      <c r="C665" s="286"/>
      <c r="D665" s="182"/>
      <c r="E665" s="182"/>
      <c r="F665" s="183"/>
      <c r="G665" s="197"/>
      <c r="H665" s="183"/>
      <c r="I665" s="182"/>
      <c r="J665" s="182"/>
      <c r="K665" s="182"/>
      <c r="L665" s="184"/>
    </row>
    <row r="666" spans="1:12" x14ac:dyDescent="0.35">
      <c r="A666" s="182"/>
      <c r="B666" s="182"/>
      <c r="C666" s="286"/>
      <c r="D666" s="182"/>
      <c r="E666" s="182"/>
      <c r="F666" s="183"/>
      <c r="G666" s="197"/>
      <c r="H666" s="183"/>
      <c r="I666" s="182"/>
      <c r="J666" s="182"/>
      <c r="K666" s="182"/>
      <c r="L666" s="184"/>
    </row>
    <row r="667" spans="1:12" x14ac:dyDescent="0.35">
      <c r="A667" s="182"/>
      <c r="B667" s="182"/>
      <c r="C667" s="286"/>
      <c r="D667" s="182"/>
      <c r="E667" s="182"/>
      <c r="F667" s="183"/>
      <c r="G667" s="197"/>
      <c r="H667" s="183"/>
      <c r="I667" s="182"/>
      <c r="J667" s="182"/>
      <c r="K667" s="182"/>
      <c r="L667" s="184"/>
    </row>
    <row r="668" spans="1:12" x14ac:dyDescent="0.35">
      <c r="A668" s="182"/>
      <c r="B668" s="182"/>
      <c r="C668" s="286"/>
      <c r="D668" s="182"/>
      <c r="E668" s="182"/>
      <c r="F668" s="183"/>
      <c r="G668" s="197"/>
      <c r="H668" s="183"/>
      <c r="I668" s="182"/>
      <c r="J668" s="182"/>
      <c r="K668" s="182"/>
      <c r="L668" s="184"/>
    </row>
    <row r="669" spans="1:12" x14ac:dyDescent="0.35">
      <c r="A669" s="182"/>
      <c r="B669" s="182"/>
      <c r="C669" s="286"/>
      <c r="D669" s="182"/>
      <c r="E669" s="182"/>
      <c r="F669" s="183"/>
      <c r="G669" s="197"/>
      <c r="H669" s="183"/>
      <c r="I669" s="182"/>
      <c r="J669" s="182"/>
      <c r="K669" s="182"/>
      <c r="L669" s="184"/>
    </row>
    <row r="670" spans="1:12" x14ac:dyDescent="0.35">
      <c r="A670" s="182"/>
      <c r="B670" s="182"/>
      <c r="C670" s="286"/>
      <c r="D670" s="182"/>
      <c r="E670" s="182"/>
      <c r="F670" s="183"/>
      <c r="G670" s="197"/>
      <c r="H670" s="183"/>
      <c r="I670" s="182"/>
      <c r="J670" s="182"/>
      <c r="K670" s="182"/>
      <c r="L670" s="184"/>
    </row>
    <row r="671" spans="1:12" x14ac:dyDescent="0.35">
      <c r="A671" s="182"/>
      <c r="B671" s="182"/>
      <c r="C671" s="286"/>
      <c r="D671" s="182"/>
      <c r="E671" s="182"/>
      <c r="F671" s="183"/>
      <c r="G671" s="197"/>
      <c r="H671" s="183"/>
      <c r="I671" s="182"/>
      <c r="J671" s="182"/>
      <c r="K671" s="182"/>
      <c r="L671" s="184"/>
    </row>
    <row r="672" spans="1:12" x14ac:dyDescent="0.35">
      <c r="A672" s="182"/>
      <c r="B672" s="182"/>
      <c r="C672" s="286"/>
      <c r="D672" s="182"/>
      <c r="E672" s="182"/>
      <c r="F672" s="183"/>
      <c r="G672" s="197"/>
      <c r="H672" s="183"/>
      <c r="I672" s="182"/>
      <c r="J672" s="182"/>
      <c r="K672" s="182"/>
      <c r="L672" s="184"/>
    </row>
    <row r="673" spans="1:12" x14ac:dyDescent="0.35">
      <c r="A673" s="182"/>
      <c r="B673" s="182"/>
      <c r="C673" s="286"/>
      <c r="D673" s="182"/>
      <c r="E673" s="182"/>
      <c r="F673" s="183"/>
      <c r="G673" s="197"/>
      <c r="H673" s="183"/>
      <c r="I673" s="182"/>
      <c r="J673" s="182"/>
      <c r="K673" s="182"/>
      <c r="L673" s="184"/>
    </row>
    <row r="674" spans="1:12" x14ac:dyDescent="0.35">
      <c r="A674" s="182"/>
      <c r="B674" s="182"/>
      <c r="C674" s="286"/>
      <c r="D674" s="182"/>
      <c r="E674" s="182"/>
      <c r="F674" s="183"/>
      <c r="G674" s="197"/>
      <c r="H674" s="183"/>
      <c r="I674" s="182"/>
      <c r="J674" s="182"/>
      <c r="K674" s="182"/>
      <c r="L674" s="184"/>
    </row>
    <row r="675" spans="1:12" x14ac:dyDescent="0.35">
      <c r="A675" s="182"/>
      <c r="B675" s="182"/>
      <c r="C675" s="286"/>
      <c r="D675" s="182"/>
      <c r="E675" s="182"/>
      <c r="F675" s="183"/>
      <c r="G675" s="197"/>
      <c r="H675" s="183"/>
      <c r="I675" s="182"/>
      <c r="J675" s="182"/>
      <c r="K675" s="182"/>
      <c r="L675" s="184"/>
    </row>
    <row r="676" spans="1:12" x14ac:dyDescent="0.35">
      <c r="A676" s="182"/>
      <c r="B676" s="182"/>
      <c r="C676" s="286"/>
      <c r="D676" s="182"/>
      <c r="E676" s="182"/>
      <c r="F676" s="183"/>
      <c r="G676" s="197"/>
      <c r="H676" s="183"/>
      <c r="I676" s="182"/>
      <c r="J676" s="182"/>
      <c r="K676" s="182"/>
      <c r="L676" s="184"/>
    </row>
    <row r="677" spans="1:12" x14ac:dyDescent="0.35">
      <c r="A677" s="182"/>
      <c r="B677" s="182"/>
      <c r="C677" s="286"/>
      <c r="D677" s="182"/>
      <c r="E677" s="182"/>
      <c r="F677" s="183"/>
      <c r="G677" s="197"/>
      <c r="H677" s="183"/>
      <c r="I677" s="182"/>
      <c r="J677" s="182"/>
      <c r="K677" s="182"/>
      <c r="L677" s="184"/>
    </row>
    <row r="678" spans="1:12" x14ac:dyDescent="0.35">
      <c r="A678" s="182"/>
      <c r="B678" s="182"/>
      <c r="C678" s="286"/>
      <c r="D678" s="182"/>
      <c r="E678" s="182"/>
      <c r="F678" s="183"/>
      <c r="G678" s="197"/>
      <c r="H678" s="183"/>
      <c r="I678" s="182"/>
      <c r="J678" s="182"/>
      <c r="K678" s="182"/>
      <c r="L678" s="184"/>
    </row>
    <row r="679" spans="1:12" x14ac:dyDescent="0.35">
      <c r="A679" s="182"/>
      <c r="B679" s="182"/>
      <c r="C679" s="286"/>
      <c r="D679" s="182"/>
      <c r="E679" s="182"/>
      <c r="F679" s="183"/>
      <c r="G679" s="197"/>
      <c r="H679" s="183"/>
      <c r="I679" s="182"/>
      <c r="J679" s="182"/>
      <c r="K679" s="182"/>
      <c r="L679" s="184"/>
    </row>
    <row r="680" spans="1:12" x14ac:dyDescent="0.35">
      <c r="A680" s="182"/>
      <c r="B680" s="182"/>
      <c r="C680" s="286"/>
      <c r="D680" s="182"/>
      <c r="E680" s="182"/>
      <c r="F680" s="183"/>
      <c r="G680" s="197"/>
      <c r="H680" s="183"/>
      <c r="I680" s="182"/>
      <c r="J680" s="182"/>
      <c r="K680" s="182"/>
      <c r="L680" s="184"/>
    </row>
    <row r="681" spans="1:12" x14ac:dyDescent="0.35">
      <c r="A681" s="182"/>
      <c r="B681" s="182"/>
      <c r="C681" s="286"/>
      <c r="D681" s="182"/>
      <c r="E681" s="182"/>
      <c r="F681" s="183"/>
      <c r="G681" s="197"/>
      <c r="H681" s="183"/>
      <c r="I681" s="182"/>
      <c r="J681" s="182"/>
      <c r="K681" s="182"/>
      <c r="L681" s="184"/>
    </row>
    <row r="682" spans="1:12" x14ac:dyDescent="0.35">
      <c r="A682" s="182"/>
      <c r="B682" s="182"/>
      <c r="C682" s="286"/>
      <c r="D682" s="182"/>
      <c r="E682" s="182"/>
      <c r="F682" s="183"/>
      <c r="G682" s="197"/>
      <c r="H682" s="183"/>
      <c r="I682" s="182"/>
      <c r="J682" s="182"/>
      <c r="K682" s="182"/>
      <c r="L682" s="184"/>
    </row>
    <row r="683" spans="1:12" x14ac:dyDescent="0.35">
      <c r="A683" s="182"/>
      <c r="B683" s="182"/>
      <c r="C683" s="286"/>
      <c r="D683" s="182"/>
      <c r="E683" s="182"/>
      <c r="F683" s="183"/>
      <c r="G683" s="197"/>
      <c r="H683" s="183"/>
      <c r="I683" s="182"/>
      <c r="J683" s="182"/>
      <c r="K683" s="182"/>
      <c r="L683" s="184"/>
    </row>
    <row r="684" spans="1:12" x14ac:dyDescent="0.35">
      <c r="A684" s="182"/>
      <c r="B684" s="182"/>
      <c r="C684" s="286"/>
      <c r="D684" s="182"/>
      <c r="E684" s="182"/>
      <c r="F684" s="183"/>
      <c r="G684" s="197"/>
      <c r="H684" s="183"/>
      <c r="I684" s="182"/>
      <c r="J684" s="182"/>
      <c r="K684" s="182"/>
      <c r="L684" s="184"/>
    </row>
    <row r="685" spans="1:12" x14ac:dyDescent="0.35">
      <c r="A685" s="182"/>
      <c r="B685" s="182"/>
      <c r="C685" s="286"/>
      <c r="D685" s="182"/>
      <c r="E685" s="182"/>
      <c r="F685" s="183"/>
      <c r="G685" s="197"/>
      <c r="H685" s="183"/>
      <c r="I685" s="182"/>
      <c r="J685" s="182"/>
      <c r="K685" s="182"/>
      <c r="L685" s="184"/>
    </row>
    <row r="686" spans="1:12" x14ac:dyDescent="0.35">
      <c r="A686" s="182"/>
      <c r="B686" s="182"/>
      <c r="C686" s="286"/>
      <c r="D686" s="182"/>
      <c r="E686" s="182"/>
      <c r="F686" s="183"/>
      <c r="G686" s="197"/>
      <c r="H686" s="183"/>
      <c r="I686" s="182"/>
      <c r="J686" s="182"/>
      <c r="K686" s="182"/>
      <c r="L686" s="184"/>
    </row>
    <row r="687" spans="1:12" x14ac:dyDescent="0.35">
      <c r="A687" s="182"/>
      <c r="B687" s="182"/>
      <c r="C687" s="286"/>
      <c r="D687" s="182"/>
      <c r="E687" s="182"/>
      <c r="F687" s="183"/>
      <c r="G687" s="197"/>
      <c r="H687" s="183"/>
      <c r="I687" s="182"/>
      <c r="J687" s="182"/>
      <c r="K687" s="182"/>
      <c r="L687" s="184"/>
    </row>
    <row r="688" spans="1:12" x14ac:dyDescent="0.35">
      <c r="A688" s="182"/>
      <c r="B688" s="182"/>
      <c r="C688" s="286"/>
      <c r="D688" s="182"/>
      <c r="E688" s="182"/>
      <c r="F688" s="183"/>
      <c r="G688" s="197"/>
      <c r="H688" s="183"/>
      <c r="I688" s="182"/>
      <c r="J688" s="182"/>
      <c r="K688" s="182"/>
      <c r="L688" s="184"/>
    </row>
    <row r="689" spans="1:12" x14ac:dyDescent="0.35">
      <c r="A689" s="182"/>
      <c r="B689" s="182"/>
      <c r="C689" s="286"/>
      <c r="D689" s="182"/>
      <c r="E689" s="182"/>
      <c r="F689" s="183"/>
      <c r="G689" s="197"/>
      <c r="H689" s="183"/>
      <c r="I689" s="182"/>
      <c r="J689" s="182"/>
      <c r="K689" s="182"/>
      <c r="L689" s="184"/>
    </row>
    <row r="690" spans="1:12" x14ac:dyDescent="0.35">
      <c r="A690" s="182"/>
      <c r="B690" s="182"/>
      <c r="C690" s="286"/>
      <c r="D690" s="182"/>
      <c r="E690" s="182"/>
      <c r="F690" s="183"/>
      <c r="G690" s="197"/>
      <c r="H690" s="183"/>
      <c r="I690" s="182"/>
      <c r="J690" s="182"/>
      <c r="K690" s="182"/>
      <c r="L690" s="184"/>
    </row>
    <row r="691" spans="1:12" x14ac:dyDescent="0.35">
      <c r="A691" s="182"/>
      <c r="B691" s="182"/>
      <c r="C691" s="286"/>
      <c r="D691" s="182"/>
      <c r="E691" s="182"/>
      <c r="F691" s="183"/>
      <c r="G691" s="197"/>
      <c r="H691" s="183"/>
      <c r="I691" s="182"/>
      <c r="J691" s="182"/>
      <c r="K691" s="182"/>
      <c r="L691" s="184"/>
    </row>
    <row r="692" spans="1:12" x14ac:dyDescent="0.35">
      <c r="A692" s="182"/>
      <c r="B692" s="182"/>
      <c r="C692" s="286"/>
      <c r="D692" s="182"/>
      <c r="E692" s="182"/>
      <c r="F692" s="183"/>
      <c r="G692" s="197"/>
      <c r="H692" s="183"/>
      <c r="I692" s="182"/>
      <c r="J692" s="182"/>
      <c r="K692" s="182"/>
      <c r="L692" s="184"/>
    </row>
    <row r="693" spans="1:12" x14ac:dyDescent="0.35">
      <c r="A693" s="182"/>
      <c r="B693" s="182"/>
      <c r="C693" s="286"/>
      <c r="D693" s="182"/>
      <c r="E693" s="182"/>
      <c r="F693" s="183"/>
      <c r="G693" s="197"/>
      <c r="H693" s="183"/>
      <c r="I693" s="182"/>
      <c r="J693" s="182"/>
      <c r="K693" s="182"/>
      <c r="L693" s="184"/>
    </row>
    <row r="694" spans="1:12" x14ac:dyDescent="0.35">
      <c r="A694" s="182"/>
      <c r="B694" s="182"/>
      <c r="C694" s="286"/>
      <c r="D694" s="182"/>
      <c r="E694" s="182"/>
      <c r="F694" s="183"/>
      <c r="G694" s="197"/>
      <c r="H694" s="183"/>
      <c r="I694" s="182"/>
      <c r="J694" s="182"/>
      <c r="K694" s="182"/>
      <c r="L694" s="184"/>
    </row>
    <row r="695" spans="1:12" x14ac:dyDescent="0.35">
      <c r="A695" s="182"/>
      <c r="B695" s="182"/>
      <c r="C695" s="286"/>
      <c r="D695" s="182"/>
      <c r="E695" s="182"/>
      <c r="F695" s="183"/>
      <c r="G695" s="197"/>
      <c r="H695" s="183"/>
      <c r="I695" s="182"/>
      <c r="J695" s="182"/>
      <c r="K695" s="182"/>
      <c r="L695" s="184"/>
    </row>
    <row r="696" spans="1:12" x14ac:dyDescent="0.35">
      <c r="A696" s="182"/>
      <c r="B696" s="182"/>
      <c r="C696" s="286"/>
      <c r="D696" s="182"/>
      <c r="E696" s="182"/>
      <c r="F696" s="183"/>
      <c r="G696" s="197"/>
      <c r="H696" s="183"/>
      <c r="I696" s="182"/>
      <c r="J696" s="182"/>
      <c r="K696" s="182"/>
      <c r="L696" s="184"/>
    </row>
    <row r="697" spans="1:12" x14ac:dyDescent="0.35">
      <c r="A697" s="182"/>
      <c r="B697" s="182"/>
      <c r="C697" s="286"/>
      <c r="D697" s="182"/>
      <c r="E697" s="182"/>
      <c r="F697" s="183"/>
      <c r="G697" s="197"/>
      <c r="H697" s="183"/>
      <c r="I697" s="182"/>
      <c r="J697" s="182"/>
      <c r="K697" s="182"/>
      <c r="L697" s="184"/>
    </row>
    <row r="698" spans="1:12" x14ac:dyDescent="0.35">
      <c r="A698" s="182"/>
      <c r="B698" s="182"/>
      <c r="C698" s="286"/>
      <c r="D698" s="182"/>
      <c r="E698" s="182"/>
      <c r="F698" s="183"/>
      <c r="G698" s="197"/>
      <c r="H698" s="183"/>
      <c r="I698" s="182"/>
      <c r="J698" s="182"/>
      <c r="K698" s="182"/>
      <c r="L698" s="184"/>
    </row>
    <row r="699" spans="1:12" x14ac:dyDescent="0.35">
      <c r="A699" s="182"/>
      <c r="B699" s="182"/>
      <c r="C699" s="286"/>
      <c r="D699" s="182"/>
      <c r="E699" s="182"/>
      <c r="F699" s="183"/>
      <c r="G699" s="197"/>
      <c r="H699" s="183"/>
      <c r="I699" s="182"/>
      <c r="J699" s="182"/>
      <c r="K699" s="182"/>
      <c r="L699" s="184"/>
    </row>
    <row r="700" spans="1:12" x14ac:dyDescent="0.35">
      <c r="A700" s="182"/>
      <c r="B700" s="182"/>
      <c r="C700" s="286"/>
      <c r="D700" s="182"/>
      <c r="E700" s="182"/>
      <c r="F700" s="183"/>
      <c r="G700" s="197"/>
      <c r="H700" s="183"/>
      <c r="I700" s="182"/>
      <c r="J700" s="182"/>
      <c r="K700" s="182"/>
      <c r="L700" s="184"/>
    </row>
    <row r="701" spans="1:12" x14ac:dyDescent="0.35">
      <c r="A701" s="182"/>
      <c r="B701" s="182"/>
      <c r="C701" s="286"/>
      <c r="D701" s="182"/>
      <c r="E701" s="182"/>
      <c r="F701" s="183"/>
      <c r="G701" s="197"/>
      <c r="H701" s="183"/>
      <c r="I701" s="182"/>
      <c r="J701" s="182"/>
      <c r="K701" s="182"/>
      <c r="L701" s="184"/>
    </row>
    <row r="702" spans="1:12" x14ac:dyDescent="0.35">
      <c r="A702" s="182"/>
      <c r="B702" s="182"/>
      <c r="C702" s="286"/>
      <c r="D702" s="182"/>
      <c r="E702" s="182"/>
      <c r="F702" s="183"/>
      <c r="G702" s="197"/>
      <c r="H702" s="183"/>
      <c r="I702" s="182"/>
      <c r="J702" s="182"/>
      <c r="K702" s="182"/>
      <c r="L702" s="184"/>
    </row>
    <row r="703" spans="1:12" x14ac:dyDescent="0.35">
      <c r="A703" s="182"/>
      <c r="B703" s="182"/>
      <c r="C703" s="286"/>
      <c r="D703" s="182"/>
      <c r="E703" s="182"/>
      <c r="F703" s="183"/>
      <c r="G703" s="197"/>
      <c r="H703" s="183"/>
      <c r="I703" s="182"/>
      <c r="J703" s="182"/>
      <c r="K703" s="182"/>
      <c r="L703" s="184"/>
    </row>
    <row r="704" spans="1:12" x14ac:dyDescent="0.35">
      <c r="A704" s="182"/>
      <c r="B704" s="182"/>
      <c r="C704" s="286"/>
      <c r="D704" s="182"/>
      <c r="E704" s="182"/>
      <c r="F704" s="183"/>
      <c r="G704" s="197"/>
      <c r="H704" s="183"/>
      <c r="I704" s="182"/>
      <c r="J704" s="182"/>
      <c r="K704" s="182"/>
      <c r="L704" s="184"/>
    </row>
    <row r="705" spans="1:12" x14ac:dyDescent="0.35">
      <c r="A705" s="182"/>
      <c r="B705" s="182"/>
      <c r="C705" s="286"/>
      <c r="D705" s="182"/>
      <c r="E705" s="182"/>
      <c r="F705" s="183"/>
      <c r="G705" s="197"/>
      <c r="H705" s="183"/>
      <c r="I705" s="182"/>
      <c r="J705" s="182"/>
      <c r="K705" s="182"/>
      <c r="L705" s="184"/>
    </row>
    <row r="706" spans="1:12" x14ac:dyDescent="0.35">
      <c r="A706" s="182"/>
      <c r="B706" s="182"/>
      <c r="C706" s="286"/>
      <c r="D706" s="182"/>
      <c r="E706" s="182"/>
      <c r="F706" s="183"/>
      <c r="G706" s="197"/>
      <c r="H706" s="183"/>
      <c r="I706" s="182"/>
      <c r="J706" s="182"/>
      <c r="K706" s="182"/>
      <c r="L706" s="184"/>
    </row>
    <row r="707" spans="1:12" x14ac:dyDescent="0.35">
      <c r="A707" s="182"/>
      <c r="B707" s="182"/>
      <c r="C707" s="286"/>
      <c r="D707" s="182"/>
      <c r="E707" s="182"/>
      <c r="F707" s="183"/>
      <c r="G707" s="197"/>
      <c r="H707" s="183"/>
      <c r="I707" s="182"/>
      <c r="J707" s="182"/>
      <c r="K707" s="182"/>
      <c r="L707" s="184"/>
    </row>
    <row r="708" spans="1:12" x14ac:dyDescent="0.35">
      <c r="A708" s="182"/>
      <c r="B708" s="182"/>
      <c r="C708" s="286"/>
      <c r="D708" s="182"/>
      <c r="E708" s="182"/>
      <c r="F708" s="183"/>
      <c r="G708" s="197"/>
      <c r="H708" s="183"/>
      <c r="I708" s="182"/>
      <c r="J708" s="182"/>
      <c r="K708" s="182"/>
      <c r="L708" s="184"/>
    </row>
    <row r="709" spans="1:12" x14ac:dyDescent="0.35">
      <c r="A709" s="182"/>
      <c r="B709" s="182"/>
      <c r="C709" s="286"/>
      <c r="D709" s="182"/>
      <c r="E709" s="182"/>
      <c r="F709" s="183"/>
      <c r="G709" s="197"/>
      <c r="H709" s="183"/>
      <c r="I709" s="182"/>
      <c r="J709" s="182"/>
      <c r="K709" s="182"/>
      <c r="L709" s="184"/>
    </row>
    <row r="710" spans="1:12" x14ac:dyDescent="0.35">
      <c r="A710" s="182"/>
      <c r="B710" s="182"/>
      <c r="C710" s="286"/>
      <c r="D710" s="182"/>
      <c r="E710" s="182"/>
      <c r="F710" s="183"/>
      <c r="G710" s="197"/>
      <c r="H710" s="183"/>
      <c r="I710" s="182"/>
      <c r="J710" s="182"/>
      <c r="K710" s="182"/>
      <c r="L710" s="184"/>
    </row>
    <row r="711" spans="1:12" x14ac:dyDescent="0.35">
      <c r="A711" s="182"/>
      <c r="B711" s="182"/>
      <c r="C711" s="286"/>
      <c r="D711" s="182"/>
      <c r="E711" s="182"/>
      <c r="F711" s="183"/>
      <c r="G711" s="197"/>
      <c r="H711" s="183"/>
      <c r="I711" s="182"/>
      <c r="J711" s="182"/>
      <c r="K711" s="182"/>
      <c r="L711" s="184"/>
    </row>
    <row r="712" spans="1:12" x14ac:dyDescent="0.35">
      <c r="A712" s="182"/>
      <c r="B712" s="182"/>
      <c r="C712" s="286"/>
      <c r="D712" s="182"/>
      <c r="E712" s="182"/>
      <c r="F712" s="183"/>
      <c r="G712" s="197"/>
      <c r="H712" s="183"/>
      <c r="I712" s="182"/>
      <c r="J712" s="182"/>
      <c r="K712" s="182"/>
      <c r="L712" s="184"/>
    </row>
    <row r="713" spans="1:12" x14ac:dyDescent="0.35">
      <c r="A713" s="182"/>
      <c r="B713" s="182"/>
      <c r="C713" s="286"/>
      <c r="D713" s="182"/>
      <c r="E713" s="182"/>
      <c r="F713" s="183"/>
      <c r="G713" s="197"/>
      <c r="H713" s="183"/>
      <c r="I713" s="182"/>
      <c r="J713" s="182"/>
      <c r="K713" s="182"/>
      <c r="L713" s="184"/>
    </row>
    <row r="714" spans="1:12" x14ac:dyDescent="0.35">
      <c r="A714" s="182"/>
      <c r="B714" s="182"/>
      <c r="C714" s="286"/>
      <c r="D714" s="182"/>
      <c r="E714" s="182"/>
      <c r="F714" s="183"/>
      <c r="G714" s="197"/>
      <c r="H714" s="183"/>
      <c r="I714" s="182"/>
      <c r="J714" s="182"/>
      <c r="K714" s="182"/>
      <c r="L714" s="184"/>
    </row>
    <row r="715" spans="1:12" x14ac:dyDescent="0.35">
      <c r="A715" s="182"/>
      <c r="B715" s="182"/>
      <c r="C715" s="286"/>
      <c r="D715" s="182"/>
      <c r="E715" s="182"/>
      <c r="F715" s="183"/>
      <c r="G715" s="197"/>
      <c r="H715" s="183"/>
      <c r="I715" s="182"/>
      <c r="J715" s="182"/>
      <c r="K715" s="182"/>
      <c r="L715" s="184"/>
    </row>
    <row r="716" spans="1:12" x14ac:dyDescent="0.35">
      <c r="A716" s="182"/>
      <c r="B716" s="182"/>
      <c r="C716" s="286"/>
      <c r="D716" s="182"/>
      <c r="E716" s="182"/>
      <c r="F716" s="183"/>
      <c r="G716" s="197"/>
      <c r="H716" s="183"/>
      <c r="I716" s="182"/>
      <c r="J716" s="182"/>
      <c r="K716" s="182"/>
      <c r="L716" s="184"/>
    </row>
    <row r="717" spans="1:12" x14ac:dyDescent="0.35">
      <c r="A717" s="182"/>
      <c r="B717" s="182"/>
      <c r="C717" s="286"/>
      <c r="D717" s="182"/>
      <c r="E717" s="182"/>
      <c r="F717" s="183"/>
      <c r="G717" s="197"/>
      <c r="H717" s="183"/>
      <c r="I717" s="182"/>
      <c r="J717" s="182"/>
      <c r="K717" s="182"/>
      <c r="L717" s="184"/>
    </row>
    <row r="718" spans="1:12" x14ac:dyDescent="0.35">
      <c r="A718" s="182"/>
      <c r="B718" s="182"/>
      <c r="C718" s="286"/>
      <c r="D718" s="182"/>
      <c r="E718" s="182"/>
      <c r="F718" s="183"/>
      <c r="G718" s="197"/>
      <c r="H718" s="183"/>
      <c r="I718" s="182"/>
      <c r="J718" s="182"/>
      <c r="K718" s="182"/>
      <c r="L718" s="184"/>
    </row>
    <row r="719" spans="1:12" x14ac:dyDescent="0.35">
      <c r="A719" s="182"/>
      <c r="B719" s="182"/>
      <c r="C719" s="286"/>
      <c r="D719" s="182"/>
      <c r="E719" s="182"/>
      <c r="F719" s="183"/>
      <c r="G719" s="197"/>
      <c r="H719" s="183"/>
      <c r="I719" s="182"/>
      <c r="J719" s="182"/>
      <c r="K719" s="182"/>
      <c r="L719" s="184"/>
    </row>
    <row r="720" spans="1:12" x14ac:dyDescent="0.35">
      <c r="A720" s="182"/>
      <c r="B720" s="182"/>
      <c r="C720" s="286"/>
      <c r="D720" s="182"/>
      <c r="E720" s="182"/>
      <c r="F720" s="183"/>
      <c r="G720" s="197"/>
      <c r="H720" s="183"/>
      <c r="I720" s="182"/>
      <c r="J720" s="182"/>
      <c r="K720" s="182"/>
      <c r="L720" s="184"/>
    </row>
    <row r="721" spans="1:12" x14ac:dyDescent="0.35">
      <c r="A721" s="182"/>
      <c r="B721" s="182"/>
      <c r="C721" s="286"/>
      <c r="D721" s="182"/>
      <c r="E721" s="182"/>
      <c r="F721" s="183"/>
      <c r="G721" s="197"/>
      <c r="H721" s="183"/>
      <c r="I721" s="182"/>
      <c r="J721" s="182"/>
      <c r="K721" s="182"/>
      <c r="L721" s="184"/>
    </row>
    <row r="722" spans="1:12" x14ac:dyDescent="0.35">
      <c r="A722" s="182"/>
      <c r="B722" s="182"/>
      <c r="C722" s="286"/>
      <c r="D722" s="182"/>
      <c r="E722" s="182"/>
      <c r="F722" s="183"/>
      <c r="G722" s="197"/>
      <c r="H722" s="183"/>
      <c r="I722" s="182"/>
      <c r="J722" s="182"/>
      <c r="K722" s="182"/>
      <c r="L722" s="184"/>
    </row>
    <row r="723" spans="1:12" x14ac:dyDescent="0.35">
      <c r="A723" s="182"/>
      <c r="B723" s="182"/>
      <c r="C723" s="286"/>
      <c r="D723" s="182"/>
      <c r="E723" s="182"/>
      <c r="F723" s="183"/>
      <c r="G723" s="197"/>
      <c r="H723" s="183"/>
      <c r="I723" s="182"/>
      <c r="J723" s="182"/>
      <c r="K723" s="182"/>
      <c r="L723" s="184"/>
    </row>
    <row r="724" spans="1:12" x14ac:dyDescent="0.35">
      <c r="A724" s="182"/>
      <c r="B724" s="182"/>
      <c r="C724" s="286"/>
      <c r="D724" s="182"/>
      <c r="E724" s="182"/>
      <c r="F724" s="183"/>
      <c r="G724" s="197"/>
      <c r="H724" s="183"/>
      <c r="I724" s="182"/>
      <c r="J724" s="182"/>
      <c r="K724" s="182"/>
      <c r="L724" s="184"/>
    </row>
    <row r="725" spans="1:12" x14ac:dyDescent="0.35">
      <c r="A725" s="182"/>
      <c r="B725" s="182"/>
      <c r="C725" s="286"/>
      <c r="D725" s="182"/>
      <c r="E725" s="182"/>
      <c r="F725" s="183"/>
      <c r="G725" s="197"/>
      <c r="H725" s="183"/>
      <c r="I725" s="182"/>
      <c r="J725" s="182"/>
      <c r="K725" s="182"/>
      <c r="L725" s="184"/>
    </row>
    <row r="726" spans="1:12" x14ac:dyDescent="0.35">
      <c r="A726" s="182"/>
      <c r="B726" s="182"/>
      <c r="C726" s="286"/>
      <c r="D726" s="182"/>
      <c r="E726" s="182"/>
      <c r="F726" s="183"/>
      <c r="G726" s="197"/>
      <c r="H726" s="183"/>
      <c r="I726" s="182"/>
      <c r="J726" s="182"/>
      <c r="K726" s="182"/>
      <c r="L726" s="184"/>
    </row>
    <row r="727" spans="1:12" x14ac:dyDescent="0.35">
      <c r="A727" s="182"/>
      <c r="B727" s="182"/>
      <c r="C727" s="286"/>
      <c r="D727" s="182"/>
      <c r="E727" s="182"/>
      <c r="F727" s="183"/>
      <c r="G727" s="197"/>
      <c r="H727" s="183"/>
      <c r="I727" s="182"/>
      <c r="J727" s="182"/>
      <c r="K727" s="182"/>
      <c r="L727" s="184"/>
    </row>
    <row r="728" spans="1:12" x14ac:dyDescent="0.35">
      <c r="A728" s="182"/>
      <c r="B728" s="182"/>
      <c r="C728" s="286"/>
      <c r="D728" s="182"/>
      <c r="E728" s="182"/>
      <c r="F728" s="183"/>
      <c r="G728" s="197"/>
      <c r="H728" s="183"/>
      <c r="I728" s="182"/>
      <c r="J728" s="182"/>
      <c r="K728" s="182"/>
      <c r="L728" s="184"/>
    </row>
    <row r="729" spans="1:12" x14ac:dyDescent="0.35">
      <c r="A729" s="182"/>
      <c r="B729" s="182"/>
      <c r="C729" s="286"/>
      <c r="D729" s="182"/>
      <c r="E729" s="182"/>
      <c r="F729" s="183"/>
      <c r="G729" s="197"/>
      <c r="H729" s="183"/>
      <c r="I729" s="182"/>
      <c r="J729" s="182"/>
      <c r="K729" s="182"/>
      <c r="L729" s="184"/>
    </row>
    <row r="730" spans="1:12" x14ac:dyDescent="0.35">
      <c r="A730" s="182"/>
      <c r="B730" s="182"/>
      <c r="C730" s="286"/>
      <c r="D730" s="182"/>
      <c r="E730" s="182"/>
      <c r="F730" s="183"/>
      <c r="G730" s="197"/>
      <c r="H730" s="183"/>
      <c r="I730" s="182"/>
      <c r="J730" s="182"/>
      <c r="K730" s="182"/>
      <c r="L730" s="184"/>
    </row>
    <row r="731" spans="1:12" x14ac:dyDescent="0.35">
      <c r="A731" s="182"/>
      <c r="B731" s="182"/>
      <c r="C731" s="286"/>
      <c r="D731" s="182"/>
      <c r="E731" s="182"/>
      <c r="F731" s="183"/>
      <c r="G731" s="197"/>
      <c r="H731" s="183"/>
      <c r="I731" s="182"/>
      <c r="J731" s="182"/>
      <c r="K731" s="182"/>
      <c r="L731" s="184"/>
    </row>
    <row r="732" spans="1:12" x14ac:dyDescent="0.35">
      <c r="A732" s="182"/>
      <c r="B732" s="182"/>
      <c r="C732" s="286"/>
      <c r="D732" s="182"/>
      <c r="E732" s="182"/>
      <c r="F732" s="183"/>
      <c r="G732" s="197"/>
      <c r="H732" s="183"/>
      <c r="I732" s="182"/>
      <c r="J732" s="182"/>
      <c r="K732" s="182"/>
      <c r="L732" s="184"/>
    </row>
    <row r="733" spans="1:12" x14ac:dyDescent="0.35">
      <c r="A733" s="182"/>
      <c r="B733" s="182"/>
      <c r="C733" s="286"/>
      <c r="D733" s="182"/>
      <c r="E733" s="182"/>
      <c r="F733" s="183"/>
      <c r="G733" s="197"/>
      <c r="H733" s="183"/>
      <c r="I733" s="182"/>
      <c r="J733" s="182"/>
      <c r="K733" s="182"/>
      <c r="L733" s="184"/>
    </row>
    <row r="734" spans="1:12" x14ac:dyDescent="0.35">
      <c r="A734" s="182"/>
      <c r="B734" s="182"/>
      <c r="C734" s="286"/>
      <c r="D734" s="182"/>
      <c r="E734" s="182"/>
      <c r="F734" s="183"/>
      <c r="G734" s="197"/>
      <c r="H734" s="183"/>
      <c r="I734" s="182"/>
      <c r="J734" s="182"/>
      <c r="K734" s="182"/>
      <c r="L734" s="184"/>
    </row>
    <row r="735" spans="1:12" x14ac:dyDescent="0.35">
      <c r="A735" s="182"/>
      <c r="B735" s="182"/>
      <c r="C735" s="286"/>
      <c r="D735" s="182"/>
      <c r="E735" s="182"/>
      <c r="F735" s="183"/>
      <c r="G735" s="197"/>
      <c r="H735" s="183"/>
      <c r="I735" s="182"/>
      <c r="J735" s="182"/>
      <c r="K735" s="182"/>
      <c r="L735" s="184"/>
    </row>
    <row r="736" spans="1:12" x14ac:dyDescent="0.35">
      <c r="A736" s="182"/>
      <c r="B736" s="182"/>
      <c r="C736" s="286"/>
      <c r="D736" s="182"/>
      <c r="E736" s="182"/>
      <c r="F736" s="183"/>
      <c r="G736" s="197"/>
      <c r="H736" s="183"/>
      <c r="I736" s="182"/>
      <c r="J736" s="182"/>
      <c r="K736" s="182"/>
      <c r="L736" s="184"/>
    </row>
    <row r="737" spans="1:12" x14ac:dyDescent="0.35">
      <c r="A737" s="182"/>
      <c r="B737" s="182"/>
      <c r="C737" s="286"/>
      <c r="D737" s="182"/>
      <c r="E737" s="182"/>
      <c r="F737" s="183"/>
      <c r="G737" s="197"/>
      <c r="H737" s="183"/>
      <c r="I737" s="182"/>
      <c r="J737" s="182"/>
      <c r="K737" s="182"/>
      <c r="L737" s="184"/>
    </row>
    <row r="738" spans="1:12" x14ac:dyDescent="0.35">
      <c r="A738" s="182"/>
      <c r="B738" s="182"/>
      <c r="C738" s="286"/>
      <c r="D738" s="182"/>
      <c r="E738" s="182"/>
      <c r="F738" s="183"/>
      <c r="G738" s="197"/>
      <c r="H738" s="183"/>
      <c r="I738" s="182"/>
      <c r="J738" s="182"/>
      <c r="K738" s="182"/>
      <c r="L738" s="184"/>
    </row>
    <row r="739" spans="1:12" x14ac:dyDescent="0.35">
      <c r="A739" s="182"/>
      <c r="B739" s="182"/>
      <c r="C739" s="286"/>
      <c r="D739" s="182"/>
      <c r="E739" s="182"/>
      <c r="F739" s="183"/>
      <c r="G739" s="197"/>
      <c r="H739" s="183"/>
      <c r="I739" s="182"/>
      <c r="J739" s="182"/>
      <c r="K739" s="182"/>
      <c r="L739" s="184"/>
    </row>
    <row r="740" spans="1:12" x14ac:dyDescent="0.35">
      <c r="A740" s="182"/>
      <c r="B740" s="182"/>
      <c r="C740" s="286"/>
      <c r="D740" s="182"/>
      <c r="E740" s="182"/>
      <c r="F740" s="183"/>
      <c r="G740" s="197"/>
      <c r="H740" s="183"/>
      <c r="I740" s="182"/>
      <c r="J740" s="182"/>
      <c r="K740" s="182"/>
      <c r="L740" s="184"/>
    </row>
    <row r="741" spans="1:12" x14ac:dyDescent="0.35">
      <c r="A741" s="182"/>
      <c r="B741" s="182"/>
      <c r="C741" s="286"/>
      <c r="D741" s="182"/>
      <c r="E741" s="182"/>
      <c r="F741" s="183"/>
      <c r="G741" s="197"/>
      <c r="H741" s="183"/>
      <c r="I741" s="182"/>
      <c r="J741" s="182"/>
      <c r="K741" s="182"/>
      <c r="L741" s="184"/>
    </row>
    <row r="742" spans="1:12" x14ac:dyDescent="0.35">
      <c r="A742" s="182"/>
      <c r="B742" s="182"/>
      <c r="C742" s="286"/>
      <c r="D742" s="182"/>
      <c r="E742" s="182"/>
      <c r="F742" s="183"/>
      <c r="G742" s="197"/>
      <c r="H742" s="183"/>
      <c r="I742" s="182"/>
      <c r="J742" s="182"/>
      <c r="K742" s="182"/>
      <c r="L742" s="184"/>
    </row>
    <row r="743" spans="1:12" x14ac:dyDescent="0.35">
      <c r="A743" s="182"/>
      <c r="B743" s="182"/>
      <c r="C743" s="286"/>
      <c r="D743" s="182"/>
      <c r="E743" s="182"/>
      <c r="F743" s="183"/>
      <c r="G743" s="197"/>
      <c r="H743" s="183"/>
      <c r="I743" s="182"/>
      <c r="J743" s="182"/>
      <c r="K743" s="182"/>
      <c r="L743" s="184"/>
    </row>
    <row r="744" spans="1:12" x14ac:dyDescent="0.35">
      <c r="A744" s="182"/>
      <c r="B744" s="182"/>
      <c r="C744" s="286"/>
      <c r="D744" s="182"/>
      <c r="E744" s="182"/>
      <c r="F744" s="183"/>
      <c r="G744" s="197"/>
      <c r="H744" s="183"/>
      <c r="I744" s="182"/>
      <c r="J744" s="182"/>
      <c r="K744" s="182"/>
      <c r="L744" s="184"/>
    </row>
    <row r="745" spans="1:12" x14ac:dyDescent="0.35">
      <c r="A745" s="182"/>
      <c r="B745" s="182"/>
      <c r="C745" s="286"/>
      <c r="D745" s="182"/>
      <c r="E745" s="182"/>
      <c r="F745" s="183"/>
      <c r="G745" s="197"/>
      <c r="H745" s="183"/>
      <c r="I745" s="182"/>
      <c r="J745" s="182"/>
      <c r="K745" s="182"/>
      <c r="L745" s="184"/>
    </row>
    <row r="746" spans="1:12" x14ac:dyDescent="0.35">
      <c r="A746" s="182"/>
      <c r="B746" s="182"/>
      <c r="C746" s="286"/>
      <c r="D746" s="182"/>
      <c r="E746" s="182"/>
      <c r="F746" s="183"/>
      <c r="G746" s="197"/>
      <c r="H746" s="183"/>
      <c r="I746" s="182"/>
      <c r="J746" s="182"/>
      <c r="K746" s="182"/>
      <c r="L746" s="184"/>
    </row>
    <row r="747" spans="1:12" x14ac:dyDescent="0.35">
      <c r="A747" s="182"/>
      <c r="B747" s="182"/>
      <c r="C747" s="286"/>
      <c r="D747" s="182"/>
      <c r="E747" s="182"/>
      <c r="F747" s="183"/>
      <c r="G747" s="197"/>
      <c r="H747" s="183"/>
      <c r="I747" s="182"/>
      <c r="J747" s="182"/>
      <c r="K747" s="182"/>
      <c r="L747" s="184"/>
    </row>
    <row r="748" spans="1:12" x14ac:dyDescent="0.35">
      <c r="A748" s="182"/>
      <c r="B748" s="182"/>
      <c r="C748" s="286"/>
      <c r="D748" s="182"/>
      <c r="E748" s="182"/>
      <c r="F748" s="183"/>
      <c r="G748" s="197"/>
      <c r="H748" s="183"/>
      <c r="I748" s="182"/>
      <c r="J748" s="182"/>
      <c r="K748" s="182"/>
      <c r="L748" s="184"/>
    </row>
    <row r="749" spans="1:12" x14ac:dyDescent="0.35">
      <c r="A749" s="182"/>
      <c r="B749" s="182"/>
      <c r="C749" s="286"/>
      <c r="D749" s="182"/>
      <c r="E749" s="182"/>
      <c r="F749" s="183"/>
      <c r="G749" s="197"/>
      <c r="H749" s="183"/>
      <c r="I749" s="182"/>
      <c r="J749" s="182"/>
      <c r="K749" s="182"/>
      <c r="L749" s="184"/>
    </row>
    <row r="750" spans="1:12" x14ac:dyDescent="0.35">
      <c r="A750" s="182"/>
      <c r="B750" s="182"/>
      <c r="C750" s="286"/>
      <c r="D750" s="182"/>
      <c r="E750" s="182"/>
      <c r="F750" s="183"/>
      <c r="G750" s="197"/>
      <c r="H750" s="183"/>
      <c r="I750" s="182"/>
      <c r="J750" s="182"/>
      <c r="K750" s="182"/>
      <c r="L750" s="184"/>
    </row>
    <row r="751" spans="1:12" x14ac:dyDescent="0.35">
      <c r="A751" s="182"/>
      <c r="B751" s="182"/>
      <c r="C751" s="286"/>
      <c r="D751" s="182"/>
      <c r="E751" s="182"/>
      <c r="F751" s="183"/>
      <c r="G751" s="197"/>
      <c r="H751" s="183"/>
      <c r="I751" s="182"/>
      <c r="J751" s="182"/>
      <c r="K751" s="182"/>
      <c r="L751" s="184"/>
    </row>
    <row r="752" spans="1:12" x14ac:dyDescent="0.35">
      <c r="A752" s="182"/>
      <c r="B752" s="182"/>
      <c r="C752" s="286"/>
      <c r="D752" s="182"/>
      <c r="E752" s="182"/>
      <c r="F752" s="183"/>
      <c r="G752" s="197"/>
      <c r="H752" s="183"/>
      <c r="I752" s="182"/>
      <c r="J752" s="182"/>
      <c r="K752" s="182"/>
      <c r="L752" s="184"/>
    </row>
    <row r="753" spans="1:12" x14ac:dyDescent="0.35">
      <c r="A753" s="182"/>
      <c r="B753" s="182"/>
      <c r="C753" s="286"/>
      <c r="D753" s="182"/>
      <c r="E753" s="182"/>
      <c r="F753" s="183"/>
      <c r="G753" s="197"/>
      <c r="H753" s="183"/>
      <c r="I753" s="182"/>
      <c r="J753" s="182"/>
      <c r="K753" s="182"/>
      <c r="L753" s="184"/>
    </row>
    <row r="754" spans="1:12" x14ac:dyDescent="0.35">
      <c r="A754" s="182"/>
      <c r="B754" s="182"/>
      <c r="C754" s="286"/>
      <c r="D754" s="182"/>
      <c r="E754" s="182"/>
      <c r="F754" s="183"/>
      <c r="G754" s="197"/>
      <c r="H754" s="183"/>
      <c r="I754" s="182"/>
      <c r="J754" s="182"/>
      <c r="K754" s="182"/>
      <c r="L754" s="184"/>
    </row>
    <row r="755" spans="1:12" x14ac:dyDescent="0.35">
      <c r="A755" s="182"/>
      <c r="B755" s="182"/>
      <c r="C755" s="286"/>
      <c r="D755" s="182"/>
      <c r="E755" s="182"/>
      <c r="F755" s="183"/>
      <c r="G755" s="197"/>
      <c r="H755" s="183"/>
      <c r="I755" s="182"/>
      <c r="J755" s="182"/>
      <c r="K755" s="182"/>
      <c r="L755" s="184"/>
    </row>
    <row r="756" spans="1:12" x14ac:dyDescent="0.35">
      <c r="A756" s="182"/>
      <c r="B756" s="182"/>
      <c r="C756" s="286"/>
      <c r="D756" s="182"/>
      <c r="E756" s="182"/>
      <c r="F756" s="183"/>
      <c r="G756" s="197"/>
      <c r="H756" s="183"/>
      <c r="I756" s="182"/>
      <c r="J756" s="182"/>
      <c r="K756" s="182"/>
      <c r="L756" s="184"/>
    </row>
    <row r="757" spans="1:12" x14ac:dyDescent="0.35">
      <c r="A757" s="182"/>
      <c r="B757" s="182"/>
      <c r="C757" s="286"/>
      <c r="D757" s="182"/>
      <c r="E757" s="182"/>
      <c r="F757" s="183"/>
      <c r="G757" s="197"/>
      <c r="H757" s="183"/>
      <c r="I757" s="182"/>
      <c r="J757" s="182"/>
      <c r="K757" s="182"/>
      <c r="L757" s="184"/>
    </row>
    <row r="758" spans="1:12" x14ac:dyDescent="0.35">
      <c r="A758" s="182"/>
      <c r="B758" s="182"/>
      <c r="C758" s="286"/>
      <c r="D758" s="182"/>
      <c r="E758" s="182"/>
      <c r="F758" s="183"/>
      <c r="G758" s="197"/>
      <c r="H758" s="183"/>
      <c r="I758" s="182"/>
      <c r="J758" s="182"/>
      <c r="K758" s="182"/>
      <c r="L758" s="184"/>
    </row>
    <row r="759" spans="1:12" x14ac:dyDescent="0.35">
      <c r="A759" s="182"/>
      <c r="B759" s="182"/>
      <c r="C759" s="286"/>
      <c r="D759" s="182"/>
      <c r="E759" s="182"/>
      <c r="F759" s="183"/>
      <c r="G759" s="197"/>
      <c r="H759" s="183"/>
      <c r="I759" s="182"/>
      <c r="J759" s="182"/>
      <c r="K759" s="182"/>
      <c r="L759" s="184"/>
    </row>
    <row r="760" spans="1:12" x14ac:dyDescent="0.35">
      <c r="A760" s="182"/>
      <c r="B760" s="182"/>
      <c r="C760" s="286"/>
      <c r="D760" s="182"/>
      <c r="E760" s="182"/>
      <c r="F760" s="183"/>
      <c r="G760" s="197"/>
      <c r="H760" s="183"/>
      <c r="I760" s="182"/>
      <c r="J760" s="182"/>
      <c r="K760" s="182"/>
      <c r="L760" s="184"/>
    </row>
    <row r="761" spans="1:12" x14ac:dyDescent="0.35">
      <c r="A761" s="182"/>
      <c r="B761" s="182"/>
      <c r="C761" s="286"/>
      <c r="D761" s="182"/>
      <c r="E761" s="182"/>
      <c r="F761" s="183"/>
      <c r="G761" s="197"/>
      <c r="H761" s="183"/>
      <c r="I761" s="182"/>
      <c r="J761" s="182"/>
      <c r="K761" s="182"/>
      <c r="L761" s="184"/>
    </row>
    <row r="762" spans="1:12" x14ac:dyDescent="0.35">
      <c r="A762" s="182"/>
      <c r="B762" s="182"/>
      <c r="C762" s="286"/>
      <c r="D762" s="182"/>
      <c r="E762" s="182"/>
      <c r="F762" s="183"/>
      <c r="G762" s="197"/>
      <c r="H762" s="183"/>
      <c r="I762" s="182"/>
      <c r="J762" s="182"/>
      <c r="K762" s="182"/>
      <c r="L762" s="184"/>
    </row>
    <row r="763" spans="1:12" x14ac:dyDescent="0.35">
      <c r="A763" s="182"/>
      <c r="B763" s="182"/>
      <c r="C763" s="286"/>
      <c r="D763" s="182"/>
      <c r="E763" s="182"/>
      <c r="F763" s="183"/>
      <c r="G763" s="197"/>
      <c r="H763" s="183"/>
      <c r="I763" s="182"/>
      <c r="J763" s="182"/>
      <c r="K763" s="182"/>
      <c r="L763" s="184"/>
    </row>
    <row r="764" spans="1:12" x14ac:dyDescent="0.35">
      <c r="A764" s="182"/>
      <c r="B764" s="182"/>
      <c r="C764" s="286"/>
      <c r="D764" s="182"/>
      <c r="E764" s="182"/>
      <c r="F764" s="183"/>
      <c r="G764" s="197"/>
      <c r="H764" s="183"/>
      <c r="I764" s="182"/>
      <c r="J764" s="182"/>
      <c r="K764" s="182"/>
      <c r="L764" s="184"/>
    </row>
    <row r="765" spans="1:12" x14ac:dyDescent="0.35">
      <c r="A765" s="182"/>
      <c r="B765" s="182"/>
      <c r="C765" s="286"/>
      <c r="D765" s="182"/>
      <c r="E765" s="182"/>
      <c r="F765" s="183"/>
      <c r="G765" s="197"/>
      <c r="H765" s="183"/>
      <c r="I765" s="182"/>
      <c r="J765" s="182"/>
      <c r="K765" s="182"/>
      <c r="L765" s="184"/>
    </row>
  </sheetData>
  <autoFilter ref="A4:L125" xr:uid="{B2483206-E11B-4975-A66F-6F6B206F6568}"/>
  <mergeCells count="3">
    <mergeCell ref="A1:L1"/>
    <mergeCell ref="A2:L2"/>
    <mergeCell ref="L3:L4"/>
  </mergeCells>
  <conditionalFormatting sqref="C1:C87 C97:C115 C118:C1048576">
    <cfRule type="duplicateValues" dxfId="111" priority="1307"/>
  </conditionalFormatting>
  <conditionalFormatting sqref="C116">
    <cfRule type="duplicateValues" dxfId="110" priority="2"/>
  </conditionalFormatting>
  <conditionalFormatting sqref="C117">
    <cfRule type="duplicateValues" dxfId="109" priority="1"/>
  </conditionalFormatting>
  <conditionalFormatting sqref="E92:F93">
    <cfRule type="containsText" dxfId="108" priority="35" stopIfTrue="1" operator="containsText" text="row">
      <formula>NOT(ISERROR(SEARCH("row",E92)))</formula>
    </cfRule>
    <cfRule type="containsText" dxfId="107" priority="36" stopIfTrue="1" operator="containsText" text="Completed">
      <formula>NOT(ISERROR(SEARCH("Completed",E92)))</formula>
    </cfRule>
    <cfRule type="containsText" dxfId="106" priority="37" stopIfTrue="1" operator="containsText" text="can be done">
      <formula>NOT(ISERROR(SEARCH("can be done",E92)))</formula>
    </cfRule>
    <cfRule type="containsText" dxfId="105" priority="38" stopIfTrue="1" operator="containsText" text="Cannot be done">
      <formula>NOT(ISERROR(SEARCH("Cannot be done",E92)))</formula>
    </cfRule>
  </conditionalFormatting>
  <conditionalFormatting sqref="G5:G91">
    <cfRule type="containsText" dxfId="104" priority="43" stopIfTrue="1" operator="containsText" text="row">
      <formula>NOT(ISERROR(SEARCH("row",G5)))</formula>
    </cfRule>
    <cfRule type="containsText" dxfId="103" priority="44" stopIfTrue="1" operator="containsText" text="Completed">
      <formula>NOT(ISERROR(SEARCH("Completed",G5)))</formula>
    </cfRule>
    <cfRule type="containsText" dxfId="102" priority="45" stopIfTrue="1" operator="containsText" text="can be done">
      <formula>NOT(ISERROR(SEARCH("can be done",G5)))</formula>
    </cfRule>
    <cfRule type="containsText" dxfId="101" priority="46" stopIfTrue="1" operator="containsText" text="Cannot be done">
      <formula>NOT(ISERROR(SEARCH("Cannot be done",G5)))</formula>
    </cfRule>
  </conditionalFormatting>
  <conditionalFormatting sqref="G94:G96">
    <cfRule type="containsText" dxfId="100" priority="23" stopIfTrue="1" operator="containsText" text="row">
      <formula>NOT(ISERROR(SEARCH("row",G94)))</formula>
    </cfRule>
    <cfRule type="containsText" dxfId="99" priority="24" stopIfTrue="1" operator="containsText" text="Completed">
      <formula>NOT(ISERROR(SEARCH("Completed",G94)))</formula>
    </cfRule>
    <cfRule type="containsText" dxfId="98" priority="25" stopIfTrue="1" operator="containsText" text="can be done">
      <formula>NOT(ISERROR(SEARCH("can be done",G94)))</formula>
    </cfRule>
    <cfRule type="containsText" dxfId="97" priority="26" stopIfTrue="1" operator="containsText" text="Cannot be done">
      <formula>NOT(ISERROR(SEARCH("Cannot be done",G94)))</formula>
    </cfRule>
  </conditionalFormatting>
  <conditionalFormatting sqref="G98">
    <cfRule type="containsText" dxfId="96" priority="19" stopIfTrue="1" operator="containsText" text="row">
      <formula>NOT(ISERROR(SEARCH("row",G98)))</formula>
    </cfRule>
    <cfRule type="containsText" dxfId="95" priority="20" stopIfTrue="1" operator="containsText" text="Completed">
      <formula>NOT(ISERROR(SEARCH("Completed",G98)))</formula>
    </cfRule>
    <cfRule type="containsText" dxfId="94" priority="21" stopIfTrue="1" operator="containsText" text="can be done">
      <formula>NOT(ISERROR(SEARCH("can be done",G98)))</formula>
    </cfRule>
    <cfRule type="containsText" dxfId="93" priority="22" stopIfTrue="1" operator="containsText" text="Cannot be done">
      <formula>NOT(ISERROR(SEARCH("Cannot be done",G98)))</formula>
    </cfRule>
  </conditionalFormatting>
  <conditionalFormatting sqref="G102">
    <cfRule type="containsText" dxfId="92" priority="15" stopIfTrue="1" operator="containsText" text="row">
      <formula>NOT(ISERROR(SEARCH("row",G102)))</formula>
    </cfRule>
    <cfRule type="containsText" dxfId="91" priority="16" stopIfTrue="1" operator="containsText" text="Completed">
      <formula>NOT(ISERROR(SEARCH("Completed",G102)))</formula>
    </cfRule>
    <cfRule type="containsText" dxfId="90" priority="17" stopIfTrue="1" operator="containsText" text="can be done">
      <formula>NOT(ISERROR(SEARCH("can be done",G102)))</formula>
    </cfRule>
    <cfRule type="containsText" dxfId="89" priority="18" stopIfTrue="1" operator="containsText" text="Cannot be done">
      <formula>NOT(ISERROR(SEARCH("Cannot be done",G102)))</formula>
    </cfRule>
  </conditionalFormatting>
  <conditionalFormatting sqref="G105">
    <cfRule type="containsText" dxfId="88" priority="11" stopIfTrue="1" operator="containsText" text="row">
      <formula>NOT(ISERROR(SEARCH("row",G105)))</formula>
    </cfRule>
    <cfRule type="containsText" dxfId="87" priority="12" stopIfTrue="1" operator="containsText" text="Completed">
      <formula>NOT(ISERROR(SEARCH("Completed",G105)))</formula>
    </cfRule>
    <cfRule type="containsText" dxfId="86" priority="13" stopIfTrue="1" operator="containsText" text="can be done">
      <formula>NOT(ISERROR(SEARCH("can be done",G105)))</formula>
    </cfRule>
    <cfRule type="containsText" dxfId="85" priority="14" stopIfTrue="1" operator="containsText" text="Cannot be done">
      <formula>NOT(ISERROR(SEARCH("Cannot be done",G105)))</formula>
    </cfRule>
  </conditionalFormatting>
  <conditionalFormatting sqref="G113">
    <cfRule type="containsText" dxfId="84" priority="7" stopIfTrue="1" operator="containsText" text="row">
      <formula>NOT(ISERROR(SEARCH("row",G113)))</formula>
    </cfRule>
    <cfRule type="containsText" dxfId="83" priority="8" stopIfTrue="1" operator="containsText" text="Completed">
      <formula>NOT(ISERROR(SEARCH("Completed",G113)))</formula>
    </cfRule>
    <cfRule type="containsText" dxfId="82" priority="9" stopIfTrue="1" operator="containsText" text="can be done">
      <formula>NOT(ISERROR(SEARCH("can be done",G113)))</formula>
    </cfRule>
    <cfRule type="containsText" dxfId="81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G20" sqref="G20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81640625" bestFit="1" customWidth="1"/>
    <col min="5" max="6" width="13.36328125" bestFit="1" customWidth="1"/>
    <col min="7" max="8" width="12.453125" customWidth="1"/>
    <col min="9" max="9" width="14.08984375" style="243" bestFit="1" customWidth="1"/>
    <col min="10" max="10" width="15.08984375" style="243" bestFit="1" customWidth="1"/>
    <col min="11" max="11" width="13.36328125" bestFit="1" customWidth="1"/>
    <col min="12" max="12" width="14.08984375" bestFit="1" customWidth="1"/>
    <col min="13" max="13" width="15.08984375" style="243" bestFit="1" customWidth="1"/>
    <col min="14" max="16" width="15.08984375" style="243" customWidth="1"/>
    <col min="17" max="17" width="12.81640625" bestFit="1" customWidth="1"/>
    <col min="18" max="18" width="11.453125" customWidth="1"/>
    <col min="19" max="19" width="31.81640625" bestFit="1" customWidth="1"/>
    <col min="20" max="20" width="12.453125" customWidth="1"/>
    <col min="21" max="21" width="10.81640625" customWidth="1"/>
    <col min="22" max="22" width="10.453125" bestFit="1" customWidth="1"/>
    <col min="23" max="23" width="10.36328125" customWidth="1"/>
  </cols>
  <sheetData>
    <row r="1" spans="1:23" ht="16" thickBot="1" x14ac:dyDescent="0.4">
      <c r="A1" s="209"/>
      <c r="B1" s="210"/>
      <c r="C1" s="209"/>
      <c r="D1" s="211" t="s">
        <v>631</v>
      </c>
      <c r="E1" s="212">
        <v>1</v>
      </c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13"/>
      <c r="T1" s="227"/>
    </row>
    <row r="2" spans="1:23" ht="16" thickBot="1" x14ac:dyDescent="0.4">
      <c r="A2" s="210"/>
      <c r="B2" s="210"/>
      <c r="C2" s="214"/>
      <c r="D2" s="210"/>
      <c r="E2" s="214"/>
      <c r="F2" s="210"/>
      <c r="G2" s="214"/>
      <c r="H2" s="214"/>
      <c r="I2" s="215"/>
      <c r="J2" s="215"/>
      <c r="K2" s="214"/>
      <c r="L2" s="210"/>
      <c r="M2" s="215"/>
      <c r="N2" s="215"/>
      <c r="O2" s="215"/>
      <c r="P2" s="215"/>
      <c r="Q2" s="214"/>
    </row>
    <row r="3" spans="1:23" ht="29.5" thickBot="1" x14ac:dyDescent="0.4">
      <c r="A3" s="216" t="s">
        <v>632</v>
      </c>
      <c r="B3" s="217" t="s">
        <v>633</v>
      </c>
      <c r="C3" s="217" t="s">
        <v>634</v>
      </c>
      <c r="D3" s="217" t="s">
        <v>635</v>
      </c>
      <c r="E3" s="217" t="s">
        <v>636</v>
      </c>
      <c r="F3" s="218" t="s">
        <v>637</v>
      </c>
      <c r="G3" s="219" t="s">
        <v>638</v>
      </c>
      <c r="H3" s="219" t="s">
        <v>649</v>
      </c>
      <c r="I3" s="218" t="s">
        <v>639</v>
      </c>
      <c r="J3" s="218" t="s">
        <v>640</v>
      </c>
      <c r="K3" s="217" t="s">
        <v>641</v>
      </c>
      <c r="L3" s="218" t="s">
        <v>642</v>
      </c>
      <c r="M3" s="218" t="s">
        <v>643</v>
      </c>
      <c r="N3" s="216" t="s">
        <v>653</v>
      </c>
      <c r="O3" s="254" t="s">
        <v>654</v>
      </c>
      <c r="P3" s="220" t="s">
        <v>655</v>
      </c>
      <c r="Q3" s="217" t="s">
        <v>644</v>
      </c>
      <c r="R3" s="217" t="s">
        <v>476</v>
      </c>
      <c r="S3" s="217" t="s">
        <v>645</v>
      </c>
      <c r="T3" s="218" t="s">
        <v>656</v>
      </c>
      <c r="U3" s="218" t="s">
        <v>657</v>
      </c>
      <c r="V3" s="217" t="s">
        <v>646</v>
      </c>
      <c r="W3" s="220" t="s">
        <v>1</v>
      </c>
    </row>
    <row r="4" spans="1:23" x14ac:dyDescent="0.35">
      <c r="A4" s="188">
        <v>1</v>
      </c>
      <c r="B4" s="221" t="s">
        <v>651</v>
      </c>
      <c r="C4" s="244" t="s">
        <v>517</v>
      </c>
      <c r="D4" s="222" t="s">
        <v>13</v>
      </c>
      <c r="E4" s="245">
        <v>1466.6</v>
      </c>
      <c r="F4" s="188" t="s">
        <v>647</v>
      </c>
      <c r="G4" s="223" t="s">
        <v>648</v>
      </c>
      <c r="H4" s="224"/>
      <c r="I4" s="224">
        <v>46057</v>
      </c>
      <c r="J4" s="224">
        <v>46060</v>
      </c>
      <c r="K4" s="245">
        <v>1466.6</v>
      </c>
      <c r="L4" s="224">
        <v>46072</v>
      </c>
      <c r="M4" s="224">
        <v>46072</v>
      </c>
      <c r="N4" s="224"/>
      <c r="O4" s="224" t="s">
        <v>108</v>
      </c>
      <c r="P4" s="224" t="s">
        <v>108</v>
      </c>
      <c r="Q4" s="264">
        <f>E4</f>
        <v>1466.6</v>
      </c>
      <c r="R4" s="225" t="s">
        <v>108</v>
      </c>
      <c r="S4" s="226" t="s">
        <v>658</v>
      </c>
      <c r="T4" s="188">
        <v>50</v>
      </c>
      <c r="U4" s="188">
        <v>13</v>
      </c>
      <c r="V4" s="188"/>
      <c r="W4" s="188"/>
    </row>
    <row r="5" spans="1:23" x14ac:dyDescent="0.35">
      <c r="A5" s="182">
        <v>2</v>
      </c>
      <c r="B5" s="221" t="s">
        <v>651</v>
      </c>
      <c r="C5" s="182" t="s">
        <v>13</v>
      </c>
      <c r="D5" s="265" t="s">
        <v>619</v>
      </c>
      <c r="E5" s="245">
        <v>1647</v>
      </c>
      <c r="F5" s="182" t="s">
        <v>647</v>
      </c>
      <c r="G5" s="227" t="s">
        <v>648</v>
      </c>
      <c r="H5" s="224"/>
      <c r="I5" s="266">
        <v>46064</v>
      </c>
      <c r="J5" s="266">
        <v>46067</v>
      </c>
      <c r="K5" s="245">
        <v>1647</v>
      </c>
      <c r="L5" s="224">
        <v>46072</v>
      </c>
      <c r="M5" s="200">
        <v>46075</v>
      </c>
      <c r="N5" s="200"/>
      <c r="O5" s="200" t="s">
        <v>108</v>
      </c>
      <c r="P5" s="200" t="s">
        <v>108</v>
      </c>
      <c r="Q5" s="264">
        <f t="shared" ref="Q5:Q13" si="0">E5</f>
        <v>1647</v>
      </c>
      <c r="R5" s="225" t="s">
        <v>108</v>
      </c>
      <c r="S5" s="226" t="s">
        <v>658</v>
      </c>
      <c r="T5" s="188">
        <v>50</v>
      </c>
      <c r="U5" s="188">
        <v>13</v>
      </c>
      <c r="V5" s="182"/>
      <c r="W5" s="182"/>
    </row>
    <row r="6" spans="1:23" x14ac:dyDescent="0.35">
      <c r="A6" s="182">
        <v>3</v>
      </c>
      <c r="B6" s="221" t="s">
        <v>651</v>
      </c>
      <c r="C6" s="265" t="s">
        <v>619</v>
      </c>
      <c r="D6" s="182" t="s">
        <v>19</v>
      </c>
      <c r="E6" s="245">
        <v>2304.23</v>
      </c>
      <c r="F6" s="182" t="s">
        <v>647</v>
      </c>
      <c r="G6" s="227" t="s">
        <v>648</v>
      </c>
      <c r="H6" s="224"/>
      <c r="I6" s="266">
        <v>46070</v>
      </c>
      <c r="J6" s="200">
        <v>46074</v>
      </c>
      <c r="K6" s="245">
        <v>2304.23</v>
      </c>
      <c r="L6" s="200">
        <v>46078</v>
      </c>
      <c r="M6" s="200">
        <v>46080</v>
      </c>
      <c r="N6" s="200"/>
      <c r="O6" s="200" t="s">
        <v>108</v>
      </c>
      <c r="P6" s="200" t="s">
        <v>108</v>
      </c>
      <c r="Q6" s="264">
        <f t="shared" si="0"/>
        <v>2304.23</v>
      </c>
      <c r="R6" s="225" t="s">
        <v>108</v>
      </c>
      <c r="S6" s="226" t="s">
        <v>658</v>
      </c>
      <c r="T6" s="188">
        <v>50</v>
      </c>
      <c r="U6" s="188">
        <v>13</v>
      </c>
      <c r="V6" s="182"/>
      <c r="W6" s="182"/>
    </row>
    <row r="7" spans="1:23" x14ac:dyDescent="0.35">
      <c r="A7" s="182">
        <v>4</v>
      </c>
      <c r="B7" s="221" t="s">
        <v>651</v>
      </c>
      <c r="C7" s="182" t="s">
        <v>19</v>
      </c>
      <c r="D7" s="265" t="s">
        <v>87</v>
      </c>
      <c r="E7" s="267">
        <v>503</v>
      </c>
      <c r="F7" s="182" t="s">
        <v>647</v>
      </c>
      <c r="G7" s="227" t="s">
        <v>648</v>
      </c>
      <c r="H7" s="224"/>
      <c r="I7" s="200">
        <v>46072</v>
      </c>
      <c r="J7" s="200">
        <v>46077</v>
      </c>
      <c r="K7" s="267">
        <v>503</v>
      </c>
      <c r="L7" s="200">
        <v>46078</v>
      </c>
      <c r="M7" s="200">
        <v>46081</v>
      </c>
      <c r="N7" s="200"/>
      <c r="O7" s="200" t="s">
        <v>108</v>
      </c>
      <c r="P7" s="200" t="s">
        <v>108</v>
      </c>
      <c r="Q7" s="264">
        <f t="shared" si="0"/>
        <v>503</v>
      </c>
      <c r="R7" s="225" t="s">
        <v>108</v>
      </c>
      <c r="S7" s="226" t="s">
        <v>658</v>
      </c>
      <c r="T7" s="188">
        <v>50</v>
      </c>
      <c r="U7" s="188">
        <v>13</v>
      </c>
      <c r="V7" s="182"/>
      <c r="W7" s="182"/>
    </row>
    <row r="8" spans="1:23" x14ac:dyDescent="0.35">
      <c r="A8" s="182">
        <v>5</v>
      </c>
      <c r="B8" s="221" t="s">
        <v>651</v>
      </c>
      <c r="C8" s="199" t="s">
        <v>87</v>
      </c>
      <c r="D8" s="183" t="s">
        <v>20</v>
      </c>
      <c r="E8" s="245">
        <v>3025.21</v>
      </c>
      <c r="F8" s="182" t="s">
        <v>647</v>
      </c>
      <c r="G8" s="227" t="s">
        <v>648</v>
      </c>
      <c r="H8" s="224"/>
      <c r="I8" s="200">
        <v>46072</v>
      </c>
      <c r="J8" s="200">
        <v>46077</v>
      </c>
      <c r="K8" s="245">
        <v>3025</v>
      </c>
      <c r="L8" s="200">
        <v>46078</v>
      </c>
      <c r="M8" s="200">
        <v>46081</v>
      </c>
      <c r="N8" s="200"/>
      <c r="O8" s="200" t="s">
        <v>108</v>
      </c>
      <c r="P8" s="200" t="s">
        <v>108</v>
      </c>
      <c r="Q8" s="264">
        <f t="shared" si="0"/>
        <v>3025.21</v>
      </c>
      <c r="R8" s="225" t="s">
        <v>108</v>
      </c>
      <c r="S8" s="226" t="s">
        <v>658</v>
      </c>
      <c r="T8" s="188">
        <v>50</v>
      </c>
      <c r="U8" s="188">
        <v>13</v>
      </c>
      <c r="V8" s="182"/>
      <c r="W8" s="182"/>
    </row>
    <row r="9" spans="1:23" x14ac:dyDescent="0.35">
      <c r="A9" s="182">
        <v>6</v>
      </c>
      <c r="B9" s="221" t="s">
        <v>651</v>
      </c>
      <c r="C9" s="182" t="s">
        <v>65</v>
      </c>
      <c r="D9" s="183" t="s">
        <v>12</v>
      </c>
      <c r="E9" s="245">
        <v>3229.73</v>
      </c>
      <c r="F9" s="182" t="s">
        <v>647</v>
      </c>
      <c r="G9" s="227" t="s">
        <v>648</v>
      </c>
      <c r="H9" s="252"/>
      <c r="I9" s="200">
        <v>46106</v>
      </c>
      <c r="J9" s="200">
        <v>46110</v>
      </c>
      <c r="K9" s="245">
        <v>3229.73</v>
      </c>
      <c r="L9" s="200">
        <v>46113</v>
      </c>
      <c r="M9" s="200">
        <v>46116</v>
      </c>
      <c r="N9" s="200"/>
      <c r="O9" s="200" t="s">
        <v>108</v>
      </c>
      <c r="P9" s="200" t="s">
        <v>108</v>
      </c>
      <c r="Q9" s="264">
        <f t="shared" si="0"/>
        <v>3229.73</v>
      </c>
      <c r="R9" s="225" t="s">
        <v>108</v>
      </c>
      <c r="S9" s="226" t="s">
        <v>658</v>
      </c>
      <c r="T9" s="188">
        <v>50</v>
      </c>
      <c r="U9" s="188">
        <v>13</v>
      </c>
      <c r="V9" s="182"/>
      <c r="W9" s="182"/>
    </row>
    <row r="10" spans="1:23" x14ac:dyDescent="0.35">
      <c r="A10" s="182">
        <v>7</v>
      </c>
      <c r="B10" s="221" t="s">
        <v>651</v>
      </c>
      <c r="C10" s="183" t="s">
        <v>12</v>
      </c>
      <c r="D10" s="265" t="s">
        <v>517</v>
      </c>
      <c r="E10" s="245">
        <v>1246</v>
      </c>
      <c r="F10" s="182" t="s">
        <v>647</v>
      </c>
      <c r="G10" s="227" t="s">
        <v>648</v>
      </c>
      <c r="H10" s="252"/>
      <c r="I10" s="200">
        <v>46113</v>
      </c>
      <c r="J10" s="200">
        <v>46116</v>
      </c>
      <c r="K10" s="245">
        <v>1246</v>
      </c>
      <c r="L10" s="200">
        <v>46118</v>
      </c>
      <c r="M10" s="200">
        <v>46121</v>
      </c>
      <c r="N10" s="200"/>
      <c r="O10" s="200" t="s">
        <v>108</v>
      </c>
      <c r="P10" s="200" t="s">
        <v>108</v>
      </c>
      <c r="Q10" s="264">
        <f t="shared" si="0"/>
        <v>1246</v>
      </c>
      <c r="R10" s="225" t="s">
        <v>108</v>
      </c>
      <c r="S10" s="226" t="s">
        <v>658</v>
      </c>
      <c r="T10" s="188">
        <v>50</v>
      </c>
      <c r="U10" s="188">
        <v>13</v>
      </c>
      <c r="V10" s="182"/>
      <c r="W10" s="182"/>
    </row>
    <row r="11" spans="1:23" x14ac:dyDescent="0.35">
      <c r="A11" s="182">
        <v>8</v>
      </c>
      <c r="B11" s="221" t="s">
        <v>651</v>
      </c>
      <c r="C11" s="182" t="s">
        <v>118</v>
      </c>
      <c r="D11" s="183" t="s">
        <v>119</v>
      </c>
      <c r="E11" s="245">
        <v>2733</v>
      </c>
      <c r="F11" s="182" t="s">
        <v>647</v>
      </c>
      <c r="G11" s="227" t="s">
        <v>648</v>
      </c>
      <c r="H11" s="252"/>
      <c r="I11" s="200">
        <v>46151</v>
      </c>
      <c r="J11" s="200"/>
      <c r="K11" s="230"/>
      <c r="L11" s="200"/>
      <c r="M11" s="200"/>
      <c r="N11" s="200"/>
      <c r="O11" s="200"/>
      <c r="P11" s="200"/>
      <c r="Q11" s="264">
        <f t="shared" si="0"/>
        <v>2733</v>
      </c>
      <c r="R11" s="225"/>
      <c r="S11" s="276" t="s">
        <v>700</v>
      </c>
      <c r="T11" s="182">
        <v>40</v>
      </c>
      <c r="U11" s="182">
        <v>10</v>
      </c>
      <c r="V11" s="182"/>
      <c r="W11" s="182"/>
    </row>
    <row r="12" spans="1:23" x14ac:dyDescent="0.35">
      <c r="A12" s="182">
        <v>9</v>
      </c>
      <c r="B12" s="221" t="s">
        <v>651</v>
      </c>
      <c r="C12" s="183" t="s">
        <v>119</v>
      </c>
      <c r="D12" s="183" t="s">
        <v>120</v>
      </c>
      <c r="E12" s="245">
        <v>2372.42</v>
      </c>
      <c r="F12" s="182" t="s">
        <v>647</v>
      </c>
      <c r="G12" s="227" t="s">
        <v>648</v>
      </c>
      <c r="H12" s="291"/>
      <c r="I12" s="200"/>
      <c r="J12" s="200"/>
      <c r="K12" s="230"/>
      <c r="L12" s="200"/>
      <c r="M12" s="200"/>
      <c r="N12" s="200"/>
      <c r="O12" s="200"/>
      <c r="P12" s="200"/>
      <c r="Q12" s="264">
        <f t="shared" si="0"/>
        <v>2372.42</v>
      </c>
      <c r="R12" s="225"/>
      <c r="S12" s="276" t="s">
        <v>700</v>
      </c>
      <c r="T12" s="182">
        <v>40</v>
      </c>
      <c r="U12" s="182">
        <v>10</v>
      </c>
      <c r="V12" s="182"/>
      <c r="W12" s="182"/>
    </row>
    <row r="13" spans="1:23" ht="29" x14ac:dyDescent="0.35">
      <c r="A13" s="182">
        <v>10</v>
      </c>
      <c r="B13" s="221" t="s">
        <v>651</v>
      </c>
      <c r="C13" s="182" t="s">
        <v>20</v>
      </c>
      <c r="D13" s="182" t="s">
        <v>21</v>
      </c>
      <c r="E13" s="245">
        <v>1573.56</v>
      </c>
      <c r="F13" s="182" t="s">
        <v>647</v>
      </c>
      <c r="G13" s="227" t="s">
        <v>648</v>
      </c>
      <c r="H13" s="293" t="s">
        <v>649</v>
      </c>
      <c r="I13" s="200"/>
      <c r="J13" s="200"/>
      <c r="K13" s="230"/>
      <c r="L13" s="200"/>
      <c r="M13" s="200"/>
      <c r="N13" s="200"/>
      <c r="O13" s="200"/>
      <c r="P13" s="200"/>
      <c r="Q13" s="288">
        <f t="shared" si="0"/>
        <v>1573.56</v>
      </c>
      <c r="R13" s="207"/>
      <c r="S13" s="226" t="s">
        <v>658</v>
      </c>
      <c r="T13" s="188">
        <v>50</v>
      </c>
      <c r="U13" s="188">
        <v>13</v>
      </c>
      <c r="V13" s="182"/>
      <c r="W13" s="182"/>
    </row>
    <row r="14" spans="1:23" x14ac:dyDescent="0.35">
      <c r="A14" s="182"/>
      <c r="B14" s="231"/>
      <c r="C14" s="182"/>
      <c r="D14" s="182"/>
      <c r="E14" s="245"/>
      <c r="F14" s="182"/>
      <c r="G14" s="227"/>
      <c r="H14" s="292"/>
      <c r="I14" s="200"/>
      <c r="J14" s="200"/>
      <c r="K14" s="230"/>
      <c r="L14" s="200"/>
      <c r="M14" s="200"/>
      <c r="N14" s="200"/>
      <c r="O14" s="200"/>
      <c r="P14" s="200"/>
      <c r="Q14" s="228"/>
      <c r="R14" s="207"/>
      <c r="S14" s="229"/>
      <c r="T14" s="229"/>
      <c r="U14" s="229"/>
      <c r="V14" s="182"/>
      <c r="W14" s="182"/>
    </row>
    <row r="15" spans="1:23" x14ac:dyDescent="0.35">
      <c r="A15" s="182"/>
      <c r="B15" s="231"/>
      <c r="C15" s="182"/>
      <c r="D15" s="182"/>
      <c r="E15" s="245"/>
      <c r="F15" s="182"/>
      <c r="G15" s="227"/>
      <c r="H15" s="252"/>
      <c r="I15" s="200"/>
      <c r="J15" s="200"/>
      <c r="K15" s="230"/>
      <c r="L15" s="200"/>
      <c r="M15" s="200"/>
      <c r="N15" s="200"/>
      <c r="O15" s="200"/>
      <c r="P15" s="200"/>
      <c r="Q15" s="228"/>
      <c r="R15" s="207"/>
      <c r="S15" s="229"/>
      <c r="T15" s="229"/>
      <c r="U15" s="229"/>
      <c r="V15" s="182"/>
      <c r="W15" s="182"/>
    </row>
    <row r="16" spans="1:23" x14ac:dyDescent="0.35">
      <c r="A16" s="182"/>
      <c r="B16" s="231"/>
      <c r="C16" s="182"/>
      <c r="D16" s="182"/>
      <c r="E16" s="245"/>
      <c r="F16" s="182"/>
      <c r="G16" s="227"/>
      <c r="H16" s="252"/>
      <c r="I16" s="200"/>
      <c r="J16" s="200"/>
      <c r="K16" s="230"/>
      <c r="L16" s="200"/>
      <c r="M16" s="200"/>
      <c r="N16" s="200"/>
      <c r="O16" s="200"/>
      <c r="P16" s="200"/>
      <c r="Q16" s="228"/>
      <c r="R16" s="207"/>
      <c r="S16" s="229"/>
      <c r="T16" s="229"/>
      <c r="U16" s="229"/>
      <c r="V16" s="182"/>
      <c r="W16" s="182"/>
    </row>
    <row r="17" spans="1:23" x14ac:dyDescent="0.35">
      <c r="A17" s="182"/>
      <c r="B17" s="231"/>
      <c r="C17" s="182"/>
      <c r="D17" s="182"/>
      <c r="E17" s="245"/>
      <c r="F17" s="182"/>
      <c r="G17" s="227"/>
      <c r="H17" s="252"/>
      <c r="I17" s="200"/>
      <c r="J17" s="200"/>
      <c r="K17" s="230"/>
      <c r="L17" s="200"/>
      <c r="M17" s="200"/>
      <c r="N17" s="200"/>
      <c r="O17" s="200"/>
      <c r="P17" s="200"/>
      <c r="Q17" s="228"/>
      <c r="R17" s="207"/>
      <c r="S17" s="229"/>
      <c r="T17" s="229"/>
      <c r="U17" s="229"/>
      <c r="V17" s="182"/>
      <c r="W17" s="182"/>
    </row>
    <row r="18" spans="1:23" x14ac:dyDescent="0.35">
      <c r="A18" s="182"/>
      <c r="B18" s="231"/>
      <c r="C18" s="182"/>
      <c r="D18" s="182"/>
      <c r="E18" s="245"/>
      <c r="F18" s="182"/>
      <c r="G18" s="227"/>
      <c r="H18" s="252"/>
      <c r="I18" s="200"/>
      <c r="J18" s="200"/>
      <c r="K18" s="230"/>
      <c r="L18" s="200"/>
      <c r="M18" s="200"/>
      <c r="N18" s="200"/>
      <c r="O18" s="200"/>
      <c r="P18" s="200"/>
      <c r="Q18" s="228"/>
      <c r="R18" s="207"/>
      <c r="S18" s="229"/>
      <c r="T18" s="229"/>
      <c r="U18" s="229"/>
      <c r="V18" s="182"/>
      <c r="W18" s="182"/>
    </row>
    <row r="19" spans="1:23" x14ac:dyDescent="0.35">
      <c r="A19" s="182"/>
      <c r="B19" s="231"/>
      <c r="C19" s="182"/>
      <c r="D19" s="182"/>
      <c r="E19" s="245"/>
      <c r="F19" s="182"/>
      <c r="G19" s="227"/>
      <c r="H19" s="252"/>
      <c r="I19" s="200"/>
      <c r="J19" s="200"/>
      <c r="K19" s="230"/>
      <c r="L19" s="200"/>
      <c r="M19" s="200"/>
      <c r="N19" s="200"/>
      <c r="O19" s="200"/>
      <c r="P19" s="200"/>
      <c r="Q19" s="228"/>
      <c r="R19" s="207"/>
      <c r="S19" s="229"/>
      <c r="T19" s="229"/>
      <c r="U19" s="229"/>
      <c r="V19" s="182"/>
      <c r="W19" s="182"/>
    </row>
    <row r="20" spans="1:23" x14ac:dyDescent="0.35">
      <c r="A20" s="182"/>
      <c r="B20" s="231"/>
      <c r="C20" s="182"/>
      <c r="D20" s="182"/>
      <c r="E20" s="245"/>
      <c r="F20" s="182"/>
      <c r="G20" s="227"/>
      <c r="H20" s="252"/>
      <c r="I20" s="200"/>
      <c r="J20" s="200"/>
      <c r="K20" s="230"/>
      <c r="L20" s="200"/>
      <c r="M20" s="200"/>
      <c r="N20" s="200"/>
      <c r="O20" s="200"/>
      <c r="P20" s="200"/>
      <c r="Q20" s="228"/>
      <c r="R20" s="207"/>
      <c r="S20" s="229"/>
      <c r="T20" s="229"/>
      <c r="U20" s="229"/>
      <c r="V20" s="182"/>
      <c r="W20" s="182"/>
    </row>
    <row r="21" spans="1:23" x14ac:dyDescent="0.35">
      <c r="A21" s="182"/>
      <c r="B21" s="231"/>
      <c r="C21" s="182"/>
      <c r="D21" s="182"/>
      <c r="E21" s="245"/>
      <c r="F21" s="182"/>
      <c r="G21" s="227"/>
      <c r="H21" s="252"/>
      <c r="I21" s="200"/>
      <c r="J21" s="200"/>
      <c r="K21" s="230"/>
      <c r="L21" s="200"/>
      <c r="M21" s="200"/>
      <c r="N21" s="200"/>
      <c r="O21" s="200"/>
      <c r="P21" s="200"/>
      <c r="Q21" s="228"/>
      <c r="R21" s="207"/>
      <c r="S21" s="229"/>
      <c r="T21" s="229"/>
      <c r="U21" s="229"/>
      <c r="V21" s="182"/>
      <c r="W21" s="182"/>
    </row>
    <row r="22" spans="1:23" x14ac:dyDescent="0.35">
      <c r="A22" s="182"/>
      <c r="B22" s="231"/>
      <c r="C22" s="182"/>
      <c r="D22" s="182"/>
      <c r="E22" s="245"/>
      <c r="F22" s="182"/>
      <c r="G22" s="227"/>
      <c r="H22" s="252"/>
      <c r="I22" s="200"/>
      <c r="J22" s="200"/>
      <c r="K22" s="230"/>
      <c r="L22" s="200"/>
      <c r="M22" s="200"/>
      <c r="N22" s="200"/>
      <c r="O22" s="200"/>
      <c r="P22" s="200"/>
      <c r="Q22" s="228"/>
      <c r="R22" s="207"/>
      <c r="S22" s="229"/>
      <c r="T22" s="229"/>
      <c r="U22" s="229"/>
      <c r="V22" s="182"/>
      <c r="W22" s="182"/>
    </row>
    <row r="23" spans="1:23" x14ac:dyDescent="0.35">
      <c r="A23" s="182"/>
      <c r="B23" s="231"/>
      <c r="C23" s="182"/>
      <c r="D23" s="182"/>
      <c r="E23" s="245"/>
      <c r="F23" s="182"/>
      <c r="G23" s="227"/>
      <c r="H23" s="252"/>
      <c r="I23" s="200"/>
      <c r="J23" s="200"/>
      <c r="K23" s="230"/>
      <c r="L23" s="200"/>
      <c r="M23" s="200"/>
      <c r="N23" s="200"/>
      <c r="O23" s="200"/>
      <c r="P23" s="200"/>
      <c r="Q23" s="228"/>
      <c r="R23" s="207"/>
      <c r="S23" s="229"/>
      <c r="T23" s="229"/>
      <c r="U23" s="229"/>
      <c r="V23" s="182"/>
      <c r="W23" s="182"/>
    </row>
    <row r="24" spans="1:23" x14ac:dyDescent="0.35">
      <c r="A24" s="182"/>
      <c r="B24" s="231"/>
      <c r="C24" s="182"/>
      <c r="D24" s="182"/>
      <c r="E24" s="245"/>
      <c r="F24" s="182"/>
      <c r="G24" s="227"/>
      <c r="H24" s="252"/>
      <c r="I24" s="200"/>
      <c r="J24" s="200"/>
      <c r="K24" s="230"/>
      <c r="L24" s="200"/>
      <c r="M24" s="200"/>
      <c r="N24" s="200"/>
      <c r="O24" s="200"/>
      <c r="P24" s="200"/>
      <c r="Q24" s="228"/>
      <c r="R24" s="207"/>
      <c r="S24" s="229"/>
      <c r="T24" s="229"/>
      <c r="U24" s="229"/>
      <c r="V24" s="182"/>
      <c r="W24" s="182"/>
    </row>
    <row r="25" spans="1:23" x14ac:dyDescent="0.35">
      <c r="A25" s="182"/>
      <c r="B25" s="231"/>
      <c r="C25" s="182"/>
      <c r="D25" s="182"/>
      <c r="E25" s="245"/>
      <c r="F25" s="182"/>
      <c r="G25" s="227"/>
      <c r="H25" s="252"/>
      <c r="I25" s="200"/>
      <c r="J25" s="200"/>
      <c r="K25" s="230"/>
      <c r="L25" s="200"/>
      <c r="M25" s="200"/>
      <c r="N25" s="200"/>
      <c r="O25" s="200"/>
      <c r="P25" s="200"/>
      <c r="Q25" s="228"/>
      <c r="R25" s="207"/>
      <c r="S25" s="229"/>
      <c r="T25" s="229"/>
      <c r="U25" s="229"/>
      <c r="V25" s="182"/>
      <c r="W25" s="182"/>
    </row>
    <row r="26" spans="1:23" x14ac:dyDescent="0.35">
      <c r="A26" s="182"/>
      <c r="B26" s="231"/>
      <c r="C26" s="182"/>
      <c r="D26" s="182"/>
      <c r="E26" s="245"/>
      <c r="F26" s="182"/>
      <c r="G26" s="227"/>
      <c r="H26" s="252"/>
      <c r="I26" s="200"/>
      <c r="J26" s="200"/>
      <c r="K26" s="230"/>
      <c r="L26" s="200"/>
      <c r="M26" s="200"/>
      <c r="N26" s="200"/>
      <c r="O26" s="200"/>
      <c r="P26" s="200"/>
      <c r="Q26" s="228"/>
      <c r="R26" s="207"/>
      <c r="S26" s="229"/>
      <c r="T26" s="229"/>
      <c r="U26" s="229"/>
      <c r="V26" s="182"/>
      <c r="W26" s="182"/>
    </row>
    <row r="27" spans="1:23" x14ac:dyDescent="0.35">
      <c r="A27" s="182"/>
      <c r="B27" s="231"/>
      <c r="C27" s="182"/>
      <c r="D27" s="182"/>
      <c r="E27" s="245"/>
      <c r="F27" s="182"/>
      <c r="G27" s="227"/>
      <c r="H27" s="252"/>
      <c r="I27" s="200"/>
      <c r="J27" s="200"/>
      <c r="K27" s="230"/>
      <c r="L27" s="200"/>
      <c r="M27" s="200"/>
      <c r="N27" s="200"/>
      <c r="O27" s="200"/>
      <c r="P27" s="200"/>
      <c r="Q27" s="228"/>
      <c r="R27" s="207"/>
      <c r="S27" s="229"/>
      <c r="T27" s="229"/>
      <c r="U27" s="229"/>
      <c r="V27" s="182"/>
      <c r="W27" s="182"/>
    </row>
    <row r="28" spans="1:23" x14ac:dyDescent="0.35">
      <c r="A28" s="182"/>
      <c r="B28" s="231"/>
      <c r="C28" s="182"/>
      <c r="D28" s="182"/>
      <c r="E28" s="245"/>
      <c r="F28" s="182"/>
      <c r="G28" s="227"/>
      <c r="H28" s="252"/>
      <c r="I28" s="200"/>
      <c r="J28" s="200"/>
      <c r="K28" s="230"/>
      <c r="L28" s="200"/>
      <c r="M28" s="200"/>
      <c r="N28" s="200"/>
      <c r="O28" s="200"/>
      <c r="P28" s="200"/>
      <c r="Q28" s="228"/>
      <c r="R28" s="207"/>
      <c r="S28" s="229"/>
      <c r="T28" s="229"/>
      <c r="U28" s="229"/>
      <c r="V28" s="182"/>
      <c r="W28" s="182"/>
    </row>
    <row r="29" spans="1:23" x14ac:dyDescent="0.35">
      <c r="A29" s="182"/>
      <c r="B29" s="231"/>
      <c r="C29" s="182"/>
      <c r="D29" s="182"/>
      <c r="E29" s="245"/>
      <c r="F29" s="182"/>
      <c r="G29" s="227"/>
      <c r="H29" s="252"/>
      <c r="I29" s="200"/>
      <c r="J29" s="200"/>
      <c r="K29" s="230"/>
      <c r="L29" s="200"/>
      <c r="M29" s="200"/>
      <c r="N29" s="200"/>
      <c r="O29" s="200"/>
      <c r="P29" s="200"/>
      <c r="Q29" s="228"/>
      <c r="R29" s="207"/>
      <c r="S29" s="229"/>
      <c r="T29" s="229"/>
      <c r="U29" s="229"/>
      <c r="V29" s="185"/>
      <c r="W29" s="182"/>
    </row>
    <row r="30" spans="1:23" x14ac:dyDescent="0.35">
      <c r="A30" s="182"/>
      <c r="B30" s="231"/>
      <c r="C30" s="182"/>
      <c r="D30" s="182"/>
      <c r="E30" s="245"/>
      <c r="F30" s="182"/>
      <c r="G30" s="227"/>
      <c r="H30" s="252"/>
      <c r="I30" s="200"/>
      <c r="J30" s="200"/>
      <c r="K30" s="230"/>
      <c r="L30" s="200"/>
      <c r="M30" s="200"/>
      <c r="N30" s="200"/>
      <c r="O30" s="200"/>
      <c r="P30" s="200"/>
      <c r="Q30" s="228"/>
      <c r="R30" s="207"/>
      <c r="S30" s="229"/>
      <c r="T30" s="229"/>
      <c r="U30" s="229"/>
      <c r="V30" s="182"/>
      <c r="W30" s="182"/>
    </row>
    <row r="31" spans="1:23" x14ac:dyDescent="0.35">
      <c r="A31" s="182"/>
      <c r="B31" s="231"/>
      <c r="C31" s="182"/>
      <c r="D31" s="182"/>
      <c r="E31" s="245"/>
      <c r="F31" s="182"/>
      <c r="G31" s="227"/>
      <c r="H31" s="252"/>
      <c r="I31" s="200"/>
      <c r="J31" s="200"/>
      <c r="K31" s="230"/>
      <c r="L31" s="200"/>
      <c r="M31" s="200"/>
      <c r="N31" s="200"/>
      <c r="O31" s="200"/>
      <c r="P31" s="200"/>
      <c r="Q31" s="228"/>
      <c r="R31" s="207"/>
      <c r="S31" s="229"/>
      <c r="T31" s="229"/>
      <c r="U31" s="229"/>
      <c r="V31" s="185"/>
      <c r="W31" s="182"/>
    </row>
    <row r="32" spans="1:23" x14ac:dyDescent="0.35">
      <c r="A32" s="182"/>
      <c r="B32" s="231"/>
      <c r="C32" s="182"/>
      <c r="D32" s="182"/>
      <c r="E32" s="245"/>
      <c r="F32" s="182"/>
      <c r="G32" s="227"/>
      <c r="H32" s="252"/>
      <c r="I32" s="200"/>
      <c r="J32" s="200"/>
      <c r="K32" s="230"/>
      <c r="L32" s="200"/>
      <c r="M32" s="200"/>
      <c r="N32" s="200"/>
      <c r="O32" s="200"/>
      <c r="P32" s="200"/>
      <c r="Q32" s="228"/>
      <c r="R32" s="207"/>
      <c r="S32" s="229"/>
      <c r="T32" s="229"/>
      <c r="U32" s="229"/>
      <c r="V32" s="185"/>
      <c r="W32" s="182"/>
    </row>
    <row r="33" spans="1:23" x14ac:dyDescent="0.35">
      <c r="A33" s="182"/>
      <c r="B33" s="182"/>
      <c r="C33" s="182"/>
      <c r="D33" s="182"/>
      <c r="E33" s="245"/>
      <c r="F33" s="182"/>
      <c r="G33" s="227"/>
      <c r="H33" s="252"/>
      <c r="I33" s="186"/>
      <c r="J33" s="186"/>
      <c r="K33" s="230"/>
      <c r="L33" s="186"/>
      <c r="M33" s="186"/>
      <c r="N33" s="186"/>
      <c r="O33" s="186"/>
      <c r="P33" s="186"/>
      <c r="Q33" s="228"/>
      <c r="R33" s="207"/>
      <c r="S33" s="232"/>
      <c r="T33" s="232"/>
      <c r="U33" s="232"/>
      <c r="V33" s="182"/>
      <c r="W33" s="182"/>
    </row>
    <row r="34" spans="1:23" x14ac:dyDescent="0.35">
      <c r="A34" s="182"/>
      <c r="B34" s="182"/>
      <c r="C34" s="182"/>
      <c r="D34" s="182"/>
      <c r="E34" s="245"/>
      <c r="F34" s="182"/>
      <c r="G34" s="227"/>
      <c r="H34" s="252"/>
      <c r="I34" s="186"/>
      <c r="J34" s="186"/>
      <c r="K34" s="230"/>
      <c r="L34" s="186"/>
      <c r="M34" s="186"/>
      <c r="N34" s="186"/>
      <c r="O34" s="186"/>
      <c r="P34" s="186"/>
      <c r="Q34" s="228"/>
      <c r="R34" s="207"/>
      <c r="S34" s="233"/>
      <c r="T34" s="233"/>
      <c r="U34" s="233"/>
      <c r="V34" s="182"/>
      <c r="W34" s="182"/>
    </row>
    <row r="35" spans="1:23" x14ac:dyDescent="0.35">
      <c r="A35" s="182"/>
      <c r="B35" s="231"/>
      <c r="C35" s="182"/>
      <c r="D35" s="182"/>
      <c r="E35" s="245"/>
      <c r="F35" s="182"/>
      <c r="G35" s="227"/>
      <c r="H35" s="252"/>
      <c r="I35" s="200"/>
      <c r="J35" s="200"/>
      <c r="K35" s="230"/>
      <c r="L35" s="200"/>
      <c r="M35" s="200"/>
      <c r="N35" s="200"/>
      <c r="O35" s="200"/>
      <c r="P35" s="200"/>
      <c r="Q35" s="228"/>
      <c r="R35" s="207"/>
      <c r="S35" s="229"/>
      <c r="T35" s="229"/>
      <c r="U35" s="229"/>
      <c r="V35" s="182"/>
      <c r="W35" s="182"/>
    </row>
    <row r="36" spans="1:23" x14ac:dyDescent="0.35">
      <c r="A36" s="182"/>
      <c r="B36" s="231"/>
      <c r="C36" s="182"/>
      <c r="D36" s="182"/>
      <c r="E36" s="245"/>
      <c r="F36" s="182"/>
      <c r="G36" s="227"/>
      <c r="H36" s="252"/>
      <c r="I36" s="200"/>
      <c r="J36" s="200"/>
      <c r="K36" s="230"/>
      <c r="L36" s="200"/>
      <c r="M36" s="200"/>
      <c r="N36" s="200"/>
      <c r="O36" s="200"/>
      <c r="P36" s="200"/>
      <c r="Q36" s="228"/>
      <c r="R36" s="207"/>
      <c r="S36" s="229"/>
      <c r="T36" s="229"/>
      <c r="U36" s="229"/>
      <c r="V36" s="185"/>
      <c r="W36" s="182"/>
    </row>
    <row r="37" spans="1:23" x14ac:dyDescent="0.35">
      <c r="A37" s="182"/>
      <c r="B37" s="231"/>
      <c r="C37" s="182"/>
      <c r="D37" s="182"/>
      <c r="E37" s="245"/>
      <c r="F37" s="182"/>
      <c r="G37" s="227"/>
      <c r="H37" s="252"/>
      <c r="I37" s="200"/>
      <c r="J37" s="200"/>
      <c r="K37" s="230"/>
      <c r="L37" s="200"/>
      <c r="M37" s="200"/>
      <c r="N37" s="200"/>
      <c r="O37" s="200"/>
      <c r="P37" s="200"/>
      <c r="Q37" s="228"/>
      <c r="R37" s="207"/>
      <c r="S37" s="229"/>
      <c r="T37" s="229"/>
      <c r="U37" s="229"/>
      <c r="V37" s="182"/>
      <c r="W37" s="182"/>
    </row>
    <row r="38" spans="1:23" x14ac:dyDescent="0.35">
      <c r="A38" s="182"/>
      <c r="B38" s="231"/>
      <c r="C38" s="182"/>
      <c r="D38" s="182"/>
      <c r="E38" s="245"/>
      <c r="F38" s="182"/>
      <c r="G38" s="227"/>
      <c r="H38" s="252"/>
      <c r="I38" s="200"/>
      <c r="J38" s="200"/>
      <c r="K38" s="230"/>
      <c r="L38" s="200"/>
      <c r="M38" s="200"/>
      <c r="N38" s="200"/>
      <c r="O38" s="200"/>
      <c r="P38" s="200"/>
      <c r="Q38" s="228"/>
      <c r="R38" s="207"/>
      <c r="S38" s="229"/>
      <c r="T38" s="229"/>
      <c r="U38" s="229"/>
      <c r="V38" s="182"/>
      <c r="W38" s="182"/>
    </row>
    <row r="39" spans="1:23" x14ac:dyDescent="0.35">
      <c r="A39" s="182"/>
      <c r="B39" s="231"/>
      <c r="C39" s="182"/>
      <c r="D39" s="182"/>
      <c r="E39" s="245"/>
      <c r="F39" s="182"/>
      <c r="G39" s="227"/>
      <c r="H39" s="252"/>
      <c r="I39" s="200"/>
      <c r="J39" s="200"/>
      <c r="K39" s="230"/>
      <c r="L39" s="200"/>
      <c r="M39" s="200"/>
      <c r="N39" s="200"/>
      <c r="O39" s="200"/>
      <c r="P39" s="200"/>
      <c r="Q39" s="228"/>
      <c r="R39" s="207"/>
      <c r="S39" s="229"/>
      <c r="T39" s="229"/>
      <c r="U39" s="229"/>
      <c r="V39" s="182"/>
      <c r="W39" s="182"/>
    </row>
    <row r="40" spans="1:23" x14ac:dyDescent="0.35">
      <c r="A40" s="182"/>
      <c r="B40" s="231"/>
      <c r="C40" s="182"/>
      <c r="D40" s="182"/>
      <c r="E40" s="245"/>
      <c r="F40" s="182"/>
      <c r="G40" s="227"/>
      <c r="H40" s="252"/>
      <c r="I40" s="200"/>
      <c r="J40" s="200"/>
      <c r="K40" s="230"/>
      <c r="L40" s="200"/>
      <c r="M40" s="200"/>
      <c r="N40" s="200"/>
      <c r="O40" s="200"/>
      <c r="P40" s="200"/>
      <c r="Q40" s="228"/>
      <c r="R40" s="207"/>
      <c r="S40" s="229"/>
      <c r="T40" s="229"/>
      <c r="U40" s="229"/>
      <c r="V40" s="182"/>
      <c r="W40" s="182"/>
    </row>
    <row r="41" spans="1:23" x14ac:dyDescent="0.35">
      <c r="A41" s="182"/>
      <c r="B41" s="231"/>
      <c r="C41" s="182"/>
      <c r="D41" s="182"/>
      <c r="E41" s="245"/>
      <c r="F41" s="182"/>
      <c r="G41" s="227"/>
      <c r="H41" s="252"/>
      <c r="I41" s="200"/>
      <c r="J41" s="200"/>
      <c r="K41" s="230"/>
      <c r="L41" s="200"/>
      <c r="M41" s="200"/>
      <c r="N41" s="200"/>
      <c r="O41" s="200"/>
      <c r="P41" s="200"/>
      <c r="Q41" s="228"/>
      <c r="R41" s="207"/>
      <c r="S41" s="229"/>
      <c r="T41" s="229"/>
      <c r="U41" s="229"/>
      <c r="V41" s="182"/>
      <c r="W41" s="182"/>
    </row>
    <row r="42" spans="1:23" x14ac:dyDescent="0.35">
      <c r="A42" s="182"/>
      <c r="B42" s="231"/>
      <c r="C42" s="182"/>
      <c r="D42" s="182"/>
      <c r="E42" s="245"/>
      <c r="F42" s="182"/>
      <c r="G42" s="227"/>
      <c r="H42" s="252"/>
      <c r="I42" s="200"/>
      <c r="J42" s="200"/>
      <c r="K42" s="230"/>
      <c r="L42" s="200"/>
      <c r="M42" s="200"/>
      <c r="N42" s="200"/>
      <c r="O42" s="200"/>
      <c r="P42" s="200"/>
      <c r="Q42" s="228"/>
      <c r="R42" s="207"/>
      <c r="S42" s="229"/>
      <c r="T42" s="229"/>
      <c r="U42" s="229"/>
      <c r="V42" s="185"/>
      <c r="W42" s="182"/>
    </row>
    <row r="43" spans="1:23" x14ac:dyDescent="0.35">
      <c r="A43" s="182"/>
      <c r="B43" s="231"/>
      <c r="C43" s="182"/>
      <c r="D43" s="182"/>
      <c r="E43" s="245"/>
      <c r="F43" s="182"/>
      <c r="G43" s="227"/>
      <c r="H43" s="252"/>
      <c r="I43" s="200"/>
      <c r="J43" s="200"/>
      <c r="K43" s="230"/>
      <c r="L43" s="200"/>
      <c r="M43" s="200"/>
      <c r="N43" s="200"/>
      <c r="O43" s="200"/>
      <c r="P43" s="200"/>
      <c r="Q43" s="228"/>
      <c r="R43" s="207"/>
      <c r="S43" s="229"/>
      <c r="T43" s="229"/>
      <c r="U43" s="229"/>
      <c r="V43" s="182"/>
      <c r="W43" s="182"/>
    </row>
    <row r="44" spans="1:23" x14ac:dyDescent="0.35">
      <c r="A44" s="182"/>
      <c r="B44" s="234"/>
      <c r="C44" s="182"/>
      <c r="D44" s="182"/>
      <c r="E44" s="245"/>
      <c r="F44" s="182"/>
      <c r="G44" s="227"/>
      <c r="H44" s="252"/>
      <c r="I44" s="200"/>
      <c r="J44" s="200"/>
      <c r="K44" s="230"/>
      <c r="L44" s="200"/>
      <c r="M44" s="200"/>
      <c r="N44" s="200"/>
      <c r="O44" s="200"/>
      <c r="P44" s="200"/>
      <c r="Q44" s="228"/>
      <c r="R44" s="207"/>
      <c r="S44" s="229"/>
      <c r="T44" s="229"/>
      <c r="U44" s="229"/>
      <c r="V44" s="182"/>
      <c r="W44" s="182"/>
    </row>
    <row r="45" spans="1:23" x14ac:dyDescent="0.35">
      <c r="A45" s="182"/>
      <c r="B45" s="231"/>
      <c r="C45" s="182"/>
      <c r="D45" s="182"/>
      <c r="E45" s="245"/>
      <c r="F45" s="182"/>
      <c r="G45" s="227"/>
      <c r="H45" s="252"/>
      <c r="I45" s="200"/>
      <c r="J45" s="200"/>
      <c r="K45" s="230"/>
      <c r="L45" s="200"/>
      <c r="M45" s="200"/>
      <c r="N45" s="200"/>
      <c r="O45" s="200"/>
      <c r="P45" s="200"/>
      <c r="Q45" s="228"/>
      <c r="R45" s="207"/>
      <c r="S45" s="229"/>
      <c r="T45" s="229"/>
      <c r="U45" s="229"/>
      <c r="V45" s="182"/>
      <c r="W45" s="182"/>
    </row>
    <row r="46" spans="1:23" x14ac:dyDescent="0.35">
      <c r="A46" s="182"/>
      <c r="B46" s="231"/>
      <c r="C46" s="182"/>
      <c r="D46" s="182"/>
      <c r="E46" s="245"/>
      <c r="F46" s="182"/>
      <c r="G46" s="227"/>
      <c r="H46" s="252"/>
      <c r="I46" s="200"/>
      <c r="J46" s="200"/>
      <c r="K46" s="230"/>
      <c r="L46" s="200"/>
      <c r="M46" s="200"/>
      <c r="N46" s="200"/>
      <c r="O46" s="200"/>
      <c r="P46" s="200"/>
      <c r="Q46" s="228"/>
      <c r="R46" s="207"/>
      <c r="S46" s="229"/>
      <c r="T46" s="229"/>
      <c r="U46" s="229"/>
      <c r="V46" s="182"/>
      <c r="W46" s="182"/>
    </row>
    <row r="47" spans="1:23" x14ac:dyDescent="0.35">
      <c r="A47" s="182"/>
      <c r="B47" s="231"/>
      <c r="C47" s="182"/>
      <c r="D47" s="182"/>
      <c r="E47" s="245"/>
      <c r="F47" s="182"/>
      <c r="G47" s="227"/>
      <c r="H47" s="252"/>
      <c r="I47" s="200"/>
      <c r="J47" s="200"/>
      <c r="K47" s="230"/>
      <c r="L47" s="200"/>
      <c r="M47" s="200"/>
      <c r="N47" s="200"/>
      <c r="O47" s="200"/>
      <c r="P47" s="200"/>
      <c r="Q47" s="228"/>
      <c r="R47" s="207"/>
      <c r="S47" s="229"/>
      <c r="T47" s="229"/>
      <c r="U47" s="229"/>
      <c r="V47" s="182"/>
      <c r="W47" s="182"/>
    </row>
    <row r="48" spans="1:23" x14ac:dyDescent="0.35">
      <c r="A48" s="182"/>
      <c r="B48" s="231"/>
      <c r="C48" s="182"/>
      <c r="D48" s="182"/>
      <c r="E48" s="245"/>
      <c r="F48" s="182"/>
      <c r="G48" s="227"/>
      <c r="H48" s="252"/>
      <c r="I48" s="200"/>
      <c r="J48" s="200"/>
      <c r="K48" s="230"/>
      <c r="L48" s="200"/>
      <c r="M48" s="200"/>
      <c r="N48" s="200"/>
      <c r="O48" s="200"/>
      <c r="P48" s="200"/>
      <c r="Q48" s="228"/>
      <c r="R48" s="207"/>
      <c r="S48" s="229"/>
      <c r="T48" s="229"/>
      <c r="U48" s="229"/>
      <c r="V48" s="182"/>
      <c r="W48" s="182"/>
    </row>
    <row r="49" spans="1:23" x14ac:dyDescent="0.35">
      <c r="A49" s="182"/>
      <c r="B49" s="182"/>
      <c r="C49" s="182"/>
      <c r="D49" s="182"/>
      <c r="E49" s="245"/>
      <c r="F49" s="182"/>
      <c r="G49" s="227"/>
      <c r="H49" s="252"/>
      <c r="I49" s="235"/>
      <c r="J49" s="235"/>
      <c r="K49" s="230"/>
      <c r="L49" s="235"/>
      <c r="M49" s="235"/>
      <c r="N49" s="235"/>
      <c r="O49" s="235"/>
      <c r="P49" s="235"/>
      <c r="Q49" s="228"/>
      <c r="R49" s="207"/>
      <c r="S49" s="232"/>
      <c r="T49" s="232"/>
      <c r="U49" s="232"/>
      <c r="V49" s="182"/>
      <c r="W49" s="182"/>
    </row>
    <row r="50" spans="1:23" x14ac:dyDescent="0.35">
      <c r="A50" s="182"/>
      <c r="B50" s="231"/>
      <c r="C50" s="182"/>
      <c r="D50" s="182"/>
      <c r="E50" s="245"/>
      <c r="F50" s="182"/>
      <c r="G50" s="227"/>
      <c r="H50" s="252"/>
      <c r="I50" s="200"/>
      <c r="J50" s="200"/>
      <c r="K50" s="230"/>
      <c r="L50" s="200"/>
      <c r="M50" s="200"/>
      <c r="N50" s="200"/>
      <c r="O50" s="200"/>
      <c r="P50" s="200"/>
      <c r="Q50" s="228"/>
      <c r="R50" s="207"/>
      <c r="S50" s="229"/>
      <c r="T50" s="229"/>
      <c r="U50" s="229"/>
      <c r="V50" s="182"/>
      <c r="W50" s="182"/>
    </row>
    <row r="51" spans="1:23" x14ac:dyDescent="0.35">
      <c r="A51" s="182"/>
      <c r="B51" s="231"/>
      <c r="C51" s="182"/>
      <c r="D51" s="182"/>
      <c r="E51" s="245"/>
      <c r="F51" s="182"/>
      <c r="G51" s="227"/>
      <c r="H51" s="252"/>
      <c r="I51" s="200"/>
      <c r="J51" s="200"/>
      <c r="K51" s="230"/>
      <c r="L51" s="200"/>
      <c r="M51" s="200"/>
      <c r="N51" s="200"/>
      <c r="O51" s="200"/>
      <c r="P51" s="200"/>
      <c r="Q51" s="228"/>
      <c r="R51" s="207"/>
      <c r="S51" s="229"/>
      <c r="T51" s="229"/>
      <c r="U51" s="229"/>
      <c r="V51" s="182"/>
      <c r="W51" s="182"/>
    </row>
    <row r="52" spans="1:23" x14ac:dyDescent="0.35">
      <c r="A52" s="182"/>
      <c r="B52" s="182"/>
      <c r="C52" s="182"/>
      <c r="D52" s="182"/>
      <c r="E52" s="245"/>
      <c r="F52" s="182"/>
      <c r="G52" s="227"/>
      <c r="H52" s="252"/>
      <c r="I52" s="235"/>
      <c r="J52" s="235"/>
      <c r="K52" s="230"/>
      <c r="L52" s="235"/>
      <c r="M52" s="235"/>
      <c r="N52" s="235"/>
      <c r="O52" s="235"/>
      <c r="P52" s="235"/>
      <c r="Q52" s="228"/>
      <c r="R52" s="207"/>
      <c r="S52" s="232"/>
      <c r="T52" s="232"/>
      <c r="U52" s="232"/>
      <c r="V52" s="182"/>
      <c r="W52" s="182"/>
    </row>
    <row r="53" spans="1:23" x14ac:dyDescent="0.35">
      <c r="A53" s="182"/>
      <c r="B53" s="231"/>
      <c r="C53" s="182"/>
      <c r="D53" s="182"/>
      <c r="E53" s="245"/>
      <c r="F53" s="182"/>
      <c r="G53" s="227"/>
      <c r="H53" s="252"/>
      <c r="I53" s="200"/>
      <c r="J53" s="200"/>
      <c r="K53" s="230"/>
      <c r="L53" s="200"/>
      <c r="M53" s="200"/>
      <c r="N53" s="200"/>
      <c r="O53" s="200"/>
      <c r="P53" s="200"/>
      <c r="Q53" s="228"/>
      <c r="R53" s="207"/>
      <c r="S53" s="229"/>
      <c r="T53" s="229"/>
      <c r="U53" s="229"/>
      <c r="V53" s="182"/>
      <c r="W53" s="182"/>
    </row>
    <row r="54" spans="1:23" x14ac:dyDescent="0.35">
      <c r="A54" s="182"/>
      <c r="B54" s="231"/>
      <c r="C54" s="182"/>
      <c r="D54" s="182"/>
      <c r="E54" s="245"/>
      <c r="F54" s="182"/>
      <c r="G54" s="227"/>
      <c r="H54" s="252"/>
      <c r="I54" s="200"/>
      <c r="J54" s="200"/>
      <c r="K54" s="230"/>
      <c r="L54" s="200"/>
      <c r="M54" s="200"/>
      <c r="N54" s="200"/>
      <c r="O54" s="200"/>
      <c r="P54" s="200"/>
      <c r="Q54" s="228"/>
      <c r="R54" s="207"/>
      <c r="S54" s="229"/>
      <c r="T54" s="229"/>
      <c r="U54" s="229"/>
      <c r="V54" s="182"/>
      <c r="W54" s="182"/>
    </row>
    <row r="55" spans="1:23" x14ac:dyDescent="0.35">
      <c r="A55" s="182"/>
      <c r="B55" s="231"/>
      <c r="C55" s="182"/>
      <c r="D55" s="182"/>
      <c r="E55" s="245"/>
      <c r="F55" s="182"/>
      <c r="G55" s="227"/>
      <c r="H55" s="252"/>
      <c r="I55" s="200"/>
      <c r="J55" s="200"/>
      <c r="K55" s="230"/>
      <c r="L55" s="200"/>
      <c r="M55" s="200"/>
      <c r="N55" s="200"/>
      <c r="O55" s="200"/>
      <c r="P55" s="200"/>
      <c r="Q55" s="228"/>
      <c r="R55" s="207"/>
      <c r="S55" s="229"/>
      <c r="T55" s="229"/>
      <c r="U55" s="229"/>
      <c r="V55" s="182"/>
      <c r="W55" s="182"/>
    </row>
    <row r="56" spans="1:23" x14ac:dyDescent="0.35">
      <c r="A56" s="182"/>
      <c r="B56" s="231"/>
      <c r="C56" s="182"/>
      <c r="D56" s="182"/>
      <c r="E56" s="245"/>
      <c r="F56" s="182"/>
      <c r="G56" s="227"/>
      <c r="H56" s="252"/>
      <c r="I56" s="200"/>
      <c r="J56" s="200"/>
      <c r="K56" s="230"/>
      <c r="L56" s="200"/>
      <c r="M56" s="200"/>
      <c r="N56" s="200"/>
      <c r="O56" s="200"/>
      <c r="P56" s="200"/>
      <c r="Q56" s="228"/>
      <c r="R56" s="207"/>
      <c r="S56" s="229"/>
      <c r="T56" s="229"/>
      <c r="U56" s="229"/>
      <c r="V56" s="182"/>
      <c r="W56" s="182"/>
    </row>
    <row r="57" spans="1:23" x14ac:dyDescent="0.35">
      <c r="A57" s="182"/>
      <c r="B57" s="182"/>
      <c r="C57" s="182"/>
      <c r="D57" s="182"/>
      <c r="E57" s="245"/>
      <c r="F57" s="182"/>
      <c r="G57" s="227"/>
      <c r="H57" s="252"/>
      <c r="I57" s="235"/>
      <c r="J57" s="235"/>
      <c r="K57" s="230"/>
      <c r="L57" s="235"/>
      <c r="M57" s="235"/>
      <c r="N57" s="235"/>
      <c r="O57" s="235"/>
      <c r="P57" s="235"/>
      <c r="Q57" s="228"/>
      <c r="R57" s="207"/>
      <c r="S57" s="232"/>
      <c r="T57" s="232"/>
      <c r="U57" s="232"/>
      <c r="V57" s="182"/>
      <c r="W57" s="182"/>
    </row>
    <row r="58" spans="1:23" x14ac:dyDescent="0.35">
      <c r="A58" s="182"/>
      <c r="B58" s="182"/>
      <c r="C58" s="182"/>
      <c r="D58" s="182"/>
      <c r="E58" s="245"/>
      <c r="F58" s="182"/>
      <c r="G58" s="227"/>
      <c r="H58" s="252"/>
      <c r="I58" s="235"/>
      <c r="J58" s="235"/>
      <c r="K58" s="230"/>
      <c r="L58" s="235"/>
      <c r="M58" s="235"/>
      <c r="N58" s="235"/>
      <c r="O58" s="235"/>
      <c r="P58" s="235"/>
      <c r="Q58" s="228"/>
      <c r="R58" s="207"/>
      <c r="S58" s="232"/>
      <c r="T58" s="232"/>
      <c r="U58" s="232"/>
      <c r="V58" s="182"/>
      <c r="W58" s="182"/>
    </row>
    <row r="59" spans="1:23" x14ac:dyDescent="0.35">
      <c r="A59" s="182"/>
      <c r="B59" s="231"/>
      <c r="C59" s="182"/>
      <c r="D59" s="182"/>
      <c r="E59" s="245"/>
      <c r="F59" s="182"/>
      <c r="G59" s="227"/>
      <c r="H59" s="252"/>
      <c r="I59" s="200"/>
      <c r="J59" s="200"/>
      <c r="K59" s="230"/>
      <c r="L59" s="200"/>
      <c r="M59" s="200"/>
      <c r="N59" s="200"/>
      <c r="O59" s="200"/>
      <c r="P59" s="200"/>
      <c r="Q59" s="228"/>
      <c r="R59" s="207"/>
      <c r="S59" s="229"/>
      <c r="T59" s="229"/>
      <c r="U59" s="229"/>
      <c r="V59" s="182"/>
      <c r="W59" s="182"/>
    </row>
    <row r="60" spans="1:23" x14ac:dyDescent="0.35">
      <c r="A60" s="182"/>
      <c r="B60" s="231"/>
      <c r="C60" s="182"/>
      <c r="D60" s="182"/>
      <c r="E60" s="245"/>
      <c r="F60" s="182"/>
      <c r="G60" s="227"/>
      <c r="H60" s="252"/>
      <c r="I60" s="200"/>
      <c r="J60" s="200"/>
      <c r="K60" s="230"/>
      <c r="L60" s="200"/>
      <c r="M60" s="200"/>
      <c r="N60" s="200"/>
      <c r="O60" s="200"/>
      <c r="P60" s="200"/>
      <c r="Q60" s="228"/>
      <c r="R60" s="207"/>
      <c r="S60" s="229"/>
      <c r="T60" s="229"/>
      <c r="U60" s="229"/>
      <c r="V60" s="182"/>
      <c r="W60" s="182"/>
    </row>
    <row r="61" spans="1:23" x14ac:dyDescent="0.35">
      <c r="A61" s="182"/>
      <c r="B61" s="182"/>
      <c r="C61" s="182"/>
      <c r="D61" s="182"/>
      <c r="E61" s="245"/>
      <c r="F61" s="182"/>
      <c r="G61" s="227"/>
      <c r="H61" s="252"/>
      <c r="I61" s="235"/>
      <c r="J61" s="235"/>
      <c r="K61" s="230"/>
      <c r="L61" s="235"/>
      <c r="M61" s="235"/>
      <c r="N61" s="235"/>
      <c r="O61" s="235"/>
      <c r="P61" s="235"/>
      <c r="Q61" s="228"/>
      <c r="R61" s="207"/>
      <c r="S61" s="232"/>
      <c r="T61" s="232"/>
      <c r="U61" s="232"/>
      <c r="V61" s="182"/>
      <c r="W61" s="182"/>
    </row>
    <row r="62" spans="1:23" x14ac:dyDescent="0.35">
      <c r="A62" s="182"/>
      <c r="B62" s="182"/>
      <c r="C62" s="182"/>
      <c r="D62" s="182"/>
      <c r="E62" s="245"/>
      <c r="F62" s="182"/>
      <c r="G62" s="227"/>
      <c r="H62" s="252"/>
      <c r="I62" s="235"/>
      <c r="J62" s="235"/>
      <c r="K62" s="230"/>
      <c r="L62" s="235"/>
      <c r="M62" s="235"/>
      <c r="N62" s="235"/>
      <c r="O62" s="235"/>
      <c r="P62" s="235"/>
      <c r="Q62" s="228"/>
      <c r="R62" s="207"/>
      <c r="S62" s="232"/>
      <c r="T62" s="232"/>
      <c r="U62" s="232"/>
      <c r="V62" s="182"/>
      <c r="W62" s="182"/>
    </row>
    <row r="63" spans="1:23" x14ac:dyDescent="0.35">
      <c r="A63" s="182"/>
      <c r="B63" s="231"/>
      <c r="C63" s="182"/>
      <c r="D63" s="182"/>
      <c r="E63" s="245"/>
      <c r="F63" s="182"/>
      <c r="G63" s="227"/>
      <c r="H63" s="252"/>
      <c r="I63" s="200"/>
      <c r="J63" s="200"/>
      <c r="K63" s="230"/>
      <c r="L63" s="200"/>
      <c r="M63" s="200"/>
      <c r="N63" s="200"/>
      <c r="O63" s="200"/>
      <c r="P63" s="200"/>
      <c r="Q63" s="228"/>
      <c r="R63" s="207"/>
      <c r="S63" s="229"/>
      <c r="T63" s="229"/>
      <c r="U63" s="229"/>
      <c r="V63" s="182"/>
      <c r="W63" s="182"/>
    </row>
    <row r="64" spans="1:23" x14ac:dyDescent="0.35">
      <c r="A64" s="182"/>
      <c r="B64" s="182"/>
      <c r="C64" s="182"/>
      <c r="D64" s="182"/>
      <c r="E64" s="245"/>
      <c r="F64" s="182"/>
      <c r="G64" s="227"/>
      <c r="H64" s="252"/>
      <c r="I64" s="200"/>
      <c r="J64" s="186"/>
      <c r="K64" s="230"/>
      <c r="L64" s="200"/>
      <c r="M64" s="200"/>
      <c r="N64" s="200"/>
      <c r="O64" s="200"/>
      <c r="P64" s="200"/>
      <c r="Q64" s="228"/>
      <c r="R64" s="207"/>
      <c r="S64" s="229"/>
      <c r="T64" s="229"/>
      <c r="U64" s="229"/>
      <c r="V64" s="182"/>
      <c r="W64" s="182"/>
    </row>
    <row r="65" spans="1:16368" x14ac:dyDescent="0.35">
      <c r="A65" s="182"/>
      <c r="B65" s="182"/>
      <c r="C65" s="182"/>
      <c r="D65" s="182"/>
      <c r="E65" s="245"/>
      <c r="F65" s="182"/>
      <c r="G65" s="227"/>
      <c r="H65" s="252"/>
      <c r="I65" s="200"/>
      <c r="J65" s="186"/>
      <c r="K65" s="230"/>
      <c r="L65" s="200"/>
      <c r="M65" s="200"/>
      <c r="N65" s="200"/>
      <c r="O65" s="200"/>
      <c r="P65" s="200"/>
      <c r="Q65" s="228"/>
      <c r="R65" s="207"/>
      <c r="S65" s="229"/>
      <c r="T65" s="229"/>
      <c r="U65" s="229"/>
      <c r="V65" s="182"/>
      <c r="W65" s="182"/>
    </row>
    <row r="66" spans="1:16368" x14ac:dyDescent="0.35">
      <c r="A66" s="182"/>
      <c r="B66" s="182"/>
      <c r="C66" s="182"/>
      <c r="D66" s="182"/>
      <c r="E66" s="245"/>
      <c r="F66" s="182"/>
      <c r="G66" s="227"/>
      <c r="H66" s="252"/>
      <c r="I66" s="200"/>
      <c r="J66" s="186"/>
      <c r="K66" s="230"/>
      <c r="L66" s="200"/>
      <c r="M66" s="200"/>
      <c r="N66" s="200"/>
      <c r="O66" s="200"/>
      <c r="P66" s="200"/>
      <c r="Q66" s="228"/>
      <c r="R66" s="207"/>
      <c r="S66" s="229"/>
      <c r="T66" s="229"/>
      <c r="U66" s="229"/>
      <c r="V66" s="182"/>
      <c r="W66" s="182"/>
    </row>
    <row r="67" spans="1:16368" x14ac:dyDescent="0.35">
      <c r="A67" s="182"/>
      <c r="B67" s="182"/>
      <c r="C67" s="182"/>
      <c r="D67" s="182"/>
      <c r="E67" s="245"/>
      <c r="F67" s="182"/>
      <c r="G67" s="227"/>
      <c r="H67" s="252"/>
      <c r="I67" s="235"/>
      <c r="J67" s="235"/>
      <c r="K67" s="230"/>
      <c r="L67" s="235"/>
      <c r="M67" s="235"/>
      <c r="N67" s="235"/>
      <c r="O67" s="235"/>
      <c r="P67" s="235"/>
      <c r="Q67" s="228"/>
      <c r="R67" s="207"/>
      <c r="S67" s="232"/>
      <c r="T67" s="232"/>
      <c r="U67" s="232"/>
      <c r="V67" s="182"/>
      <c r="W67" s="182"/>
    </row>
    <row r="68" spans="1:16368" x14ac:dyDescent="0.35">
      <c r="A68" s="182"/>
      <c r="B68" s="231"/>
      <c r="C68" s="182"/>
      <c r="D68" s="182"/>
      <c r="E68" s="245"/>
      <c r="F68" s="182"/>
      <c r="G68" s="227"/>
      <c r="H68" s="252"/>
      <c r="I68" s="200"/>
      <c r="J68" s="200"/>
      <c r="K68" s="230"/>
      <c r="L68" s="200"/>
      <c r="M68" s="200"/>
      <c r="N68" s="200"/>
      <c r="O68" s="200"/>
      <c r="P68" s="200"/>
      <c r="Q68" s="228"/>
      <c r="R68" s="207"/>
      <c r="S68" s="229"/>
      <c r="T68" s="229"/>
      <c r="U68" s="229"/>
      <c r="V68" s="182"/>
      <c r="W68" s="182"/>
    </row>
    <row r="69" spans="1:16368" x14ac:dyDescent="0.35">
      <c r="A69" s="182"/>
      <c r="B69" s="231"/>
      <c r="C69" s="182"/>
      <c r="D69" s="182"/>
      <c r="E69" s="245"/>
      <c r="F69" s="182"/>
      <c r="G69" s="227"/>
      <c r="H69" s="252"/>
      <c r="I69" s="200"/>
      <c r="J69" s="200"/>
      <c r="K69" s="230"/>
      <c r="L69" s="200"/>
      <c r="M69" s="200"/>
      <c r="N69" s="200"/>
      <c r="O69" s="200"/>
      <c r="P69" s="200"/>
      <c r="Q69" s="228"/>
      <c r="R69" s="207"/>
      <c r="S69" s="229"/>
      <c r="T69" s="229"/>
      <c r="U69" s="229"/>
      <c r="V69" s="182"/>
      <c r="W69" s="182"/>
    </row>
    <row r="70" spans="1:16368" x14ac:dyDescent="0.35">
      <c r="A70" s="182"/>
      <c r="B70" s="231"/>
      <c r="C70" s="182"/>
      <c r="D70" s="182"/>
      <c r="E70" s="245"/>
      <c r="F70" s="182"/>
      <c r="G70" s="227"/>
      <c r="H70" s="252"/>
      <c r="I70" s="200"/>
      <c r="J70" s="200"/>
      <c r="K70" s="230"/>
      <c r="L70" s="200"/>
      <c r="M70" s="200"/>
      <c r="N70" s="200"/>
      <c r="O70" s="200"/>
      <c r="P70" s="200"/>
      <c r="Q70" s="228"/>
      <c r="R70" s="207"/>
      <c r="S70" s="229"/>
      <c r="T70" s="229"/>
      <c r="U70" s="229"/>
      <c r="V70" s="182"/>
      <c r="W70" s="182"/>
    </row>
    <row r="71" spans="1:16368" x14ac:dyDescent="0.35">
      <c r="A71" s="182"/>
      <c r="B71" s="182"/>
      <c r="C71" s="182"/>
      <c r="D71" s="182"/>
      <c r="E71" s="245"/>
      <c r="F71" s="182"/>
      <c r="G71" s="227"/>
      <c r="H71" s="252"/>
      <c r="I71" s="235"/>
      <c r="J71" s="235"/>
      <c r="K71" s="230"/>
      <c r="L71" s="235"/>
      <c r="M71" s="235"/>
      <c r="N71" s="235"/>
      <c r="O71" s="235"/>
      <c r="P71" s="235"/>
      <c r="Q71" s="228"/>
      <c r="R71" s="207"/>
      <c r="S71" s="232"/>
      <c r="T71" s="232"/>
      <c r="U71" s="232"/>
      <c r="V71" s="182"/>
      <c r="W71" s="182"/>
    </row>
    <row r="72" spans="1:16368" x14ac:dyDescent="0.35">
      <c r="A72" s="182"/>
      <c r="B72" s="182"/>
      <c r="C72" s="182"/>
      <c r="D72" s="182"/>
      <c r="E72" s="245"/>
      <c r="F72" s="182"/>
      <c r="G72" s="227"/>
      <c r="H72" s="252"/>
      <c r="I72" s="235"/>
      <c r="J72" s="235"/>
      <c r="K72" s="230"/>
      <c r="L72" s="235"/>
      <c r="M72" s="235"/>
      <c r="N72" s="235"/>
      <c r="O72" s="235"/>
      <c r="P72" s="235"/>
      <c r="Q72" s="228"/>
      <c r="R72" s="207"/>
      <c r="S72" s="232"/>
      <c r="T72" s="232"/>
      <c r="U72" s="232"/>
      <c r="V72" s="182"/>
      <c r="W72" s="182"/>
    </row>
    <row r="73" spans="1:16368" x14ac:dyDescent="0.35">
      <c r="A73" s="182"/>
      <c r="B73" s="231"/>
      <c r="C73" s="182"/>
      <c r="D73" s="182"/>
      <c r="E73" s="245"/>
      <c r="F73" s="182"/>
      <c r="G73" s="227"/>
      <c r="H73" s="252"/>
      <c r="I73" s="200"/>
      <c r="J73" s="200"/>
      <c r="K73" s="230"/>
      <c r="L73" s="200"/>
      <c r="M73" s="200"/>
      <c r="N73" s="200"/>
      <c r="O73" s="200"/>
      <c r="P73" s="200"/>
      <c r="Q73" s="228"/>
      <c r="R73" s="207"/>
      <c r="S73" s="229"/>
      <c r="T73" s="229"/>
      <c r="U73" s="229"/>
      <c r="V73" s="182"/>
      <c r="W73" s="182"/>
    </row>
    <row r="74" spans="1:16368" x14ac:dyDescent="0.35">
      <c r="A74" s="182"/>
      <c r="B74" s="231"/>
      <c r="C74" s="182"/>
      <c r="D74" s="182"/>
      <c r="E74" s="245"/>
      <c r="F74" s="182"/>
      <c r="G74" s="227"/>
      <c r="H74" s="252"/>
      <c r="I74" s="200"/>
      <c r="J74" s="200"/>
      <c r="K74" s="230"/>
      <c r="L74" s="200"/>
      <c r="M74" s="200"/>
      <c r="N74" s="200"/>
      <c r="O74" s="200"/>
      <c r="P74" s="200"/>
      <c r="Q74" s="228"/>
      <c r="R74" s="207"/>
      <c r="S74" s="229"/>
      <c r="T74" s="229"/>
      <c r="U74" s="229"/>
      <c r="V74" s="182"/>
      <c r="W74" s="182"/>
    </row>
    <row r="75" spans="1:16368" x14ac:dyDescent="0.35">
      <c r="A75" s="182"/>
      <c r="B75" s="234"/>
      <c r="C75" s="182"/>
      <c r="D75" s="182"/>
      <c r="E75" s="245"/>
      <c r="F75" s="182"/>
      <c r="G75" s="227"/>
      <c r="H75" s="252"/>
      <c r="I75" s="200"/>
      <c r="J75" s="200"/>
      <c r="K75" s="230"/>
      <c r="L75" s="200"/>
      <c r="M75" s="200"/>
      <c r="N75" s="200"/>
      <c r="O75" s="200"/>
      <c r="P75" s="200"/>
      <c r="Q75" s="228"/>
      <c r="R75" s="207"/>
      <c r="S75" s="229"/>
      <c r="T75" s="229"/>
      <c r="U75" s="229"/>
      <c r="V75" s="182"/>
      <c r="W75" s="182"/>
    </row>
    <row r="76" spans="1:16368" x14ac:dyDescent="0.35">
      <c r="A76" s="182"/>
      <c r="B76" s="182"/>
      <c r="C76" s="182"/>
      <c r="D76" s="182"/>
      <c r="E76" s="245"/>
      <c r="F76" s="182"/>
      <c r="G76" s="227"/>
      <c r="H76" s="252"/>
      <c r="I76" s="235"/>
      <c r="J76" s="235"/>
      <c r="K76" s="230"/>
      <c r="L76" s="235"/>
      <c r="M76" s="235"/>
      <c r="N76" s="235"/>
      <c r="O76" s="235"/>
      <c r="P76" s="235"/>
      <c r="Q76" s="228"/>
      <c r="R76" s="207"/>
      <c r="S76" s="232"/>
      <c r="T76" s="232"/>
      <c r="U76" s="232"/>
      <c r="V76" s="182"/>
      <c r="W76" s="182"/>
    </row>
    <row r="77" spans="1:16368" x14ac:dyDescent="0.35">
      <c r="A77" s="182"/>
      <c r="B77" s="182"/>
      <c r="C77" s="182"/>
      <c r="D77" s="182"/>
      <c r="E77" s="245"/>
      <c r="F77" s="182"/>
      <c r="G77" s="227"/>
      <c r="H77" s="252"/>
      <c r="I77" s="235"/>
      <c r="J77" s="235"/>
      <c r="K77" s="230"/>
      <c r="L77" s="235"/>
      <c r="M77" s="235"/>
      <c r="N77" s="235"/>
      <c r="O77" s="235"/>
      <c r="P77" s="235"/>
      <c r="Q77" s="228"/>
      <c r="R77" s="207"/>
      <c r="S77" s="232"/>
      <c r="T77" s="232"/>
      <c r="U77" s="232"/>
      <c r="V77" s="182"/>
      <c r="W77" s="182"/>
    </row>
    <row r="78" spans="1:16368" x14ac:dyDescent="0.35">
      <c r="A78" s="182"/>
      <c r="B78" s="182"/>
      <c r="C78" s="182"/>
      <c r="D78" s="182"/>
      <c r="E78" s="245"/>
      <c r="F78" s="182"/>
      <c r="G78" s="227"/>
      <c r="H78" s="252"/>
      <c r="I78" s="235"/>
      <c r="J78" s="235"/>
      <c r="K78" s="230"/>
      <c r="L78" s="235"/>
      <c r="M78" s="235"/>
      <c r="N78" s="235"/>
      <c r="O78" s="235"/>
      <c r="P78" s="235"/>
      <c r="Q78" s="228"/>
      <c r="R78" s="207"/>
      <c r="S78" s="232"/>
      <c r="T78" s="232"/>
      <c r="U78" s="232"/>
      <c r="V78" s="182"/>
      <c r="W78" s="182"/>
    </row>
    <row r="79" spans="1:16368" x14ac:dyDescent="0.35">
      <c r="A79" s="182"/>
      <c r="B79" s="182"/>
      <c r="C79" s="182"/>
      <c r="D79" s="182"/>
      <c r="E79" s="245"/>
      <c r="F79" s="182"/>
      <c r="G79" s="227"/>
      <c r="H79" s="252"/>
      <c r="I79" s="235"/>
      <c r="J79" s="235"/>
      <c r="K79" s="230"/>
      <c r="L79" s="235"/>
      <c r="M79" s="235"/>
      <c r="N79" s="235"/>
      <c r="O79" s="235"/>
      <c r="P79" s="235"/>
      <c r="Q79" s="228"/>
      <c r="R79" s="207"/>
      <c r="S79" s="232"/>
      <c r="T79" s="232"/>
      <c r="U79" s="232"/>
      <c r="V79" s="182"/>
      <c r="W79" s="182"/>
    </row>
    <row r="80" spans="1:16368" x14ac:dyDescent="0.35">
      <c r="A80" s="182"/>
      <c r="B80" s="234"/>
      <c r="C80" s="182"/>
      <c r="D80" s="182"/>
      <c r="E80" s="245"/>
      <c r="F80" s="182"/>
      <c r="G80" s="227"/>
      <c r="H80" s="252"/>
      <c r="I80" s="200"/>
      <c r="J80" s="200"/>
      <c r="K80" s="230"/>
      <c r="L80" s="200"/>
      <c r="M80" s="200"/>
      <c r="N80" s="200"/>
      <c r="O80" s="200"/>
      <c r="P80" s="200"/>
      <c r="Q80" s="228"/>
      <c r="R80" s="207"/>
      <c r="S80" s="229"/>
      <c r="T80" s="229"/>
      <c r="U80" s="229"/>
      <c r="V80" s="182"/>
      <c r="W80" s="182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5">
      <c r="A81" s="182"/>
      <c r="B81" s="234"/>
      <c r="C81" s="182"/>
      <c r="D81" s="182"/>
      <c r="E81" s="245"/>
      <c r="F81" s="182"/>
      <c r="G81" s="227"/>
      <c r="H81" s="252"/>
      <c r="I81" s="200"/>
      <c r="J81" s="200"/>
      <c r="K81" s="230"/>
      <c r="L81" s="200"/>
      <c r="M81" s="200"/>
      <c r="N81" s="200"/>
      <c r="O81" s="200"/>
      <c r="P81" s="200"/>
      <c r="Q81" s="228"/>
      <c r="R81" s="207"/>
      <c r="S81" s="229"/>
      <c r="T81" s="229"/>
      <c r="U81" s="229"/>
      <c r="V81" s="182"/>
      <c r="W81" s="182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5">
      <c r="A82" s="182"/>
      <c r="B82" s="234"/>
      <c r="C82" s="182"/>
      <c r="D82" s="182"/>
      <c r="E82" s="245"/>
      <c r="F82" s="182"/>
      <c r="G82" s="227"/>
      <c r="H82" s="252"/>
      <c r="I82" s="200"/>
      <c r="J82" s="200"/>
      <c r="K82" s="230"/>
      <c r="L82" s="200"/>
      <c r="M82" s="200"/>
      <c r="N82" s="200"/>
      <c r="O82" s="200"/>
      <c r="P82" s="200"/>
      <c r="Q82" s="228"/>
      <c r="R82" s="207"/>
      <c r="S82" s="229"/>
      <c r="T82" s="229"/>
      <c r="U82" s="229"/>
      <c r="V82" s="182"/>
      <c r="W82" s="182"/>
    </row>
    <row r="83" spans="1:16368" x14ac:dyDescent="0.35">
      <c r="A83" s="182"/>
      <c r="B83" s="234"/>
      <c r="C83" s="182"/>
      <c r="D83" s="182"/>
      <c r="E83" s="245"/>
      <c r="F83" s="182"/>
      <c r="G83" s="227"/>
      <c r="H83" s="252"/>
      <c r="I83" s="200"/>
      <c r="J83" s="200"/>
      <c r="K83" s="230"/>
      <c r="L83" s="200"/>
      <c r="M83" s="200"/>
      <c r="N83" s="200"/>
      <c r="O83" s="200"/>
      <c r="P83" s="200"/>
      <c r="Q83" s="228"/>
      <c r="R83" s="207"/>
      <c r="S83" s="229"/>
      <c r="T83" s="229"/>
      <c r="U83" s="229"/>
      <c r="V83" s="182"/>
      <c r="W83" s="182"/>
    </row>
    <row r="84" spans="1:16368" x14ac:dyDescent="0.35">
      <c r="A84" s="182"/>
      <c r="B84" s="234"/>
      <c r="C84" s="182"/>
      <c r="D84" s="182"/>
      <c r="E84" s="245"/>
      <c r="F84" s="182"/>
      <c r="G84" s="227"/>
      <c r="H84" s="252"/>
      <c r="I84" s="200"/>
      <c r="J84" s="200"/>
      <c r="K84" s="230"/>
      <c r="L84" s="200"/>
      <c r="M84" s="200"/>
      <c r="N84" s="200"/>
      <c r="O84" s="200"/>
      <c r="P84" s="200"/>
      <c r="Q84" s="228"/>
      <c r="R84" s="207"/>
      <c r="S84" s="229"/>
      <c r="T84" s="229"/>
      <c r="U84" s="229"/>
      <c r="V84" s="182"/>
      <c r="W84" s="182"/>
    </row>
    <row r="85" spans="1:16368" x14ac:dyDescent="0.35">
      <c r="A85" s="182"/>
      <c r="B85" s="234"/>
      <c r="C85" s="182"/>
      <c r="D85" s="182"/>
      <c r="E85" s="245"/>
      <c r="F85" s="182"/>
      <c r="G85" s="227"/>
      <c r="H85" s="252"/>
      <c r="I85" s="200"/>
      <c r="J85" s="200"/>
      <c r="K85" s="230"/>
      <c r="L85" s="200"/>
      <c r="M85" s="200"/>
      <c r="N85" s="200"/>
      <c r="O85" s="200"/>
      <c r="P85" s="200"/>
      <c r="Q85" s="228"/>
      <c r="R85" s="207"/>
      <c r="S85" s="229"/>
      <c r="T85" s="229"/>
      <c r="U85" s="229"/>
      <c r="V85" s="182"/>
      <c r="W85" s="182"/>
    </row>
    <row r="86" spans="1:16368" x14ac:dyDescent="0.35">
      <c r="A86" s="182"/>
      <c r="B86" s="234"/>
      <c r="C86" s="182"/>
      <c r="D86" s="182"/>
      <c r="E86" s="245"/>
      <c r="F86" s="182"/>
      <c r="G86" s="227"/>
      <c r="H86" s="252"/>
      <c r="I86" s="200"/>
      <c r="J86" s="200"/>
      <c r="K86" s="230"/>
      <c r="L86" s="200"/>
      <c r="M86" s="200"/>
      <c r="N86" s="200"/>
      <c r="O86" s="200"/>
      <c r="P86" s="200"/>
      <c r="Q86" s="228"/>
      <c r="R86" s="207"/>
      <c r="S86" s="229"/>
      <c r="T86" s="229"/>
      <c r="U86" s="229"/>
      <c r="V86" s="182"/>
      <c r="W86" s="182"/>
    </row>
    <row r="87" spans="1:16368" x14ac:dyDescent="0.35">
      <c r="A87" s="182"/>
      <c r="B87" s="182"/>
      <c r="C87" s="182"/>
      <c r="D87" s="182"/>
      <c r="E87" s="245"/>
      <c r="F87" s="182"/>
      <c r="G87" s="227"/>
      <c r="H87" s="252"/>
      <c r="I87" s="235"/>
      <c r="J87" s="235"/>
      <c r="K87" s="230"/>
      <c r="L87" s="235"/>
      <c r="M87" s="235"/>
      <c r="N87" s="235"/>
      <c r="O87" s="235"/>
      <c r="P87" s="235"/>
      <c r="Q87" s="228"/>
      <c r="R87" s="207"/>
      <c r="S87" s="232"/>
      <c r="T87" s="232"/>
      <c r="U87" s="232"/>
      <c r="V87" s="182"/>
      <c r="W87" s="182"/>
    </row>
    <row r="88" spans="1:16368" x14ac:dyDescent="0.35">
      <c r="A88" s="182"/>
      <c r="B88" s="234"/>
      <c r="C88" s="182"/>
      <c r="D88" s="182"/>
      <c r="E88" s="245"/>
      <c r="F88" s="182"/>
      <c r="G88" s="227"/>
      <c r="H88" s="252"/>
      <c r="I88" s="200"/>
      <c r="J88" s="200"/>
      <c r="K88" s="230"/>
      <c r="L88" s="200"/>
      <c r="M88" s="200"/>
      <c r="N88" s="200"/>
      <c r="O88" s="200"/>
      <c r="P88" s="200"/>
      <c r="Q88" s="228"/>
      <c r="R88" s="207"/>
      <c r="S88" s="229"/>
      <c r="T88" s="229"/>
      <c r="U88" s="229"/>
      <c r="V88" s="182"/>
      <c r="W88" s="182"/>
    </row>
    <row r="89" spans="1:16368" x14ac:dyDescent="0.35">
      <c r="A89" s="182"/>
      <c r="B89" s="182"/>
      <c r="C89" s="182"/>
      <c r="D89" s="182"/>
      <c r="E89" s="245"/>
      <c r="F89" s="182"/>
      <c r="G89" s="227"/>
      <c r="H89" s="252"/>
      <c r="I89" s="235"/>
      <c r="J89" s="235"/>
      <c r="K89" s="230"/>
      <c r="L89" s="235"/>
      <c r="M89" s="235"/>
      <c r="N89" s="235"/>
      <c r="O89" s="235"/>
      <c r="P89" s="235"/>
      <c r="Q89" s="228"/>
      <c r="R89" s="207"/>
      <c r="S89" s="232"/>
      <c r="T89" s="232"/>
      <c r="U89" s="232"/>
      <c r="V89" s="182"/>
      <c r="W89" s="182"/>
    </row>
    <row r="90" spans="1:16368" x14ac:dyDescent="0.35">
      <c r="A90" s="182"/>
      <c r="B90" s="182"/>
      <c r="C90" s="182"/>
      <c r="D90" s="182"/>
      <c r="E90" s="245"/>
      <c r="F90" s="182"/>
      <c r="G90" s="227"/>
      <c r="H90" s="252"/>
      <c r="I90" s="235"/>
      <c r="J90" s="235"/>
      <c r="K90" s="230"/>
      <c r="L90" s="235"/>
      <c r="M90" s="235"/>
      <c r="N90" s="235"/>
      <c r="O90" s="235"/>
      <c r="P90" s="235"/>
      <c r="Q90" s="228"/>
      <c r="R90" s="207"/>
      <c r="S90" s="232"/>
      <c r="T90" s="232"/>
      <c r="U90" s="232"/>
      <c r="V90" s="182"/>
      <c r="W90" s="182"/>
    </row>
    <row r="91" spans="1:16368" x14ac:dyDescent="0.35">
      <c r="A91" s="182"/>
      <c r="B91" s="182"/>
      <c r="C91" s="182"/>
      <c r="D91" s="182"/>
      <c r="E91" s="245"/>
      <c r="F91" s="182"/>
      <c r="G91" s="227"/>
      <c r="H91" s="252"/>
      <c r="I91" s="235"/>
      <c r="J91" s="235"/>
      <c r="K91" s="230"/>
      <c r="L91" s="235"/>
      <c r="M91" s="235"/>
      <c r="N91" s="235"/>
      <c r="O91" s="235"/>
      <c r="P91" s="235"/>
      <c r="Q91" s="228"/>
      <c r="R91" s="207"/>
      <c r="S91" s="232"/>
      <c r="T91" s="232"/>
      <c r="U91" s="232"/>
      <c r="V91" s="182"/>
      <c r="W91" s="182"/>
    </row>
    <row r="92" spans="1:16368" x14ac:dyDescent="0.35">
      <c r="A92" s="182"/>
      <c r="B92" s="182"/>
      <c r="C92" s="182"/>
      <c r="D92" s="182"/>
      <c r="E92" s="245"/>
      <c r="F92" s="182"/>
      <c r="G92" s="227"/>
      <c r="H92" s="252"/>
      <c r="I92" s="235"/>
      <c r="J92" s="235"/>
      <c r="K92" s="230"/>
      <c r="L92" s="235"/>
      <c r="M92" s="235"/>
      <c r="N92" s="235"/>
      <c r="O92" s="235"/>
      <c r="P92" s="235"/>
      <c r="Q92" s="228"/>
      <c r="R92" s="207"/>
      <c r="S92" s="232"/>
      <c r="T92" s="232"/>
      <c r="U92" s="232"/>
      <c r="V92" s="182"/>
      <c r="W92" s="182"/>
    </row>
    <row r="93" spans="1:16368" x14ac:dyDescent="0.35">
      <c r="A93" s="182"/>
      <c r="B93" s="234"/>
      <c r="C93" s="182"/>
      <c r="D93" s="182"/>
      <c r="E93" s="245"/>
      <c r="F93" s="182"/>
      <c r="G93" s="227"/>
      <c r="H93" s="252"/>
      <c r="I93" s="200"/>
      <c r="J93" s="200"/>
      <c r="K93" s="230"/>
      <c r="L93" s="200"/>
      <c r="M93" s="200"/>
      <c r="N93" s="200"/>
      <c r="O93" s="200"/>
      <c r="P93" s="200"/>
      <c r="Q93" s="228"/>
      <c r="R93" s="207"/>
      <c r="S93" s="229"/>
      <c r="T93" s="229"/>
      <c r="U93" s="229"/>
      <c r="V93" s="182"/>
      <c r="W93" s="182"/>
    </row>
    <row r="94" spans="1:16368" x14ac:dyDescent="0.35">
      <c r="A94" s="182"/>
      <c r="B94" s="234"/>
      <c r="C94" s="182"/>
      <c r="D94" s="182"/>
      <c r="E94" s="230"/>
      <c r="F94" s="182"/>
      <c r="G94" s="227"/>
      <c r="H94" s="252"/>
      <c r="I94" s="200"/>
      <c r="J94" s="200"/>
      <c r="K94" s="230"/>
      <c r="L94" s="200"/>
      <c r="M94" s="200"/>
      <c r="N94" s="200"/>
      <c r="O94" s="200"/>
      <c r="P94" s="200"/>
      <c r="Q94" s="228"/>
      <c r="R94" s="207"/>
      <c r="S94" s="229"/>
      <c r="T94" s="229"/>
      <c r="U94" s="229"/>
      <c r="V94" s="182"/>
      <c r="W94" s="182"/>
    </row>
    <row r="95" spans="1:16368" x14ac:dyDescent="0.35">
      <c r="A95" s="182"/>
      <c r="B95" s="234"/>
      <c r="C95" s="182"/>
      <c r="D95" s="182"/>
      <c r="E95" s="230"/>
      <c r="F95" s="182"/>
      <c r="G95" s="227"/>
      <c r="H95" s="252"/>
      <c r="I95" s="200"/>
      <c r="J95" s="200"/>
      <c r="K95" s="230"/>
      <c r="L95" s="200"/>
      <c r="M95" s="200"/>
      <c r="N95" s="200"/>
      <c r="O95" s="200"/>
      <c r="P95" s="200"/>
      <c r="Q95" s="228"/>
      <c r="R95" s="207"/>
      <c r="S95" s="229"/>
      <c r="T95" s="229"/>
      <c r="U95" s="229"/>
      <c r="V95" s="182"/>
      <c r="W95" s="182"/>
    </row>
    <row r="96" spans="1:16368" x14ac:dyDescent="0.35">
      <c r="A96" s="182"/>
      <c r="B96" s="234"/>
      <c r="C96" s="182"/>
      <c r="D96" s="182"/>
      <c r="E96" s="230"/>
      <c r="F96" s="182"/>
      <c r="G96" s="227"/>
      <c r="H96" s="252"/>
      <c r="I96" s="200"/>
      <c r="J96" s="200"/>
      <c r="K96" s="230"/>
      <c r="L96" s="200"/>
      <c r="M96" s="200"/>
      <c r="N96" s="200"/>
      <c r="O96" s="200"/>
      <c r="P96" s="200"/>
      <c r="Q96" s="228"/>
      <c r="R96" s="207"/>
      <c r="S96" s="229"/>
      <c r="T96" s="229"/>
      <c r="U96" s="229"/>
      <c r="V96" s="182" t="s">
        <v>650</v>
      </c>
      <c r="W96" s="182"/>
    </row>
    <row r="97" spans="1:23" x14ac:dyDescent="0.35">
      <c r="A97" s="182"/>
      <c r="B97" s="234"/>
      <c r="C97" s="182"/>
      <c r="D97" s="182"/>
      <c r="E97" s="230"/>
      <c r="F97" s="182"/>
      <c r="G97" s="227"/>
      <c r="H97" s="252"/>
      <c r="I97" s="200"/>
      <c r="J97" s="200"/>
      <c r="K97" s="230"/>
      <c r="L97" s="200"/>
      <c r="M97" s="200"/>
      <c r="N97" s="200"/>
      <c r="O97" s="200"/>
      <c r="P97" s="200"/>
      <c r="Q97" s="228"/>
      <c r="R97" s="207"/>
      <c r="S97" s="229"/>
      <c r="T97" s="229"/>
      <c r="U97" s="229"/>
      <c r="V97" s="182"/>
      <c r="W97" s="182"/>
    </row>
    <row r="98" spans="1:23" x14ac:dyDescent="0.35">
      <c r="A98" s="182"/>
      <c r="B98" s="182"/>
      <c r="C98" s="182"/>
      <c r="D98" s="182"/>
      <c r="E98" s="230"/>
      <c r="F98" s="182"/>
      <c r="G98" s="227"/>
      <c r="H98" s="252"/>
      <c r="I98" s="235"/>
      <c r="J98" s="235"/>
      <c r="K98" s="230"/>
      <c r="L98" s="235"/>
      <c r="M98" s="235"/>
      <c r="N98" s="235"/>
      <c r="O98" s="235"/>
      <c r="P98" s="235"/>
      <c r="Q98" s="228"/>
      <c r="R98" s="207"/>
      <c r="S98" s="232"/>
      <c r="T98" s="232"/>
      <c r="U98" s="232"/>
      <c r="V98" s="182"/>
      <c r="W98" s="182"/>
    </row>
    <row r="99" spans="1:23" x14ac:dyDescent="0.35">
      <c r="A99" s="182"/>
      <c r="B99" s="234"/>
      <c r="C99" s="182"/>
      <c r="D99" s="182"/>
      <c r="E99" s="230"/>
      <c r="F99" s="182"/>
      <c r="G99" s="227"/>
      <c r="H99" s="252"/>
      <c r="I99" s="200"/>
      <c r="J99" s="200"/>
      <c r="K99" s="230"/>
      <c r="L99" s="200"/>
      <c r="M99" s="200"/>
      <c r="N99" s="200"/>
      <c r="O99" s="200"/>
      <c r="P99" s="200"/>
      <c r="Q99" s="228"/>
      <c r="R99" s="207"/>
      <c r="S99" s="229"/>
      <c r="T99" s="229"/>
      <c r="U99" s="229"/>
      <c r="V99" s="182"/>
      <c r="W99" s="182"/>
    </row>
    <row r="100" spans="1:23" x14ac:dyDescent="0.35">
      <c r="A100" s="182"/>
      <c r="B100" s="182"/>
      <c r="C100" s="182"/>
      <c r="D100" s="182"/>
      <c r="E100" s="230"/>
      <c r="F100" s="182"/>
      <c r="G100" s="227"/>
      <c r="H100" s="252"/>
      <c r="I100" s="235"/>
      <c r="J100" s="235"/>
      <c r="K100" s="230"/>
      <c r="L100" s="235"/>
      <c r="M100" s="235"/>
      <c r="N100" s="235"/>
      <c r="O100" s="235"/>
      <c r="P100" s="235"/>
      <c r="Q100" s="228"/>
      <c r="R100" s="207"/>
      <c r="S100" s="232"/>
      <c r="T100" s="232"/>
      <c r="U100" s="232"/>
      <c r="V100" s="182"/>
      <c r="W100" s="182"/>
    </row>
    <row r="101" spans="1:23" x14ac:dyDescent="0.35">
      <c r="A101" s="182"/>
      <c r="B101" s="182"/>
      <c r="C101" s="182"/>
      <c r="D101" s="182"/>
      <c r="E101" s="230"/>
      <c r="F101" s="182"/>
      <c r="G101" s="227"/>
      <c r="H101" s="252"/>
      <c r="I101" s="235"/>
      <c r="J101" s="235"/>
      <c r="K101" s="230"/>
      <c r="L101" s="235"/>
      <c r="M101" s="235"/>
      <c r="N101" s="235"/>
      <c r="O101" s="235"/>
      <c r="P101" s="235"/>
      <c r="Q101" s="228"/>
      <c r="R101" s="207"/>
      <c r="S101" s="232"/>
      <c r="T101" s="232"/>
      <c r="U101" s="232"/>
      <c r="V101" s="182"/>
      <c r="W101" s="182"/>
    </row>
    <row r="102" spans="1:23" x14ac:dyDescent="0.35">
      <c r="A102" s="182"/>
      <c r="B102" s="182"/>
      <c r="C102" s="182"/>
      <c r="D102" s="182"/>
      <c r="E102" s="230"/>
      <c r="F102" s="182"/>
      <c r="G102" s="227"/>
      <c r="H102" s="252"/>
      <c r="I102" s="235"/>
      <c r="J102" s="235"/>
      <c r="K102" s="230"/>
      <c r="L102" s="235"/>
      <c r="M102" s="235"/>
      <c r="N102" s="235"/>
      <c r="O102" s="235"/>
      <c r="P102" s="235"/>
      <c r="Q102" s="228"/>
      <c r="R102" s="207"/>
      <c r="S102" s="232"/>
      <c r="T102" s="232"/>
      <c r="U102" s="232"/>
      <c r="V102" s="182"/>
      <c r="W102" s="182"/>
    </row>
    <row r="103" spans="1:23" x14ac:dyDescent="0.35">
      <c r="A103" s="182"/>
      <c r="B103" s="234"/>
      <c r="C103" s="182"/>
      <c r="D103" s="182"/>
      <c r="E103" s="230"/>
      <c r="F103" s="182"/>
      <c r="G103" s="227"/>
      <c r="H103" s="252"/>
      <c r="I103" s="200"/>
      <c r="J103" s="200"/>
      <c r="K103" s="230"/>
      <c r="L103" s="200"/>
      <c r="M103" s="200"/>
      <c r="N103" s="200"/>
      <c r="O103" s="200"/>
      <c r="P103" s="200"/>
      <c r="Q103" s="228"/>
      <c r="R103" s="207"/>
      <c r="S103" s="229"/>
      <c r="T103" s="229"/>
      <c r="U103" s="229"/>
      <c r="V103" s="182"/>
      <c r="W103" s="182"/>
    </row>
    <row r="104" spans="1:23" x14ac:dyDescent="0.35">
      <c r="A104" s="182"/>
      <c r="B104" s="234"/>
      <c r="C104" s="182"/>
      <c r="D104" s="182"/>
      <c r="E104" s="230"/>
      <c r="F104" s="182"/>
      <c r="G104" s="227"/>
      <c r="H104" s="252"/>
      <c r="I104" s="200"/>
      <c r="J104" s="200"/>
      <c r="K104" s="230"/>
      <c r="L104" s="200"/>
      <c r="M104" s="200"/>
      <c r="N104" s="200"/>
      <c r="O104" s="200"/>
      <c r="P104" s="200"/>
      <c r="Q104" s="228"/>
      <c r="R104" s="207"/>
      <c r="S104" s="229"/>
      <c r="T104" s="229"/>
      <c r="U104" s="229"/>
      <c r="V104" s="182"/>
      <c r="W104" s="182"/>
    </row>
    <row r="105" spans="1:23" x14ac:dyDescent="0.35">
      <c r="A105" s="182"/>
      <c r="B105" s="234"/>
      <c r="C105" s="182"/>
      <c r="D105" s="182"/>
      <c r="E105" s="230"/>
      <c r="F105" s="182"/>
      <c r="G105" s="227"/>
      <c r="H105" s="252"/>
      <c r="I105" s="200"/>
      <c r="J105" s="200"/>
      <c r="K105" s="230"/>
      <c r="L105" s="200"/>
      <c r="M105" s="200"/>
      <c r="N105" s="200"/>
      <c r="O105" s="200"/>
      <c r="P105" s="200"/>
      <c r="Q105" s="228"/>
      <c r="R105" s="207"/>
      <c r="S105" s="229"/>
      <c r="T105" s="229"/>
      <c r="U105" s="229"/>
      <c r="V105" s="185"/>
      <c r="W105" s="182"/>
    </row>
    <row r="106" spans="1:23" x14ac:dyDescent="0.35">
      <c r="A106" s="182"/>
      <c r="B106" s="234"/>
      <c r="C106" s="182"/>
      <c r="D106" s="182"/>
      <c r="E106" s="230"/>
      <c r="F106" s="182"/>
      <c r="G106" s="227"/>
      <c r="H106" s="252"/>
      <c r="I106" s="200"/>
      <c r="J106" s="200"/>
      <c r="K106" s="230"/>
      <c r="L106" s="200"/>
      <c r="M106" s="200"/>
      <c r="N106" s="200"/>
      <c r="O106" s="200"/>
      <c r="P106" s="200"/>
      <c r="Q106" s="228"/>
      <c r="R106" s="207"/>
      <c r="S106" s="233"/>
      <c r="T106" s="233"/>
      <c r="U106" s="233"/>
      <c r="V106" s="182"/>
      <c r="W106" s="182"/>
    </row>
    <row r="107" spans="1:23" x14ac:dyDescent="0.35">
      <c r="A107" s="182"/>
      <c r="B107" s="234"/>
      <c r="C107" s="182"/>
      <c r="D107" s="182"/>
      <c r="E107" s="230"/>
      <c r="F107" s="182"/>
      <c r="G107" s="227"/>
      <c r="H107" s="252"/>
      <c r="I107" s="200"/>
      <c r="J107" s="200"/>
      <c r="K107" s="230"/>
      <c r="L107" s="200"/>
      <c r="M107" s="200"/>
      <c r="N107" s="200"/>
      <c r="O107" s="200"/>
      <c r="P107" s="200"/>
      <c r="Q107" s="228"/>
      <c r="R107" s="207"/>
      <c r="S107" s="229"/>
      <c r="T107" s="229"/>
      <c r="U107" s="229"/>
      <c r="V107" s="182"/>
      <c r="W107" s="182"/>
    </row>
    <row r="108" spans="1:23" x14ac:dyDescent="0.35">
      <c r="A108" s="182"/>
      <c r="B108" s="234"/>
      <c r="C108" s="182"/>
      <c r="D108" s="182"/>
      <c r="E108" s="230"/>
      <c r="F108" s="182"/>
      <c r="G108" s="227"/>
      <c r="H108" s="252"/>
      <c r="I108" s="200"/>
      <c r="J108" s="200"/>
      <c r="K108" s="230"/>
      <c r="L108" s="200"/>
      <c r="M108" s="200"/>
      <c r="N108" s="200"/>
      <c r="O108" s="200"/>
      <c r="P108" s="200"/>
      <c r="Q108" s="228"/>
      <c r="R108" s="207"/>
      <c r="S108" s="229"/>
      <c r="T108" s="229"/>
      <c r="U108" s="229"/>
      <c r="V108" s="182"/>
      <c r="W108" s="182"/>
    </row>
    <row r="109" spans="1:23" x14ac:dyDescent="0.35">
      <c r="A109" s="182"/>
      <c r="B109" s="182"/>
      <c r="C109" s="182"/>
      <c r="D109" s="182"/>
      <c r="E109" s="230"/>
      <c r="F109" s="182"/>
      <c r="G109" s="227"/>
      <c r="H109" s="252"/>
      <c r="I109" s="200"/>
      <c r="J109" s="200"/>
      <c r="K109" s="230"/>
      <c r="L109" s="200"/>
      <c r="M109" s="200"/>
      <c r="N109" s="200"/>
      <c r="O109" s="200"/>
      <c r="P109" s="200"/>
      <c r="Q109" s="228"/>
      <c r="R109" s="207"/>
      <c r="S109" s="229"/>
      <c r="T109" s="229"/>
      <c r="U109" s="229"/>
      <c r="V109" s="182"/>
      <c r="W109" s="182"/>
    </row>
    <row r="110" spans="1:23" x14ac:dyDescent="0.35">
      <c r="A110" s="182"/>
      <c r="B110" s="182"/>
      <c r="C110" s="182"/>
      <c r="D110" s="182"/>
      <c r="E110" s="230"/>
      <c r="F110" s="182"/>
      <c r="G110" s="227"/>
      <c r="H110" s="252"/>
      <c r="I110" s="235"/>
      <c r="J110" s="235"/>
      <c r="K110" s="230"/>
      <c r="L110" s="235"/>
      <c r="M110" s="235"/>
      <c r="N110" s="235"/>
      <c r="O110" s="235"/>
      <c r="P110" s="235"/>
      <c r="Q110" s="228"/>
      <c r="R110" s="207"/>
      <c r="S110" s="232"/>
      <c r="T110" s="232"/>
      <c r="U110" s="232"/>
      <c r="V110" s="182"/>
      <c r="W110" s="182"/>
    </row>
    <row r="111" spans="1:23" x14ac:dyDescent="0.35">
      <c r="A111" s="182"/>
      <c r="B111" s="182"/>
      <c r="C111" s="182"/>
      <c r="D111" s="182"/>
      <c r="E111" s="230"/>
      <c r="F111" s="182"/>
      <c r="G111" s="227"/>
      <c r="H111" s="252"/>
      <c r="I111" s="200"/>
      <c r="J111" s="200"/>
      <c r="K111" s="230"/>
      <c r="L111" s="200"/>
      <c r="M111" s="200"/>
      <c r="N111" s="200"/>
      <c r="O111" s="200"/>
      <c r="P111" s="200"/>
      <c r="Q111" s="228"/>
      <c r="R111" s="207"/>
      <c r="S111" s="229"/>
      <c r="T111" s="229"/>
      <c r="U111" s="229"/>
      <c r="V111" s="182"/>
      <c r="W111" s="182"/>
    </row>
    <row r="112" spans="1:23" x14ac:dyDescent="0.35">
      <c r="A112" s="182"/>
      <c r="B112" s="182"/>
      <c r="C112" s="182"/>
      <c r="D112" s="182"/>
      <c r="E112" s="230"/>
      <c r="F112" s="182"/>
      <c r="G112" s="227"/>
      <c r="H112" s="252"/>
      <c r="I112" s="200"/>
      <c r="J112" s="200"/>
      <c r="K112" s="230"/>
      <c r="L112" s="200"/>
      <c r="M112" s="200"/>
      <c r="N112" s="200"/>
      <c r="O112" s="200"/>
      <c r="P112" s="200"/>
      <c r="Q112" s="228"/>
      <c r="R112" s="207"/>
      <c r="S112" s="229"/>
      <c r="T112" s="229"/>
      <c r="U112" s="229"/>
      <c r="V112" s="182"/>
      <c r="W112" s="182"/>
    </row>
    <row r="113" spans="1:23" x14ac:dyDescent="0.35">
      <c r="A113" s="182"/>
      <c r="B113" s="182"/>
      <c r="C113" s="182"/>
      <c r="D113" s="182"/>
      <c r="E113" s="230"/>
      <c r="F113" s="182"/>
      <c r="G113" s="227"/>
      <c r="H113" s="252"/>
      <c r="I113" s="200"/>
      <c r="J113" s="200"/>
      <c r="K113" s="230"/>
      <c r="L113" s="235"/>
      <c r="M113" s="235"/>
      <c r="N113" s="235"/>
      <c r="O113" s="235"/>
      <c r="P113" s="235"/>
      <c r="Q113" s="228"/>
      <c r="R113" s="207"/>
      <c r="S113" s="229"/>
      <c r="T113" s="229"/>
      <c r="U113" s="229"/>
      <c r="V113" s="182"/>
      <c r="W113" s="182"/>
    </row>
    <row r="114" spans="1:23" x14ac:dyDescent="0.35">
      <c r="A114" s="182"/>
      <c r="B114" s="182"/>
      <c r="C114" s="182"/>
      <c r="D114" s="182"/>
      <c r="E114" s="230"/>
      <c r="F114" s="182"/>
      <c r="G114" s="227"/>
      <c r="H114" s="252"/>
      <c r="I114" s="200"/>
      <c r="J114" s="200"/>
      <c r="K114" s="230"/>
      <c r="L114" s="200"/>
      <c r="M114" s="200"/>
      <c r="N114" s="200"/>
      <c r="O114" s="200"/>
      <c r="P114" s="200"/>
      <c r="Q114" s="228"/>
      <c r="R114" s="207"/>
      <c r="S114" s="229"/>
      <c r="T114" s="229"/>
      <c r="U114" s="229"/>
      <c r="V114" s="182"/>
      <c r="W114" s="182"/>
    </row>
    <row r="115" spans="1:23" x14ac:dyDescent="0.35">
      <c r="A115" s="182"/>
      <c r="B115" s="182"/>
      <c r="C115" s="182"/>
      <c r="D115" s="182"/>
      <c r="E115" s="230"/>
      <c r="F115" s="182"/>
      <c r="G115" s="227"/>
      <c r="H115" s="252"/>
      <c r="I115" s="200"/>
      <c r="J115" s="200"/>
      <c r="K115" s="230"/>
      <c r="L115" s="200"/>
      <c r="M115" s="200"/>
      <c r="N115" s="200"/>
      <c r="O115" s="200"/>
      <c r="P115" s="200"/>
      <c r="Q115" s="228"/>
      <c r="R115" s="207"/>
      <c r="S115" s="229"/>
      <c r="T115" s="229"/>
      <c r="U115" s="229"/>
      <c r="V115" s="182"/>
      <c r="W115" s="182"/>
    </row>
    <row r="116" spans="1:23" x14ac:dyDescent="0.35">
      <c r="A116" s="182"/>
      <c r="B116" s="182"/>
      <c r="C116" s="182"/>
      <c r="D116" s="182"/>
      <c r="E116" s="230"/>
      <c r="F116" s="182"/>
      <c r="G116" s="227"/>
      <c r="H116" s="252"/>
      <c r="I116" s="200"/>
      <c r="J116" s="200"/>
      <c r="K116" s="230"/>
      <c r="L116" s="200"/>
      <c r="M116" s="200"/>
      <c r="N116" s="200"/>
      <c r="O116" s="200"/>
      <c r="P116" s="200"/>
      <c r="Q116" s="228"/>
      <c r="R116" s="207"/>
      <c r="S116" s="229"/>
      <c r="T116" s="229"/>
      <c r="U116" s="229"/>
      <c r="V116" s="182"/>
      <c r="W116" s="182"/>
    </row>
    <row r="117" spans="1:23" x14ac:dyDescent="0.35">
      <c r="A117" s="182"/>
      <c r="B117" s="182"/>
      <c r="C117" s="182"/>
      <c r="D117" s="182"/>
      <c r="E117" s="230"/>
      <c r="F117" s="182"/>
      <c r="G117" s="227"/>
      <c r="H117" s="252"/>
      <c r="I117" s="200"/>
      <c r="J117" s="200"/>
      <c r="K117" s="230"/>
      <c r="L117" s="200"/>
      <c r="M117" s="200"/>
      <c r="N117" s="200"/>
      <c r="O117" s="200"/>
      <c r="P117" s="200"/>
      <c r="Q117" s="228"/>
      <c r="R117" s="207"/>
      <c r="S117" s="229"/>
      <c r="T117" s="229"/>
      <c r="U117" s="229"/>
      <c r="V117" s="182"/>
      <c r="W117" s="182"/>
    </row>
    <row r="118" spans="1:23" x14ac:dyDescent="0.35">
      <c r="A118" s="182"/>
      <c r="B118" s="182"/>
      <c r="C118" s="182"/>
      <c r="D118" s="182"/>
      <c r="E118" s="230"/>
      <c r="F118" s="182"/>
      <c r="G118" s="227"/>
      <c r="H118" s="252"/>
      <c r="I118" s="200"/>
      <c r="J118" s="200"/>
      <c r="K118" s="230"/>
      <c r="L118" s="200"/>
      <c r="M118" s="200"/>
      <c r="N118" s="200"/>
      <c r="O118" s="200"/>
      <c r="P118" s="200"/>
      <c r="Q118" s="228"/>
      <c r="R118" s="207"/>
      <c r="S118" s="229"/>
      <c r="T118" s="229"/>
      <c r="U118" s="229"/>
      <c r="V118" s="182"/>
      <c r="W118" s="182"/>
    </row>
    <row r="119" spans="1:23" x14ac:dyDescent="0.35">
      <c r="A119" s="182"/>
      <c r="B119" s="182"/>
      <c r="C119" s="182"/>
      <c r="D119" s="182"/>
      <c r="E119" s="230"/>
      <c r="F119" s="182"/>
      <c r="G119" s="227"/>
      <c r="H119" s="252"/>
      <c r="I119" s="200"/>
      <c r="J119" s="200"/>
      <c r="K119" s="230"/>
      <c r="L119" s="200"/>
      <c r="M119" s="200"/>
      <c r="N119" s="200"/>
      <c r="O119" s="200"/>
      <c r="P119" s="200"/>
      <c r="Q119" s="228"/>
      <c r="R119" s="207"/>
      <c r="S119" s="229"/>
      <c r="T119" s="229"/>
      <c r="U119" s="229"/>
      <c r="V119" s="182"/>
      <c r="W119" s="182"/>
    </row>
    <row r="120" spans="1:23" x14ac:dyDescent="0.35">
      <c r="A120" s="182"/>
      <c r="B120" s="182"/>
      <c r="C120" s="182"/>
      <c r="D120" s="182"/>
      <c r="E120" s="230"/>
      <c r="F120" s="182"/>
      <c r="G120" s="227"/>
      <c r="H120" s="252"/>
      <c r="I120" s="200"/>
      <c r="J120" s="200"/>
      <c r="K120" s="230"/>
      <c r="L120" s="200"/>
      <c r="M120" s="200"/>
      <c r="N120" s="200"/>
      <c r="O120" s="200"/>
      <c r="P120" s="200"/>
      <c r="Q120" s="228"/>
      <c r="R120" s="207"/>
      <c r="S120" s="229"/>
      <c r="T120" s="229"/>
      <c r="U120" s="229"/>
      <c r="V120" s="182"/>
      <c r="W120" s="182"/>
    </row>
    <row r="121" spans="1:23" x14ac:dyDescent="0.35">
      <c r="A121" s="182"/>
      <c r="B121" s="182"/>
      <c r="C121" s="182"/>
      <c r="D121" s="182"/>
      <c r="E121" s="230"/>
      <c r="F121" s="182"/>
      <c r="G121" s="227"/>
      <c r="H121" s="252"/>
      <c r="I121" s="200"/>
      <c r="J121" s="200"/>
      <c r="K121" s="230"/>
      <c r="L121" s="200"/>
      <c r="M121" s="200"/>
      <c r="N121" s="200"/>
      <c r="O121" s="200"/>
      <c r="P121" s="200"/>
      <c r="Q121" s="228"/>
      <c r="R121" s="207"/>
      <c r="S121" s="229"/>
      <c r="T121" s="229"/>
      <c r="U121" s="229"/>
      <c r="V121" s="182"/>
      <c r="W121" s="182"/>
    </row>
    <row r="122" spans="1:23" x14ac:dyDescent="0.35">
      <c r="A122" s="182"/>
      <c r="B122" s="182"/>
      <c r="C122" s="182"/>
      <c r="D122" s="182"/>
      <c r="E122" s="230"/>
      <c r="F122" s="182"/>
      <c r="G122" s="227"/>
      <c r="H122" s="25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229"/>
      <c r="T122" s="229"/>
      <c r="U122" s="229"/>
      <c r="V122" s="182"/>
      <c r="W122" s="182"/>
    </row>
    <row r="123" spans="1:23" x14ac:dyDescent="0.35">
      <c r="A123" s="182"/>
      <c r="B123" s="182"/>
      <c r="C123" s="182"/>
      <c r="D123" s="182"/>
      <c r="E123" s="230"/>
      <c r="F123" s="182"/>
      <c r="G123" s="227"/>
      <c r="H123" s="25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229"/>
      <c r="T123" s="229"/>
      <c r="U123" s="229"/>
      <c r="V123" s="182"/>
      <c r="W123" s="182"/>
    </row>
    <row r="124" spans="1:23" x14ac:dyDescent="0.35">
      <c r="A124" s="182"/>
      <c r="B124" s="182"/>
      <c r="C124" s="182"/>
      <c r="D124" s="182"/>
      <c r="E124" s="230"/>
      <c r="F124" s="182"/>
      <c r="G124" s="227"/>
      <c r="H124" s="25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229"/>
      <c r="T124" s="229"/>
      <c r="U124" s="229"/>
      <c r="V124" s="182"/>
      <c r="W124" s="182"/>
    </row>
    <row r="125" spans="1:23" x14ac:dyDescent="0.35">
      <c r="A125" s="182"/>
      <c r="B125" s="182"/>
      <c r="C125" s="182"/>
      <c r="D125" s="182"/>
      <c r="E125" s="230"/>
      <c r="F125" s="182"/>
      <c r="G125" s="227"/>
      <c r="H125" s="25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229"/>
      <c r="T125" s="229"/>
      <c r="U125" s="229"/>
      <c r="V125" s="182"/>
      <c r="W125" s="182"/>
    </row>
    <row r="126" spans="1:23" x14ac:dyDescent="0.35">
      <c r="A126" s="182"/>
      <c r="B126" s="182"/>
      <c r="C126" s="182"/>
      <c r="D126" s="182"/>
      <c r="E126" s="230"/>
      <c r="F126" s="182"/>
      <c r="G126" s="227"/>
      <c r="H126" s="25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229"/>
      <c r="T126" s="229"/>
      <c r="U126" s="229"/>
      <c r="V126" s="182"/>
      <c r="W126" s="182"/>
    </row>
    <row r="127" spans="1:23" x14ac:dyDescent="0.35">
      <c r="A127" s="182"/>
      <c r="B127" s="182"/>
      <c r="C127" s="182"/>
      <c r="D127" s="182"/>
      <c r="E127" s="230"/>
      <c r="F127" s="182"/>
      <c r="G127" s="227"/>
      <c r="H127" s="252"/>
      <c r="I127" s="200"/>
      <c r="J127" s="200"/>
      <c r="K127" s="230"/>
      <c r="L127" s="182"/>
      <c r="M127" s="182"/>
      <c r="N127" s="182"/>
      <c r="O127" s="182"/>
      <c r="P127" s="182"/>
      <c r="Q127" s="182"/>
      <c r="R127" s="182"/>
      <c r="S127" s="229"/>
      <c r="T127" s="229"/>
      <c r="U127" s="229"/>
      <c r="V127" s="182"/>
      <c r="W127" s="182"/>
    </row>
    <row r="128" spans="1:23" x14ac:dyDescent="0.35">
      <c r="A128" s="182"/>
      <c r="B128" s="182"/>
      <c r="C128" s="182"/>
      <c r="D128" s="182"/>
      <c r="E128" s="230"/>
      <c r="F128" s="182"/>
      <c r="G128" s="227"/>
      <c r="H128" s="252"/>
      <c r="I128" s="200"/>
      <c r="J128" s="200"/>
      <c r="K128" s="230"/>
      <c r="L128" s="182"/>
      <c r="M128" s="182"/>
      <c r="N128" s="182"/>
      <c r="O128" s="182"/>
      <c r="P128" s="182"/>
      <c r="Q128" s="182"/>
      <c r="R128" s="182"/>
      <c r="S128" s="229"/>
      <c r="T128" s="229"/>
      <c r="U128" s="229"/>
      <c r="V128" s="182"/>
      <c r="W128" s="182"/>
    </row>
    <row r="129" spans="1:23" x14ac:dyDescent="0.35">
      <c r="A129" s="182"/>
      <c r="B129" s="182"/>
      <c r="C129" s="182"/>
      <c r="D129" s="182"/>
      <c r="E129" s="230"/>
      <c r="F129" s="182"/>
      <c r="G129" s="227"/>
      <c r="H129" s="252"/>
      <c r="I129" s="200"/>
      <c r="J129" s="182"/>
      <c r="K129" s="182"/>
      <c r="L129" s="200"/>
      <c r="M129" s="182"/>
      <c r="N129" s="182"/>
      <c r="O129" s="182"/>
      <c r="P129" s="182"/>
      <c r="Q129" s="182"/>
      <c r="R129" s="182"/>
      <c r="S129" s="229"/>
      <c r="T129" s="229"/>
      <c r="U129" s="229"/>
      <c r="V129" s="182"/>
      <c r="W129" s="182"/>
    </row>
    <row r="130" spans="1:23" x14ac:dyDescent="0.35">
      <c r="A130" s="182"/>
      <c r="B130" s="182"/>
      <c r="C130" s="182"/>
      <c r="D130" s="182"/>
      <c r="E130" s="230"/>
      <c r="F130" s="182"/>
      <c r="G130" s="227"/>
      <c r="H130" s="25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229"/>
      <c r="T130" s="229"/>
      <c r="U130" s="229"/>
      <c r="V130" s="182"/>
      <c r="W130" s="182"/>
    </row>
    <row r="131" spans="1:23" x14ac:dyDescent="0.35">
      <c r="A131" s="182"/>
      <c r="B131" s="182"/>
      <c r="C131" s="182"/>
      <c r="D131" s="182"/>
      <c r="E131" s="230"/>
      <c r="F131" s="182"/>
      <c r="G131" s="227"/>
      <c r="H131" s="25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229"/>
      <c r="T131" s="229"/>
      <c r="U131" s="229"/>
      <c r="V131" s="182"/>
      <c r="W131" s="182"/>
    </row>
    <row r="132" spans="1:23" x14ac:dyDescent="0.35">
      <c r="A132" s="182"/>
      <c r="B132" s="182"/>
      <c r="C132" s="182"/>
      <c r="D132" s="182"/>
      <c r="E132" s="230"/>
      <c r="F132" s="182"/>
      <c r="G132" s="227"/>
      <c r="H132" s="25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229"/>
      <c r="T132" s="229"/>
      <c r="U132" s="229"/>
      <c r="V132" s="182"/>
      <c r="W132" s="182"/>
    </row>
    <row r="133" spans="1:23" x14ac:dyDescent="0.35">
      <c r="A133" s="182"/>
      <c r="B133" s="182"/>
      <c r="C133" s="182"/>
      <c r="D133" s="182"/>
      <c r="E133" s="230"/>
      <c r="F133" s="182"/>
      <c r="G133" s="227"/>
      <c r="H133" s="252"/>
      <c r="I133" s="200"/>
      <c r="J133" s="200"/>
      <c r="K133" s="230"/>
      <c r="L133" s="182"/>
      <c r="M133" s="182"/>
      <c r="N133" s="182"/>
      <c r="O133" s="182"/>
      <c r="P133" s="182"/>
      <c r="Q133" s="182"/>
      <c r="R133" s="182"/>
      <c r="S133" s="229"/>
      <c r="T133" s="229"/>
      <c r="U133" s="229"/>
      <c r="V133" s="182"/>
      <c r="W133" s="182"/>
    </row>
    <row r="134" spans="1:23" x14ac:dyDescent="0.35">
      <c r="A134" s="182"/>
      <c r="B134" s="182"/>
      <c r="C134" s="182"/>
      <c r="D134" s="182"/>
      <c r="E134" s="230"/>
      <c r="F134" s="182"/>
      <c r="G134" s="227"/>
      <c r="H134" s="252"/>
      <c r="I134" s="200"/>
      <c r="J134" s="182"/>
      <c r="K134" s="182"/>
      <c r="L134" s="200"/>
      <c r="M134" s="182"/>
      <c r="N134" s="182"/>
      <c r="O134" s="182"/>
      <c r="P134" s="182"/>
      <c r="Q134" s="182"/>
      <c r="R134" s="182"/>
      <c r="S134" s="229"/>
      <c r="T134" s="229"/>
      <c r="U134" s="229"/>
      <c r="V134" s="182"/>
      <c r="W134" s="182"/>
    </row>
    <row r="135" spans="1:23" x14ac:dyDescent="0.35">
      <c r="A135" s="182"/>
      <c r="B135" s="182"/>
      <c r="C135" s="182"/>
      <c r="D135" s="182"/>
      <c r="E135" s="230"/>
      <c r="F135" s="182"/>
      <c r="G135" s="227"/>
      <c r="H135" s="25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229"/>
      <c r="T135" s="229"/>
      <c r="U135" s="229"/>
      <c r="V135" s="182"/>
      <c r="W135" s="182"/>
    </row>
    <row r="136" spans="1:23" x14ac:dyDescent="0.35">
      <c r="A136" s="182"/>
      <c r="B136" s="182"/>
      <c r="C136" s="182"/>
      <c r="D136" s="182"/>
      <c r="E136" s="230"/>
      <c r="F136" s="182"/>
      <c r="G136" s="227"/>
      <c r="H136" s="25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229"/>
      <c r="T136" s="229"/>
      <c r="U136" s="229"/>
      <c r="V136" s="182"/>
      <c r="W136" s="182"/>
    </row>
    <row r="137" spans="1:23" x14ac:dyDescent="0.35">
      <c r="A137" s="182"/>
      <c r="B137" s="182"/>
      <c r="C137" s="182"/>
      <c r="D137" s="182"/>
      <c r="E137" s="230"/>
      <c r="F137" s="182"/>
      <c r="G137" s="236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229"/>
      <c r="T137" s="229"/>
      <c r="U137" s="229"/>
      <c r="V137" s="182"/>
      <c r="W137" s="182"/>
    </row>
    <row r="138" spans="1:23" x14ac:dyDescent="0.35">
      <c r="A138" s="182"/>
      <c r="B138" s="182"/>
      <c r="C138" s="182"/>
      <c r="D138" s="182"/>
      <c r="E138" s="230"/>
      <c r="F138" s="182"/>
      <c r="G138" s="236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229"/>
      <c r="T138" s="229"/>
      <c r="U138" s="229"/>
      <c r="V138" s="182"/>
      <c r="W138" s="182"/>
    </row>
    <row r="139" spans="1:23" x14ac:dyDescent="0.35">
      <c r="A139" s="182"/>
      <c r="B139" s="182"/>
      <c r="C139" s="182"/>
      <c r="D139" s="182"/>
      <c r="E139" s="230"/>
      <c r="F139" s="182"/>
      <c r="G139" s="236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229"/>
      <c r="T139" s="229"/>
      <c r="U139" s="229"/>
      <c r="V139" s="182"/>
      <c r="W139" s="182"/>
    </row>
    <row r="140" spans="1:23" x14ac:dyDescent="0.35">
      <c r="A140" s="182"/>
      <c r="B140" s="182"/>
      <c r="C140" s="182"/>
      <c r="D140" s="182"/>
      <c r="E140" s="230"/>
      <c r="F140" s="182"/>
      <c r="G140" s="227"/>
      <c r="H140" s="25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229"/>
      <c r="T140" s="229"/>
      <c r="U140" s="229"/>
      <c r="V140" s="182"/>
      <c r="W140" s="182"/>
    </row>
    <row r="141" spans="1:23" x14ac:dyDescent="0.35">
      <c r="A141" s="182"/>
      <c r="B141" s="182"/>
      <c r="C141" s="182"/>
      <c r="D141" s="182"/>
      <c r="E141" s="230"/>
      <c r="F141" s="182"/>
      <c r="G141" s="227"/>
      <c r="H141" s="25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229"/>
      <c r="T141" s="229"/>
      <c r="U141" s="229"/>
      <c r="V141" s="182"/>
      <c r="W141" s="182"/>
    </row>
    <row r="142" spans="1:23" x14ac:dyDescent="0.35">
      <c r="A142" s="182"/>
      <c r="B142" s="182"/>
      <c r="C142" s="182"/>
      <c r="D142" s="182"/>
      <c r="E142" s="230"/>
      <c r="F142" s="182"/>
      <c r="G142" s="236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229"/>
      <c r="T142" s="229"/>
      <c r="U142" s="229"/>
      <c r="V142" s="182"/>
      <c r="W142" s="182"/>
    </row>
    <row r="143" spans="1:23" x14ac:dyDescent="0.35">
      <c r="A143" s="182"/>
      <c r="B143" s="182"/>
      <c r="C143" s="182"/>
      <c r="D143" s="182"/>
      <c r="E143" s="230"/>
      <c r="F143" s="182"/>
      <c r="G143" s="236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229"/>
      <c r="T143" s="229"/>
      <c r="U143" s="229"/>
      <c r="V143" s="182"/>
      <c r="W143" s="182"/>
    </row>
    <row r="144" spans="1:23" x14ac:dyDescent="0.35">
      <c r="A144" s="182"/>
      <c r="B144" s="182"/>
      <c r="C144" s="182"/>
      <c r="D144" s="182"/>
      <c r="E144" s="230"/>
      <c r="F144" s="182"/>
      <c r="G144" s="236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229"/>
      <c r="T144" s="229"/>
      <c r="U144" s="229"/>
      <c r="V144" s="182"/>
      <c r="W144" s="182"/>
    </row>
    <row r="145" spans="1:23" x14ac:dyDescent="0.35">
      <c r="A145" s="182"/>
      <c r="B145" s="182"/>
      <c r="C145" s="182"/>
      <c r="D145" s="182"/>
      <c r="E145" s="230"/>
      <c r="F145" s="182"/>
      <c r="G145" s="237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229"/>
      <c r="T145" s="229"/>
      <c r="U145" s="229"/>
      <c r="V145" s="182"/>
      <c r="W145" s="182"/>
    </row>
    <row r="146" spans="1:23" x14ac:dyDescent="0.35">
      <c r="A146" s="182"/>
      <c r="B146" s="182"/>
      <c r="C146" s="182"/>
      <c r="D146" s="182"/>
      <c r="E146" s="230"/>
      <c r="F146" s="182"/>
      <c r="G146" s="237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229"/>
      <c r="T146" s="229"/>
      <c r="U146" s="229"/>
      <c r="V146" s="182"/>
      <c r="W146" s="182"/>
    </row>
    <row r="147" spans="1:23" x14ac:dyDescent="0.35">
      <c r="A147" s="182"/>
      <c r="B147" s="182"/>
      <c r="C147" s="182"/>
      <c r="D147" s="182"/>
      <c r="E147" s="230"/>
      <c r="F147" s="182"/>
      <c r="G147" s="237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229"/>
      <c r="T147" s="229"/>
      <c r="U147" s="229"/>
      <c r="V147" s="182"/>
      <c r="W147" s="182"/>
    </row>
    <row r="148" spans="1:23" x14ac:dyDescent="0.35">
      <c r="A148" s="182"/>
      <c r="B148" s="182"/>
      <c r="C148" s="182"/>
      <c r="D148" s="182"/>
      <c r="E148" s="230"/>
      <c r="F148" s="182"/>
      <c r="G148" s="237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229"/>
      <c r="T148" s="229"/>
      <c r="U148" s="229"/>
      <c r="V148" s="182"/>
      <c r="W148" s="182"/>
    </row>
    <row r="149" spans="1:23" x14ac:dyDescent="0.35">
      <c r="A149" s="182"/>
      <c r="B149" s="182"/>
      <c r="C149" s="182"/>
      <c r="D149" s="182"/>
      <c r="E149" s="230"/>
      <c r="F149" s="182"/>
      <c r="G149" s="237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229"/>
      <c r="T149" s="229"/>
      <c r="U149" s="229"/>
      <c r="V149" s="182"/>
      <c r="W149" s="182"/>
    </row>
    <row r="150" spans="1:23" x14ac:dyDescent="0.35">
      <c r="A150" s="182"/>
      <c r="B150" s="182"/>
      <c r="C150" s="182"/>
      <c r="D150" s="182"/>
      <c r="E150" s="230"/>
      <c r="F150" s="182"/>
      <c r="G150" s="237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229"/>
      <c r="T150" s="229"/>
      <c r="U150" s="229"/>
      <c r="V150" s="182"/>
      <c r="W150" s="182"/>
    </row>
    <row r="151" spans="1:23" x14ac:dyDescent="0.35">
      <c r="A151" s="182"/>
      <c r="B151" s="182"/>
      <c r="C151" s="182"/>
      <c r="D151" s="182"/>
      <c r="E151" s="230"/>
      <c r="F151" s="182"/>
      <c r="G151" s="237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229"/>
      <c r="T151" s="229"/>
      <c r="U151" s="229"/>
      <c r="V151" s="182"/>
      <c r="W151" s="182"/>
    </row>
    <row r="152" spans="1:23" x14ac:dyDescent="0.35">
      <c r="A152" s="182"/>
      <c r="B152" s="182"/>
      <c r="C152" s="182"/>
      <c r="D152" s="182"/>
      <c r="E152" s="230"/>
      <c r="F152" s="182"/>
      <c r="G152" s="237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229"/>
      <c r="T152" s="229"/>
      <c r="U152" s="229"/>
      <c r="V152" s="182"/>
      <c r="W152" s="182"/>
    </row>
    <row r="153" spans="1:23" x14ac:dyDescent="0.35">
      <c r="A153" s="182"/>
      <c r="B153" s="182"/>
      <c r="C153" s="182"/>
      <c r="D153" s="182"/>
      <c r="E153" s="230"/>
      <c r="F153" s="182"/>
      <c r="G153" s="237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229"/>
      <c r="T153" s="229"/>
      <c r="U153" s="229"/>
      <c r="V153" s="182"/>
      <c r="W153" s="182"/>
    </row>
    <row r="154" spans="1:23" x14ac:dyDescent="0.35">
      <c r="A154" s="182"/>
      <c r="B154" s="182"/>
      <c r="C154" s="182"/>
      <c r="D154" s="182"/>
      <c r="E154" s="230"/>
      <c r="F154" s="182"/>
      <c r="G154" s="227"/>
      <c r="H154" s="25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229"/>
      <c r="T154" s="229"/>
      <c r="U154" s="229"/>
      <c r="V154" s="182"/>
      <c r="W154" s="182"/>
    </row>
    <row r="155" spans="1:23" x14ac:dyDescent="0.35">
      <c r="A155" s="182"/>
      <c r="B155" s="182"/>
      <c r="C155" s="182"/>
      <c r="D155" s="182"/>
      <c r="E155" s="230"/>
      <c r="F155" s="182"/>
      <c r="G155" s="237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229"/>
      <c r="T155" s="229"/>
      <c r="U155" s="229"/>
      <c r="V155" s="182"/>
      <c r="W155" s="182"/>
    </row>
    <row r="156" spans="1:23" x14ac:dyDescent="0.35">
      <c r="A156" s="182"/>
      <c r="B156" s="182"/>
      <c r="C156" s="182"/>
      <c r="D156" s="182"/>
      <c r="E156" s="230"/>
      <c r="F156" s="182"/>
      <c r="G156" s="237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229"/>
      <c r="T156" s="229"/>
      <c r="U156" s="229"/>
      <c r="V156" s="182"/>
      <c r="W156" s="182"/>
    </row>
    <row r="157" spans="1:23" x14ac:dyDescent="0.35">
      <c r="A157" s="182"/>
      <c r="B157" s="182"/>
      <c r="C157" s="182"/>
      <c r="D157" s="182"/>
      <c r="E157" s="230"/>
      <c r="F157" s="182"/>
      <c r="G157" s="237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229"/>
      <c r="T157" s="229"/>
      <c r="U157" s="229"/>
      <c r="V157" s="182"/>
      <c r="W157" s="182"/>
    </row>
    <row r="158" spans="1:23" x14ac:dyDescent="0.35">
      <c r="A158" s="182"/>
      <c r="B158" s="182"/>
      <c r="C158" s="182"/>
      <c r="D158" s="182"/>
      <c r="E158" s="230"/>
      <c r="F158" s="182"/>
      <c r="G158" s="227"/>
      <c r="H158" s="25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229"/>
      <c r="T158" s="229"/>
      <c r="U158" s="229"/>
      <c r="V158" s="182"/>
      <c r="W158" s="182"/>
    </row>
    <row r="159" spans="1:23" x14ac:dyDescent="0.35">
      <c r="A159" s="182"/>
      <c r="B159" s="182"/>
      <c r="C159" s="182"/>
      <c r="D159" s="182"/>
      <c r="E159" s="230"/>
      <c r="F159" s="182"/>
      <c r="G159" s="237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229"/>
      <c r="T159" s="229"/>
      <c r="U159" s="229"/>
      <c r="V159" s="182"/>
      <c r="W159" s="182"/>
    </row>
    <row r="160" spans="1:23" x14ac:dyDescent="0.35">
      <c r="A160" s="182"/>
      <c r="B160" s="182"/>
      <c r="C160" s="182"/>
      <c r="D160" s="182"/>
      <c r="E160" s="230"/>
      <c r="F160" s="182"/>
      <c r="G160" s="227"/>
      <c r="H160" s="25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229"/>
      <c r="T160" s="229"/>
      <c r="U160" s="229"/>
      <c r="V160" s="182"/>
      <c r="W160" s="182"/>
    </row>
    <row r="161" spans="1:23" x14ac:dyDescent="0.35">
      <c r="A161" s="182"/>
      <c r="B161" s="182"/>
      <c r="C161" s="182"/>
      <c r="D161" s="182"/>
      <c r="E161" s="230"/>
      <c r="F161" s="182"/>
      <c r="G161" s="227"/>
      <c r="H161" s="25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229"/>
      <c r="T161" s="229"/>
      <c r="U161" s="229"/>
      <c r="V161" s="182"/>
      <c r="W161" s="182"/>
    </row>
    <row r="162" spans="1:23" x14ac:dyDescent="0.35">
      <c r="A162" s="182"/>
      <c r="B162" s="182"/>
      <c r="C162" s="182"/>
      <c r="D162" s="182"/>
      <c r="E162" s="230"/>
      <c r="F162" s="182"/>
      <c r="G162" s="227"/>
      <c r="H162" s="25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229"/>
      <c r="T162" s="229"/>
      <c r="U162" s="229"/>
      <c r="V162" s="182"/>
      <c r="W162" s="182"/>
    </row>
    <row r="163" spans="1:23" x14ac:dyDescent="0.35">
      <c r="A163" s="182"/>
      <c r="B163" s="182"/>
      <c r="C163" s="182"/>
      <c r="D163" s="182"/>
      <c r="E163" s="230"/>
      <c r="F163" s="182"/>
      <c r="G163" s="237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229"/>
      <c r="T163" s="229"/>
      <c r="U163" s="229"/>
      <c r="V163" s="182"/>
      <c r="W163" s="182"/>
    </row>
    <row r="164" spans="1:23" x14ac:dyDescent="0.35">
      <c r="A164" s="182"/>
      <c r="B164" s="182"/>
      <c r="C164" s="182"/>
      <c r="D164" s="182"/>
      <c r="E164" s="230"/>
      <c r="F164" s="182"/>
      <c r="G164" s="237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229"/>
      <c r="T164" s="229"/>
      <c r="U164" s="229"/>
      <c r="V164" s="182"/>
      <c r="W164" s="182"/>
    </row>
    <row r="165" spans="1:23" x14ac:dyDescent="0.35">
      <c r="A165" s="182"/>
      <c r="B165" s="182"/>
      <c r="C165" s="182"/>
      <c r="D165" s="182"/>
      <c r="E165" s="230"/>
      <c r="F165" s="182"/>
      <c r="G165" s="237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229"/>
      <c r="T165" s="229"/>
      <c r="U165" s="229"/>
      <c r="V165" s="182"/>
      <c r="W165" s="182"/>
    </row>
    <row r="166" spans="1:23" x14ac:dyDescent="0.35">
      <c r="A166" s="182"/>
      <c r="B166" s="182"/>
      <c r="C166" s="182"/>
      <c r="D166" s="182"/>
      <c r="E166" s="230"/>
      <c r="F166" s="182"/>
      <c r="G166" s="237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229"/>
      <c r="T166" s="229"/>
      <c r="U166" s="229"/>
      <c r="V166" s="182"/>
      <c r="W166" s="182"/>
    </row>
    <row r="167" spans="1:23" x14ac:dyDescent="0.35">
      <c r="A167" s="182"/>
      <c r="B167" s="182"/>
      <c r="C167" s="182"/>
      <c r="D167" s="182"/>
      <c r="E167" s="230"/>
      <c r="F167" s="182"/>
      <c r="G167" s="237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229"/>
      <c r="T167" s="229"/>
      <c r="U167" s="229"/>
      <c r="V167" s="182"/>
      <c r="W167" s="182"/>
    </row>
    <row r="168" spans="1:23" x14ac:dyDescent="0.35">
      <c r="A168" s="182"/>
      <c r="B168" s="182"/>
      <c r="C168" s="182"/>
      <c r="D168" s="182"/>
      <c r="E168" s="230"/>
      <c r="F168" s="182"/>
      <c r="G168" s="237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229"/>
      <c r="T168" s="229"/>
      <c r="U168" s="229"/>
      <c r="V168" s="182"/>
      <c r="W168" s="182"/>
    </row>
    <row r="169" spans="1:23" x14ac:dyDescent="0.35">
      <c r="A169" s="182"/>
      <c r="B169" s="182"/>
      <c r="C169" s="182"/>
      <c r="D169" s="182"/>
      <c r="E169" s="230"/>
      <c r="F169" s="182"/>
      <c r="G169" s="237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229"/>
      <c r="T169" s="229"/>
      <c r="U169" s="229"/>
      <c r="V169" s="182"/>
      <c r="W169" s="182"/>
    </row>
    <row r="170" spans="1:23" x14ac:dyDescent="0.35">
      <c r="A170" s="182"/>
      <c r="B170" s="182"/>
      <c r="C170" s="182"/>
      <c r="D170" s="182"/>
      <c r="E170" s="230"/>
      <c r="F170" s="182"/>
      <c r="G170" s="237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229"/>
      <c r="T170" s="229"/>
      <c r="U170" s="229"/>
      <c r="V170" s="182"/>
      <c r="W170" s="182"/>
    </row>
    <row r="171" spans="1:23" x14ac:dyDescent="0.35">
      <c r="A171" s="182"/>
      <c r="B171" s="182"/>
      <c r="C171" s="182"/>
      <c r="D171" s="182"/>
      <c r="E171" s="230"/>
      <c r="F171" s="182"/>
      <c r="G171" s="227"/>
      <c r="H171" s="25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229"/>
      <c r="T171" s="229"/>
      <c r="U171" s="229"/>
      <c r="V171" s="182"/>
      <c r="W171" s="182"/>
    </row>
    <row r="172" spans="1:23" x14ac:dyDescent="0.35">
      <c r="A172" s="182"/>
      <c r="B172" s="182"/>
      <c r="C172" s="182"/>
      <c r="D172" s="182"/>
      <c r="E172" s="230"/>
      <c r="F172" s="182"/>
      <c r="G172" s="227"/>
      <c r="H172" s="25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229"/>
      <c r="T172" s="229"/>
      <c r="U172" s="229"/>
      <c r="V172" s="182"/>
      <c r="W172" s="182"/>
    </row>
    <row r="173" spans="1:23" x14ac:dyDescent="0.35">
      <c r="A173" s="182"/>
      <c r="B173" s="182"/>
      <c r="C173" s="182"/>
      <c r="D173" s="182"/>
      <c r="E173" s="230"/>
      <c r="F173" s="182"/>
      <c r="G173" s="227"/>
      <c r="H173" s="25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229"/>
      <c r="T173" s="229"/>
      <c r="U173" s="229"/>
      <c r="V173" s="182"/>
      <c r="W173" s="182"/>
    </row>
    <row r="174" spans="1:23" x14ac:dyDescent="0.35">
      <c r="A174" s="182"/>
      <c r="B174" s="182"/>
      <c r="C174" s="182"/>
      <c r="D174" s="182"/>
      <c r="E174" s="230"/>
      <c r="F174" s="182"/>
      <c r="G174" s="237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229"/>
      <c r="T174" s="229"/>
      <c r="U174" s="229"/>
      <c r="V174" s="182"/>
      <c r="W174" s="182"/>
    </row>
    <row r="175" spans="1:23" x14ac:dyDescent="0.35">
      <c r="A175" s="182"/>
      <c r="B175" s="182"/>
      <c r="C175" s="182"/>
      <c r="D175" s="182"/>
      <c r="E175" s="230"/>
      <c r="F175" s="182"/>
      <c r="G175" s="237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229"/>
      <c r="T175" s="229"/>
      <c r="U175" s="229"/>
      <c r="V175" s="182"/>
      <c r="W175" s="182"/>
    </row>
    <row r="176" spans="1:23" x14ac:dyDescent="0.35">
      <c r="A176" s="182"/>
      <c r="B176" s="182"/>
      <c r="C176" s="182"/>
      <c r="D176" s="182"/>
      <c r="E176" s="230"/>
      <c r="F176" s="182"/>
      <c r="G176" s="237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229"/>
      <c r="T176" s="229"/>
      <c r="U176" s="229"/>
      <c r="V176" s="182"/>
      <c r="W176" s="182"/>
    </row>
    <row r="177" spans="1:23" x14ac:dyDescent="0.35">
      <c r="A177" s="182"/>
      <c r="B177" s="182"/>
      <c r="C177" s="182"/>
      <c r="D177" s="182"/>
      <c r="E177" s="230"/>
      <c r="F177" s="182"/>
      <c r="G177" s="237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229"/>
      <c r="T177" s="229"/>
      <c r="U177" s="229"/>
      <c r="V177" s="182"/>
      <c r="W177" s="182"/>
    </row>
    <row r="178" spans="1:23" x14ac:dyDescent="0.35">
      <c r="A178" s="182"/>
      <c r="B178" s="182"/>
      <c r="C178" s="182"/>
      <c r="D178" s="182"/>
      <c r="E178" s="230"/>
      <c r="F178" s="182"/>
      <c r="G178" s="237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229"/>
      <c r="T178" s="229"/>
      <c r="U178" s="229"/>
      <c r="V178" s="182"/>
      <c r="W178" s="182"/>
    </row>
    <row r="179" spans="1:23" x14ac:dyDescent="0.35">
      <c r="A179" s="182"/>
      <c r="B179" s="182"/>
      <c r="C179" s="182"/>
      <c r="D179" s="182"/>
      <c r="E179" s="230"/>
      <c r="F179" s="182"/>
      <c r="G179" s="237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229"/>
      <c r="T179" s="229"/>
      <c r="U179" s="229"/>
      <c r="V179" s="182"/>
      <c r="W179" s="182"/>
    </row>
    <row r="180" spans="1:23" x14ac:dyDescent="0.35">
      <c r="A180" s="182"/>
      <c r="B180" s="182"/>
      <c r="C180" s="182"/>
      <c r="D180" s="182"/>
      <c r="E180" s="230"/>
      <c r="F180" s="182"/>
      <c r="G180" s="237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229"/>
      <c r="T180" s="229"/>
      <c r="U180" s="229"/>
      <c r="V180" s="182"/>
      <c r="W180" s="182"/>
    </row>
    <row r="181" spans="1:23" x14ac:dyDescent="0.35">
      <c r="A181" s="182"/>
      <c r="B181" s="182"/>
      <c r="C181" s="182"/>
      <c r="D181" s="182"/>
      <c r="E181" s="230"/>
      <c r="F181" s="182"/>
      <c r="G181" s="237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229"/>
      <c r="T181" s="229"/>
      <c r="U181" s="229"/>
      <c r="V181" s="182"/>
      <c r="W181" s="182"/>
    </row>
    <row r="182" spans="1:23" x14ac:dyDescent="0.35">
      <c r="A182" s="182"/>
      <c r="B182" s="182"/>
      <c r="C182" s="182"/>
      <c r="D182" s="182"/>
      <c r="E182" s="230"/>
      <c r="F182" s="182"/>
      <c r="G182" s="237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229"/>
      <c r="T182" s="229"/>
      <c r="U182" s="229"/>
      <c r="V182" s="182"/>
      <c r="W182" s="182"/>
    </row>
    <row r="183" spans="1:23" x14ac:dyDescent="0.35">
      <c r="A183" s="182"/>
      <c r="B183" s="182"/>
      <c r="C183" s="182"/>
      <c r="D183" s="182"/>
      <c r="E183" s="230"/>
      <c r="F183" s="182"/>
      <c r="G183" s="237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229"/>
      <c r="T183" s="229"/>
      <c r="U183" s="229"/>
      <c r="V183" s="182"/>
      <c r="W183" s="182"/>
    </row>
    <row r="184" spans="1:23" x14ac:dyDescent="0.35">
      <c r="A184" s="182"/>
      <c r="B184" s="182"/>
      <c r="C184" s="182"/>
      <c r="D184" s="182"/>
      <c r="E184" s="230"/>
      <c r="F184" s="182"/>
      <c r="G184" s="237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229"/>
      <c r="T184" s="229"/>
      <c r="U184" s="229"/>
      <c r="V184" s="182"/>
      <c r="W184" s="182"/>
    </row>
    <row r="185" spans="1:23" x14ac:dyDescent="0.35">
      <c r="A185" s="182"/>
      <c r="B185" s="182"/>
      <c r="C185" s="182"/>
      <c r="D185" s="182"/>
      <c r="E185" s="230"/>
      <c r="F185" s="182"/>
      <c r="G185" s="237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229"/>
      <c r="T185" s="229"/>
      <c r="U185" s="229"/>
      <c r="V185" s="182"/>
      <c r="W185" s="182"/>
    </row>
    <row r="186" spans="1:23" x14ac:dyDescent="0.35">
      <c r="A186" s="182"/>
      <c r="B186" s="182"/>
      <c r="C186" s="182"/>
      <c r="D186" s="182"/>
      <c r="E186" s="230"/>
      <c r="F186" s="182"/>
      <c r="G186" s="237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229"/>
      <c r="T186" s="229"/>
      <c r="U186" s="229"/>
      <c r="V186" s="182"/>
      <c r="W186" s="182"/>
    </row>
    <row r="187" spans="1:23" x14ac:dyDescent="0.35">
      <c r="A187" s="182"/>
      <c r="B187" s="182"/>
      <c r="C187" s="182"/>
      <c r="D187" s="182"/>
      <c r="E187" s="230"/>
      <c r="F187" s="182"/>
      <c r="G187" s="237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229"/>
      <c r="T187" s="229"/>
      <c r="U187" s="229"/>
      <c r="V187" s="182"/>
      <c r="W187" s="182"/>
    </row>
    <row r="188" spans="1:23" x14ac:dyDescent="0.35">
      <c r="A188" s="182"/>
      <c r="B188" s="182"/>
      <c r="C188" s="182"/>
      <c r="D188" s="182"/>
      <c r="E188" s="230"/>
      <c r="F188" s="182"/>
      <c r="G188" s="237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229"/>
      <c r="T188" s="229"/>
      <c r="U188" s="229"/>
      <c r="V188" s="182"/>
      <c r="W188" s="182"/>
    </row>
    <row r="189" spans="1:23" x14ac:dyDescent="0.35">
      <c r="A189" s="182"/>
      <c r="B189" s="182"/>
      <c r="C189" s="182"/>
      <c r="D189" s="182"/>
      <c r="E189" s="230"/>
      <c r="F189" s="182"/>
      <c r="G189" s="237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229"/>
      <c r="T189" s="229"/>
      <c r="U189" s="229"/>
      <c r="V189" s="182"/>
      <c r="W189" s="182"/>
    </row>
    <row r="190" spans="1:23" x14ac:dyDescent="0.35">
      <c r="A190" s="182"/>
      <c r="B190" s="182"/>
      <c r="C190" s="182"/>
      <c r="D190" s="182"/>
      <c r="E190" s="230"/>
      <c r="F190" s="182"/>
      <c r="G190" s="237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229"/>
      <c r="T190" s="229"/>
      <c r="U190" s="229"/>
      <c r="V190" s="182"/>
      <c r="W190" s="182"/>
    </row>
    <row r="191" spans="1:23" x14ac:dyDescent="0.35">
      <c r="A191" s="182"/>
      <c r="B191" s="182"/>
      <c r="C191" s="182"/>
      <c r="D191" s="182"/>
      <c r="E191" s="230"/>
      <c r="F191" s="182"/>
      <c r="G191" s="237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229"/>
      <c r="T191" s="229"/>
      <c r="U191" s="229"/>
      <c r="V191" s="182"/>
      <c r="W191" s="182"/>
    </row>
    <row r="192" spans="1:23" x14ac:dyDescent="0.35">
      <c r="A192" s="182"/>
      <c r="B192" s="182"/>
      <c r="C192" s="182"/>
      <c r="D192" s="182"/>
      <c r="E192" s="230"/>
      <c r="F192" s="182"/>
      <c r="G192" s="237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229"/>
      <c r="T192" s="229"/>
      <c r="U192" s="229"/>
      <c r="V192" s="182"/>
      <c r="W192" s="182"/>
    </row>
    <row r="193" spans="1:23" x14ac:dyDescent="0.35">
      <c r="A193" s="182"/>
      <c r="B193" s="182"/>
      <c r="C193" s="182"/>
      <c r="D193" s="182"/>
      <c r="E193" s="230"/>
      <c r="F193" s="182"/>
      <c r="G193" s="237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229"/>
      <c r="T193" s="229"/>
      <c r="U193" s="229"/>
      <c r="V193" s="182"/>
      <c r="W193" s="182"/>
    </row>
    <row r="194" spans="1:23" x14ac:dyDescent="0.35">
      <c r="A194" s="182"/>
      <c r="B194" s="182"/>
      <c r="C194" s="182"/>
      <c r="D194" s="182"/>
      <c r="E194" s="230"/>
      <c r="F194" s="182"/>
      <c r="G194" s="237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229"/>
      <c r="T194" s="229"/>
      <c r="U194" s="229"/>
      <c r="V194" s="182"/>
      <c r="W194" s="182"/>
    </row>
    <row r="195" spans="1:23" x14ac:dyDescent="0.35">
      <c r="A195" s="182"/>
      <c r="B195" s="182"/>
      <c r="C195" s="182"/>
      <c r="D195" s="182"/>
      <c r="E195" s="230"/>
      <c r="F195" s="182"/>
      <c r="G195" s="237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229"/>
      <c r="T195" s="229"/>
      <c r="U195" s="229"/>
      <c r="V195" s="182"/>
      <c r="W195" s="182"/>
    </row>
    <row r="196" spans="1:23" x14ac:dyDescent="0.35">
      <c r="A196" s="182"/>
      <c r="B196" s="182"/>
      <c r="C196" s="182"/>
      <c r="D196" s="182"/>
      <c r="E196" s="230"/>
      <c r="F196" s="182"/>
      <c r="G196" s="237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229"/>
      <c r="T196" s="229"/>
      <c r="U196" s="229"/>
      <c r="V196" s="182"/>
      <c r="W196" s="182"/>
    </row>
    <row r="197" spans="1:23" x14ac:dyDescent="0.35">
      <c r="A197" s="182"/>
      <c r="B197" s="182"/>
      <c r="C197" s="182"/>
      <c r="D197" s="182"/>
      <c r="E197" s="230"/>
      <c r="F197" s="182"/>
      <c r="G197" s="237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229"/>
      <c r="T197" s="229"/>
      <c r="U197" s="229"/>
      <c r="V197" s="182"/>
      <c r="W197" s="182"/>
    </row>
    <row r="198" spans="1:23" x14ac:dyDescent="0.35">
      <c r="A198" s="182"/>
      <c r="B198" s="182"/>
      <c r="C198" s="182"/>
      <c r="D198" s="182"/>
      <c r="E198" s="230"/>
      <c r="F198" s="182"/>
      <c r="G198" s="237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229"/>
      <c r="T198" s="229"/>
      <c r="U198" s="229"/>
      <c r="V198" s="182"/>
      <c r="W198" s="182"/>
    </row>
    <row r="199" spans="1:23" x14ac:dyDescent="0.35">
      <c r="A199" s="182"/>
      <c r="B199" s="182"/>
      <c r="C199" s="182"/>
      <c r="D199" s="182"/>
      <c r="E199" s="230"/>
      <c r="F199" s="182"/>
      <c r="G199" s="237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229"/>
      <c r="T199" s="229"/>
      <c r="U199" s="229"/>
      <c r="V199" s="182"/>
      <c r="W199" s="182"/>
    </row>
    <row r="200" spans="1:23" x14ac:dyDescent="0.35">
      <c r="A200" s="182"/>
      <c r="B200" s="182"/>
      <c r="C200" s="182"/>
      <c r="D200" s="182"/>
      <c r="E200" s="230"/>
      <c r="F200" s="182"/>
      <c r="G200" s="237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229"/>
      <c r="T200" s="229"/>
      <c r="U200" s="229"/>
      <c r="V200" s="182"/>
      <c r="W200" s="182"/>
    </row>
    <row r="201" spans="1:23" x14ac:dyDescent="0.35">
      <c r="A201" s="182"/>
      <c r="B201" s="182"/>
      <c r="C201" s="182"/>
      <c r="D201" s="182"/>
      <c r="E201" s="230"/>
      <c r="F201" s="182"/>
      <c r="G201" s="237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229"/>
      <c r="T201" s="229"/>
      <c r="U201" s="229"/>
      <c r="V201" s="182"/>
      <c r="W201" s="182"/>
    </row>
    <row r="202" spans="1:23" x14ac:dyDescent="0.35">
      <c r="A202" s="182"/>
      <c r="B202" s="182"/>
      <c r="C202" s="182"/>
      <c r="D202" s="182"/>
      <c r="E202" s="230"/>
      <c r="F202" s="182"/>
      <c r="G202" s="227"/>
      <c r="H202" s="25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229"/>
      <c r="T202" s="229"/>
      <c r="U202" s="229"/>
      <c r="V202" s="182"/>
      <c r="W202" s="182"/>
    </row>
    <row r="203" spans="1:23" x14ac:dyDescent="0.35">
      <c r="A203" s="182"/>
      <c r="B203" s="182"/>
      <c r="C203" s="182"/>
      <c r="D203" s="182"/>
      <c r="E203" s="230"/>
      <c r="F203" s="182"/>
      <c r="G203" s="237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229"/>
      <c r="T203" s="229"/>
      <c r="U203" s="229"/>
      <c r="V203" s="182"/>
      <c r="W203" s="182"/>
    </row>
    <row r="204" spans="1:23" x14ac:dyDescent="0.35">
      <c r="A204" s="182"/>
      <c r="B204" s="182"/>
      <c r="C204" s="182"/>
      <c r="D204" s="182"/>
      <c r="E204" s="230"/>
      <c r="F204" s="182"/>
      <c r="G204" s="237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229"/>
      <c r="T204" s="229"/>
      <c r="U204" s="229"/>
      <c r="V204" s="182"/>
      <c r="W204" s="182"/>
    </row>
    <row r="205" spans="1:23" x14ac:dyDescent="0.35">
      <c r="A205" s="182"/>
      <c r="B205" s="182"/>
      <c r="C205" s="182"/>
      <c r="D205" s="182"/>
      <c r="E205" s="230"/>
      <c r="F205" s="182"/>
      <c r="G205" s="237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229"/>
      <c r="T205" s="229"/>
      <c r="U205" s="229"/>
      <c r="V205" s="182"/>
      <c r="W205" s="182"/>
    </row>
    <row r="206" spans="1:23" x14ac:dyDescent="0.35">
      <c r="A206" s="182"/>
      <c r="B206" s="182"/>
      <c r="C206" s="182"/>
      <c r="D206" s="182"/>
      <c r="E206" s="230"/>
      <c r="F206" s="182"/>
      <c r="G206" s="237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229"/>
      <c r="T206" s="229"/>
      <c r="U206" s="229"/>
      <c r="V206" s="182"/>
      <c r="W206" s="182"/>
    </row>
    <row r="207" spans="1:23" x14ac:dyDescent="0.35">
      <c r="A207" s="182"/>
      <c r="B207" s="182"/>
      <c r="C207" s="182"/>
      <c r="D207" s="182"/>
      <c r="E207" s="230"/>
      <c r="F207" s="182"/>
      <c r="G207" s="237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229"/>
      <c r="T207" s="229"/>
      <c r="U207" s="229"/>
      <c r="V207" s="182"/>
      <c r="W207" s="182"/>
    </row>
    <row r="208" spans="1:23" x14ac:dyDescent="0.35">
      <c r="A208" s="182"/>
      <c r="B208" s="182"/>
      <c r="C208" s="182"/>
      <c r="D208" s="182"/>
      <c r="E208" s="230"/>
      <c r="F208" s="182"/>
      <c r="G208" s="237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229"/>
      <c r="T208" s="229"/>
      <c r="U208" s="229"/>
      <c r="V208" s="182"/>
      <c r="W208" s="182"/>
    </row>
    <row r="209" spans="1:23" x14ac:dyDescent="0.35">
      <c r="A209" s="182"/>
      <c r="B209" s="182"/>
      <c r="C209" s="182"/>
      <c r="D209" s="182"/>
      <c r="E209" s="230"/>
      <c r="F209" s="182"/>
      <c r="G209" s="237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229"/>
      <c r="T209" s="229"/>
      <c r="U209" s="229"/>
      <c r="V209" s="182"/>
      <c r="W209" s="182"/>
    </row>
    <row r="210" spans="1:23" x14ac:dyDescent="0.35">
      <c r="A210" s="182"/>
      <c r="B210" s="182"/>
      <c r="C210" s="182"/>
      <c r="D210" s="182"/>
      <c r="E210" s="230"/>
      <c r="F210" s="182"/>
      <c r="G210" s="237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229"/>
      <c r="T210" s="229"/>
      <c r="U210" s="229"/>
      <c r="V210" s="182"/>
      <c r="W210" s="182"/>
    </row>
    <row r="211" spans="1:23" x14ac:dyDescent="0.35">
      <c r="A211" s="182"/>
      <c r="B211" s="182"/>
      <c r="C211" s="182"/>
      <c r="D211" s="182"/>
      <c r="E211" s="230"/>
      <c r="F211" s="182"/>
      <c r="G211" s="237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229"/>
      <c r="T211" s="229"/>
      <c r="U211" s="229"/>
      <c r="V211" s="182"/>
      <c r="W211" s="182"/>
    </row>
    <row r="212" spans="1:23" x14ac:dyDescent="0.35">
      <c r="A212" s="182"/>
      <c r="B212" s="182"/>
      <c r="C212" s="182"/>
      <c r="D212" s="182"/>
      <c r="E212" s="230"/>
      <c r="F212" s="182"/>
      <c r="G212" s="227"/>
      <c r="H212" s="25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229"/>
      <c r="T212" s="229"/>
      <c r="U212" s="229"/>
      <c r="V212" s="182"/>
      <c r="W212" s="182"/>
    </row>
    <row r="213" spans="1:23" x14ac:dyDescent="0.35">
      <c r="A213" s="182"/>
      <c r="B213" s="182"/>
      <c r="C213" s="182"/>
      <c r="D213" s="182"/>
      <c r="E213" s="230"/>
      <c r="F213" s="182"/>
      <c r="G213" s="237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229"/>
      <c r="T213" s="229"/>
      <c r="U213" s="229"/>
      <c r="V213" s="182"/>
      <c r="W213" s="182"/>
    </row>
    <row r="214" spans="1:23" x14ac:dyDescent="0.35">
      <c r="A214" s="182"/>
      <c r="B214" s="182"/>
      <c r="C214" s="182"/>
      <c r="D214" s="182"/>
      <c r="E214" s="230"/>
      <c r="F214" s="182"/>
      <c r="G214" s="237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229"/>
      <c r="T214" s="229"/>
      <c r="U214" s="229"/>
      <c r="V214" s="182"/>
      <c r="W214" s="182"/>
    </row>
    <row r="215" spans="1:23" x14ac:dyDescent="0.35">
      <c r="A215" s="182"/>
      <c r="B215" s="182"/>
      <c r="C215" s="182"/>
      <c r="D215" s="182"/>
      <c r="E215" s="230"/>
      <c r="F215" s="182"/>
      <c r="G215" s="237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229"/>
      <c r="T215" s="229"/>
      <c r="U215" s="229"/>
      <c r="V215" s="182"/>
      <c r="W215" s="182"/>
    </row>
    <row r="216" spans="1:23" x14ac:dyDescent="0.35">
      <c r="A216" s="182"/>
      <c r="B216" s="182"/>
      <c r="C216" s="182"/>
      <c r="D216" s="182"/>
      <c r="E216" s="230"/>
      <c r="F216" s="182"/>
      <c r="G216" s="237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229"/>
      <c r="T216" s="229"/>
      <c r="U216" s="229"/>
      <c r="V216" s="182"/>
      <c r="W216" s="182"/>
    </row>
    <row r="217" spans="1:23" x14ac:dyDescent="0.35">
      <c r="A217" s="182"/>
      <c r="B217" s="182"/>
      <c r="C217" s="182"/>
      <c r="D217" s="182"/>
      <c r="E217" s="230"/>
      <c r="F217" s="182"/>
      <c r="G217" s="237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229"/>
      <c r="T217" s="229"/>
      <c r="U217" s="229"/>
      <c r="V217" s="182"/>
      <c r="W217" s="182"/>
    </row>
    <row r="218" spans="1:23" x14ac:dyDescent="0.35">
      <c r="A218" s="182"/>
      <c r="B218" s="182"/>
      <c r="C218" s="182"/>
      <c r="D218" s="182"/>
      <c r="E218" s="230"/>
      <c r="F218" s="182"/>
      <c r="G218" s="237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229"/>
      <c r="T218" s="229"/>
      <c r="U218" s="229"/>
      <c r="V218" s="182"/>
      <c r="W218" s="182"/>
    </row>
    <row r="219" spans="1:23" x14ac:dyDescent="0.35">
      <c r="A219" s="182"/>
      <c r="B219" s="182"/>
      <c r="C219" s="182"/>
      <c r="D219" s="182"/>
      <c r="E219" s="230"/>
      <c r="F219" s="182"/>
      <c r="G219" s="227"/>
      <c r="H219" s="25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229"/>
      <c r="T219" s="229"/>
      <c r="U219" s="229"/>
      <c r="V219" s="182"/>
      <c r="W219" s="182"/>
    </row>
    <row r="220" spans="1:23" x14ac:dyDescent="0.35">
      <c r="A220" s="182"/>
      <c r="B220" s="182"/>
      <c r="C220" s="182"/>
      <c r="D220" s="182"/>
      <c r="E220" s="230"/>
      <c r="F220" s="182"/>
      <c r="G220" s="227"/>
      <c r="H220" s="25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229"/>
      <c r="T220" s="229"/>
      <c r="U220" s="229"/>
      <c r="V220" s="182"/>
      <c r="W220" s="182"/>
    </row>
    <row r="221" spans="1:23" x14ac:dyDescent="0.35">
      <c r="A221" s="182"/>
      <c r="B221" s="182"/>
      <c r="C221" s="182"/>
      <c r="D221" s="182"/>
      <c r="E221" s="230"/>
      <c r="F221" s="182"/>
      <c r="G221" s="227"/>
      <c r="H221" s="25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229"/>
      <c r="T221" s="229"/>
      <c r="U221" s="229"/>
      <c r="V221" s="182"/>
      <c r="W221" s="182"/>
    </row>
    <row r="222" spans="1:23" x14ac:dyDescent="0.35">
      <c r="A222" s="182"/>
      <c r="B222" s="182"/>
      <c r="C222" s="182"/>
      <c r="D222" s="182"/>
      <c r="E222" s="230"/>
      <c r="F222" s="182"/>
      <c r="G222" s="227"/>
      <c r="H222" s="25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229"/>
      <c r="T222" s="229"/>
      <c r="U222" s="229"/>
      <c r="V222" s="182"/>
      <c r="W222" s="182"/>
    </row>
    <row r="223" spans="1:23" x14ac:dyDescent="0.35">
      <c r="A223" s="182"/>
      <c r="B223" s="182"/>
      <c r="C223" s="182"/>
      <c r="D223" s="182"/>
      <c r="E223" s="230"/>
      <c r="F223" s="182"/>
      <c r="G223" s="237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229"/>
      <c r="T223" s="229"/>
      <c r="U223" s="229"/>
      <c r="V223" s="182"/>
      <c r="W223" s="182"/>
    </row>
    <row r="224" spans="1:23" x14ac:dyDescent="0.35">
      <c r="A224" s="182"/>
      <c r="B224" s="182"/>
      <c r="C224" s="182"/>
      <c r="D224" s="182"/>
      <c r="E224" s="230"/>
      <c r="F224" s="182"/>
      <c r="G224" s="237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229"/>
      <c r="T224" s="229"/>
      <c r="U224" s="229"/>
      <c r="V224" s="182"/>
      <c r="W224" s="182"/>
    </row>
    <row r="225" spans="1:23" x14ac:dyDescent="0.35">
      <c r="A225" s="182"/>
      <c r="B225" s="182"/>
      <c r="C225" s="182"/>
      <c r="D225" s="182"/>
      <c r="E225" s="230"/>
      <c r="F225" s="182"/>
      <c r="G225" s="227"/>
      <c r="H225" s="25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229"/>
      <c r="T225" s="229"/>
      <c r="U225" s="229"/>
      <c r="V225" s="182"/>
      <c r="W225" s="182"/>
    </row>
    <row r="226" spans="1:23" x14ac:dyDescent="0.35">
      <c r="A226" s="182"/>
      <c r="B226" s="182"/>
      <c r="C226" s="182"/>
      <c r="D226" s="182"/>
      <c r="E226" s="230"/>
      <c r="F226" s="182"/>
      <c r="G226" s="227"/>
      <c r="H226" s="25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229"/>
      <c r="T226" s="229"/>
      <c r="U226" s="229"/>
      <c r="V226" s="182"/>
      <c r="W226" s="182"/>
    </row>
    <row r="227" spans="1:23" x14ac:dyDescent="0.35">
      <c r="A227" s="182"/>
      <c r="B227" s="182"/>
      <c r="C227" s="182"/>
      <c r="D227" s="182"/>
      <c r="E227" s="230"/>
      <c r="F227" s="182"/>
      <c r="G227" s="227"/>
      <c r="H227" s="25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229"/>
      <c r="T227" s="229"/>
      <c r="U227" s="229"/>
      <c r="V227" s="182"/>
      <c r="W227" s="182"/>
    </row>
    <row r="228" spans="1:23" x14ac:dyDescent="0.35">
      <c r="A228" s="182"/>
      <c r="B228" s="182"/>
      <c r="C228" s="182"/>
      <c r="D228" s="182"/>
      <c r="E228" s="230"/>
      <c r="F228" s="182"/>
      <c r="G228" s="227"/>
      <c r="H228" s="25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229"/>
      <c r="T228" s="229"/>
      <c r="U228" s="229"/>
      <c r="V228" s="182"/>
      <c r="W228" s="182"/>
    </row>
    <row r="229" spans="1:23" x14ac:dyDescent="0.35">
      <c r="A229" s="182"/>
      <c r="B229" s="182"/>
      <c r="C229" s="182"/>
      <c r="D229" s="182"/>
      <c r="E229" s="230"/>
      <c r="F229" s="182"/>
      <c r="G229" s="227"/>
      <c r="H229" s="25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229"/>
      <c r="T229" s="229"/>
      <c r="U229" s="229"/>
      <c r="V229" s="182"/>
      <c r="W229" s="182"/>
    </row>
    <row r="230" spans="1:23" x14ac:dyDescent="0.35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229"/>
      <c r="T230" s="229"/>
      <c r="U230" s="229"/>
      <c r="V230" s="182"/>
      <c r="W230" s="182"/>
    </row>
    <row r="231" spans="1:23" x14ac:dyDescent="0.35">
      <c r="A231" s="238"/>
      <c r="B231" s="238"/>
      <c r="C231" s="238"/>
      <c r="D231" s="238" t="s">
        <v>48</v>
      </c>
      <c r="E231" s="239">
        <f>SUM(E4:E229)/1000</f>
        <v>20.100750000000005</v>
      </c>
      <c r="F231" s="240"/>
      <c r="G231" s="241"/>
      <c r="H231" s="253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2"/>
      <c r="T231" s="242"/>
      <c r="U231" s="242"/>
      <c r="V231" s="240"/>
      <c r="W231" s="240"/>
    </row>
  </sheetData>
  <conditionalFormatting sqref="B232:B1048576 B1:B2">
    <cfRule type="duplicateValues" dxfId="80" priority="25"/>
  </conditionalFormatting>
  <conditionalFormatting sqref="C3:C5 C8:C9 C11 C13:C114">
    <cfRule type="duplicateValues" dxfId="79" priority="29"/>
  </conditionalFormatting>
  <conditionalFormatting sqref="C6">
    <cfRule type="duplicateValues" dxfId="78" priority="4"/>
  </conditionalFormatting>
  <conditionalFormatting sqref="C7">
    <cfRule type="duplicateValues" dxfId="77" priority="3"/>
  </conditionalFormatting>
  <conditionalFormatting sqref="C10">
    <cfRule type="duplicateValues" dxfId="76" priority="2"/>
  </conditionalFormatting>
  <conditionalFormatting sqref="C12">
    <cfRule type="duplicateValues" dxfId="75" priority="1"/>
  </conditionalFormatting>
  <conditionalFormatting sqref="C33">
    <cfRule type="duplicateValues" dxfId="74" priority="30"/>
  </conditionalFormatting>
  <conditionalFormatting sqref="C40">
    <cfRule type="duplicateValues" dxfId="73" priority="31"/>
  </conditionalFormatting>
  <conditionalFormatting sqref="C115:C116">
    <cfRule type="duplicateValues" dxfId="72" priority="32"/>
  </conditionalFormatting>
  <conditionalFormatting sqref="C117:C134 C137:C229">
    <cfRule type="duplicateValues" dxfId="71" priority="33"/>
  </conditionalFormatting>
  <conditionalFormatting sqref="C135:C136">
    <cfRule type="duplicateValues" dxfId="70" priority="34"/>
  </conditionalFormatting>
  <conditionalFormatting sqref="C230:C231">
    <cfRule type="duplicateValues" dxfId="69" priority="35"/>
  </conditionalFormatting>
  <conditionalFormatting sqref="D6">
    <cfRule type="duplicateValues" dxfId="68" priority="5"/>
  </conditionalFormatting>
  <conditionalFormatting sqref="D34:D64 D3:D5 D67:D114 D7:D32">
    <cfRule type="duplicateValues" dxfId="67" priority="24"/>
  </conditionalFormatting>
  <conditionalFormatting sqref="D65">
    <cfRule type="duplicateValues" dxfId="66" priority="22"/>
  </conditionalFormatting>
  <conditionalFormatting sqref="D66">
    <cfRule type="duplicateValues" dxfId="65" priority="23"/>
  </conditionalFormatting>
  <conditionalFormatting sqref="D115:D116">
    <cfRule type="duplicateValues" dxfId="64" priority="26"/>
  </conditionalFormatting>
  <conditionalFormatting sqref="D117:D134 D137:D229">
    <cfRule type="duplicateValues" dxfId="63" priority="28"/>
  </conditionalFormatting>
  <conditionalFormatting sqref="D135:D136">
    <cfRule type="duplicateValues" dxfId="62" priority="6"/>
  </conditionalFormatting>
  <conditionalFormatting sqref="D230:D231">
    <cfRule type="duplicateValues" dxfId="61" priority="19"/>
  </conditionalFormatting>
  <conditionalFormatting sqref="S114:U114">
    <cfRule type="duplicateValues" dxfId="60" priority="20"/>
  </conditionalFormatting>
  <conditionalFormatting sqref="S115:U115">
    <cfRule type="duplicateValues" dxfId="59" priority="21"/>
  </conditionalFormatting>
  <conditionalFormatting sqref="S117:U117">
    <cfRule type="duplicateValues" dxfId="58" priority="14"/>
  </conditionalFormatting>
  <conditionalFormatting sqref="S118:U118">
    <cfRule type="duplicateValues" dxfId="57" priority="13"/>
  </conditionalFormatting>
  <conditionalFormatting sqref="S120:U120">
    <cfRule type="duplicateValues" dxfId="56" priority="16"/>
  </conditionalFormatting>
  <conditionalFormatting sqref="S121:U121">
    <cfRule type="duplicateValues" dxfId="55" priority="15"/>
  </conditionalFormatting>
  <conditionalFormatting sqref="S123:U123">
    <cfRule type="duplicateValues" dxfId="54" priority="18"/>
  </conditionalFormatting>
  <conditionalFormatting sqref="S124:U125">
    <cfRule type="duplicateValues" dxfId="53" priority="17"/>
  </conditionalFormatting>
  <conditionalFormatting sqref="S126:U126">
    <cfRule type="duplicateValues" dxfId="52" priority="7"/>
  </conditionalFormatting>
  <conditionalFormatting sqref="S127:U127 S119:U119">
    <cfRule type="duplicateValues" dxfId="51" priority="27"/>
  </conditionalFormatting>
  <conditionalFormatting sqref="S128:U128">
    <cfRule type="duplicateValues" dxfId="50" priority="12"/>
  </conditionalFormatting>
  <conditionalFormatting sqref="S129:U129">
    <cfRule type="duplicateValues" dxfId="49" priority="10"/>
  </conditionalFormatting>
  <conditionalFormatting sqref="S130:U130">
    <cfRule type="duplicateValues" dxfId="48" priority="8"/>
  </conditionalFormatting>
  <conditionalFormatting sqref="S131:U131">
    <cfRule type="duplicateValues" dxfId="47" priority="11"/>
  </conditionalFormatting>
  <conditionalFormatting sqref="S132:U132">
    <cfRule type="duplicateValues" dxfId="46" priority="9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44" zoomScaleNormal="100" workbookViewId="0">
      <selection activeCell="AV56" sqref="AV56:AW56"/>
    </sheetView>
  </sheetViews>
  <sheetFormatPr defaultRowHeight="14.5" x14ac:dyDescent="0.35"/>
  <cols>
    <col min="1" max="25" width="3.453125" customWidth="1"/>
    <col min="26" max="26" width="4.36328125" customWidth="1"/>
    <col min="27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54296875" customWidth="1"/>
    <col min="39" max="39" width="3.453125" customWidth="1"/>
    <col min="40" max="40" width="3.90625" customWidth="1"/>
    <col min="41" max="52" width="3.453125" customWidth="1"/>
    <col min="257" max="281" width="3.453125" customWidth="1"/>
    <col min="282" max="282" width="4.36328125" customWidth="1"/>
    <col min="283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54296875" customWidth="1"/>
    <col min="295" max="295" width="3.453125" customWidth="1"/>
    <col min="296" max="296" width="3.90625" customWidth="1"/>
    <col min="297" max="308" width="3.453125" customWidth="1"/>
    <col min="513" max="537" width="3.453125" customWidth="1"/>
    <col min="538" max="538" width="4.36328125" customWidth="1"/>
    <col min="539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54296875" customWidth="1"/>
    <col min="551" max="551" width="3.453125" customWidth="1"/>
    <col min="552" max="552" width="3.90625" customWidth="1"/>
    <col min="553" max="564" width="3.453125" customWidth="1"/>
    <col min="769" max="793" width="3.453125" customWidth="1"/>
    <col min="794" max="794" width="4.36328125" customWidth="1"/>
    <col min="795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54296875" customWidth="1"/>
    <col min="807" max="807" width="3.453125" customWidth="1"/>
    <col min="808" max="808" width="3.90625" customWidth="1"/>
    <col min="809" max="820" width="3.453125" customWidth="1"/>
    <col min="1025" max="1049" width="3.453125" customWidth="1"/>
    <col min="1050" max="1050" width="4.36328125" customWidth="1"/>
    <col min="1051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54296875" customWidth="1"/>
    <col min="1063" max="1063" width="3.453125" customWidth="1"/>
    <col min="1064" max="1064" width="3.90625" customWidth="1"/>
    <col min="1065" max="1076" width="3.453125" customWidth="1"/>
    <col min="1281" max="1305" width="3.453125" customWidth="1"/>
    <col min="1306" max="1306" width="4.36328125" customWidth="1"/>
    <col min="1307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54296875" customWidth="1"/>
    <col min="1319" max="1319" width="3.453125" customWidth="1"/>
    <col min="1320" max="1320" width="3.90625" customWidth="1"/>
    <col min="1321" max="1332" width="3.453125" customWidth="1"/>
    <col min="1537" max="1561" width="3.453125" customWidth="1"/>
    <col min="1562" max="1562" width="4.36328125" customWidth="1"/>
    <col min="1563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54296875" customWidth="1"/>
    <col min="1575" max="1575" width="3.453125" customWidth="1"/>
    <col min="1576" max="1576" width="3.90625" customWidth="1"/>
    <col min="1577" max="1588" width="3.453125" customWidth="1"/>
    <col min="1793" max="1817" width="3.453125" customWidth="1"/>
    <col min="1818" max="1818" width="4.36328125" customWidth="1"/>
    <col min="1819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54296875" customWidth="1"/>
    <col min="1831" max="1831" width="3.453125" customWidth="1"/>
    <col min="1832" max="1832" width="3.90625" customWidth="1"/>
    <col min="1833" max="1844" width="3.453125" customWidth="1"/>
    <col min="2049" max="2073" width="3.453125" customWidth="1"/>
    <col min="2074" max="2074" width="4.36328125" customWidth="1"/>
    <col min="2075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54296875" customWidth="1"/>
    <col min="2087" max="2087" width="3.453125" customWidth="1"/>
    <col min="2088" max="2088" width="3.90625" customWidth="1"/>
    <col min="2089" max="2100" width="3.453125" customWidth="1"/>
    <col min="2305" max="2329" width="3.453125" customWidth="1"/>
    <col min="2330" max="2330" width="4.36328125" customWidth="1"/>
    <col min="2331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54296875" customWidth="1"/>
    <col min="2343" max="2343" width="3.453125" customWidth="1"/>
    <col min="2344" max="2344" width="3.90625" customWidth="1"/>
    <col min="2345" max="2356" width="3.453125" customWidth="1"/>
    <col min="2561" max="2585" width="3.453125" customWidth="1"/>
    <col min="2586" max="2586" width="4.36328125" customWidth="1"/>
    <col min="2587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54296875" customWidth="1"/>
    <col min="2599" max="2599" width="3.453125" customWidth="1"/>
    <col min="2600" max="2600" width="3.90625" customWidth="1"/>
    <col min="2601" max="2612" width="3.453125" customWidth="1"/>
    <col min="2817" max="2841" width="3.453125" customWidth="1"/>
    <col min="2842" max="2842" width="4.36328125" customWidth="1"/>
    <col min="2843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54296875" customWidth="1"/>
    <col min="2855" max="2855" width="3.453125" customWidth="1"/>
    <col min="2856" max="2856" width="3.90625" customWidth="1"/>
    <col min="2857" max="2868" width="3.453125" customWidth="1"/>
    <col min="3073" max="3097" width="3.453125" customWidth="1"/>
    <col min="3098" max="3098" width="4.36328125" customWidth="1"/>
    <col min="3099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54296875" customWidth="1"/>
    <col min="3111" max="3111" width="3.453125" customWidth="1"/>
    <col min="3112" max="3112" width="3.90625" customWidth="1"/>
    <col min="3113" max="3124" width="3.453125" customWidth="1"/>
    <col min="3329" max="3353" width="3.453125" customWidth="1"/>
    <col min="3354" max="3354" width="4.36328125" customWidth="1"/>
    <col min="3355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54296875" customWidth="1"/>
    <col min="3367" max="3367" width="3.453125" customWidth="1"/>
    <col min="3368" max="3368" width="3.90625" customWidth="1"/>
    <col min="3369" max="3380" width="3.453125" customWidth="1"/>
    <col min="3585" max="3609" width="3.453125" customWidth="1"/>
    <col min="3610" max="3610" width="4.36328125" customWidth="1"/>
    <col min="3611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54296875" customWidth="1"/>
    <col min="3623" max="3623" width="3.453125" customWidth="1"/>
    <col min="3624" max="3624" width="3.90625" customWidth="1"/>
    <col min="3625" max="3636" width="3.453125" customWidth="1"/>
    <col min="3841" max="3865" width="3.453125" customWidth="1"/>
    <col min="3866" max="3866" width="4.36328125" customWidth="1"/>
    <col min="3867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54296875" customWidth="1"/>
    <col min="3879" max="3879" width="3.453125" customWidth="1"/>
    <col min="3880" max="3880" width="3.90625" customWidth="1"/>
    <col min="3881" max="3892" width="3.453125" customWidth="1"/>
    <col min="4097" max="4121" width="3.453125" customWidth="1"/>
    <col min="4122" max="4122" width="4.36328125" customWidth="1"/>
    <col min="4123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54296875" customWidth="1"/>
    <col min="4135" max="4135" width="3.453125" customWidth="1"/>
    <col min="4136" max="4136" width="3.90625" customWidth="1"/>
    <col min="4137" max="4148" width="3.453125" customWidth="1"/>
    <col min="4353" max="4377" width="3.453125" customWidth="1"/>
    <col min="4378" max="4378" width="4.36328125" customWidth="1"/>
    <col min="4379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54296875" customWidth="1"/>
    <col min="4391" max="4391" width="3.453125" customWidth="1"/>
    <col min="4392" max="4392" width="3.90625" customWidth="1"/>
    <col min="4393" max="4404" width="3.453125" customWidth="1"/>
    <col min="4609" max="4633" width="3.453125" customWidth="1"/>
    <col min="4634" max="4634" width="4.36328125" customWidth="1"/>
    <col min="4635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54296875" customWidth="1"/>
    <col min="4647" max="4647" width="3.453125" customWidth="1"/>
    <col min="4648" max="4648" width="3.90625" customWidth="1"/>
    <col min="4649" max="4660" width="3.453125" customWidth="1"/>
    <col min="4865" max="4889" width="3.453125" customWidth="1"/>
    <col min="4890" max="4890" width="4.36328125" customWidth="1"/>
    <col min="4891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54296875" customWidth="1"/>
    <col min="4903" max="4903" width="3.453125" customWidth="1"/>
    <col min="4904" max="4904" width="3.90625" customWidth="1"/>
    <col min="4905" max="4916" width="3.453125" customWidth="1"/>
    <col min="5121" max="5145" width="3.453125" customWidth="1"/>
    <col min="5146" max="5146" width="4.36328125" customWidth="1"/>
    <col min="5147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54296875" customWidth="1"/>
    <col min="5159" max="5159" width="3.453125" customWidth="1"/>
    <col min="5160" max="5160" width="3.90625" customWidth="1"/>
    <col min="5161" max="5172" width="3.453125" customWidth="1"/>
    <col min="5377" max="5401" width="3.453125" customWidth="1"/>
    <col min="5402" max="5402" width="4.36328125" customWidth="1"/>
    <col min="5403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54296875" customWidth="1"/>
    <col min="5415" max="5415" width="3.453125" customWidth="1"/>
    <col min="5416" max="5416" width="3.90625" customWidth="1"/>
    <col min="5417" max="5428" width="3.453125" customWidth="1"/>
    <col min="5633" max="5657" width="3.453125" customWidth="1"/>
    <col min="5658" max="5658" width="4.36328125" customWidth="1"/>
    <col min="5659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54296875" customWidth="1"/>
    <col min="5671" max="5671" width="3.453125" customWidth="1"/>
    <col min="5672" max="5672" width="3.90625" customWidth="1"/>
    <col min="5673" max="5684" width="3.453125" customWidth="1"/>
    <col min="5889" max="5913" width="3.453125" customWidth="1"/>
    <col min="5914" max="5914" width="4.36328125" customWidth="1"/>
    <col min="5915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54296875" customWidth="1"/>
    <col min="5927" max="5927" width="3.453125" customWidth="1"/>
    <col min="5928" max="5928" width="3.90625" customWidth="1"/>
    <col min="5929" max="5940" width="3.453125" customWidth="1"/>
    <col min="6145" max="6169" width="3.453125" customWidth="1"/>
    <col min="6170" max="6170" width="4.36328125" customWidth="1"/>
    <col min="6171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54296875" customWidth="1"/>
    <col min="6183" max="6183" width="3.453125" customWidth="1"/>
    <col min="6184" max="6184" width="3.90625" customWidth="1"/>
    <col min="6185" max="6196" width="3.453125" customWidth="1"/>
    <col min="6401" max="6425" width="3.453125" customWidth="1"/>
    <col min="6426" max="6426" width="4.36328125" customWidth="1"/>
    <col min="6427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54296875" customWidth="1"/>
    <col min="6439" max="6439" width="3.453125" customWidth="1"/>
    <col min="6440" max="6440" width="3.90625" customWidth="1"/>
    <col min="6441" max="6452" width="3.453125" customWidth="1"/>
    <col min="6657" max="6681" width="3.453125" customWidth="1"/>
    <col min="6682" max="6682" width="4.36328125" customWidth="1"/>
    <col min="6683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54296875" customWidth="1"/>
    <col min="6695" max="6695" width="3.453125" customWidth="1"/>
    <col min="6696" max="6696" width="3.90625" customWidth="1"/>
    <col min="6697" max="6708" width="3.453125" customWidth="1"/>
    <col min="6913" max="6937" width="3.453125" customWidth="1"/>
    <col min="6938" max="6938" width="4.36328125" customWidth="1"/>
    <col min="6939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54296875" customWidth="1"/>
    <col min="6951" max="6951" width="3.453125" customWidth="1"/>
    <col min="6952" max="6952" width="3.90625" customWidth="1"/>
    <col min="6953" max="6964" width="3.453125" customWidth="1"/>
    <col min="7169" max="7193" width="3.453125" customWidth="1"/>
    <col min="7194" max="7194" width="4.36328125" customWidth="1"/>
    <col min="7195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54296875" customWidth="1"/>
    <col min="7207" max="7207" width="3.453125" customWidth="1"/>
    <col min="7208" max="7208" width="3.90625" customWidth="1"/>
    <col min="7209" max="7220" width="3.453125" customWidth="1"/>
    <col min="7425" max="7449" width="3.453125" customWidth="1"/>
    <col min="7450" max="7450" width="4.36328125" customWidth="1"/>
    <col min="7451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54296875" customWidth="1"/>
    <col min="7463" max="7463" width="3.453125" customWidth="1"/>
    <col min="7464" max="7464" width="3.90625" customWidth="1"/>
    <col min="7465" max="7476" width="3.453125" customWidth="1"/>
    <col min="7681" max="7705" width="3.453125" customWidth="1"/>
    <col min="7706" max="7706" width="4.36328125" customWidth="1"/>
    <col min="7707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54296875" customWidth="1"/>
    <col min="7719" max="7719" width="3.453125" customWidth="1"/>
    <col min="7720" max="7720" width="3.90625" customWidth="1"/>
    <col min="7721" max="7732" width="3.453125" customWidth="1"/>
    <col min="7937" max="7961" width="3.453125" customWidth="1"/>
    <col min="7962" max="7962" width="4.36328125" customWidth="1"/>
    <col min="7963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54296875" customWidth="1"/>
    <col min="7975" max="7975" width="3.453125" customWidth="1"/>
    <col min="7976" max="7976" width="3.90625" customWidth="1"/>
    <col min="7977" max="7988" width="3.453125" customWidth="1"/>
    <col min="8193" max="8217" width="3.453125" customWidth="1"/>
    <col min="8218" max="8218" width="4.36328125" customWidth="1"/>
    <col min="8219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54296875" customWidth="1"/>
    <col min="8231" max="8231" width="3.453125" customWidth="1"/>
    <col min="8232" max="8232" width="3.90625" customWidth="1"/>
    <col min="8233" max="8244" width="3.453125" customWidth="1"/>
    <col min="8449" max="8473" width="3.453125" customWidth="1"/>
    <col min="8474" max="8474" width="4.36328125" customWidth="1"/>
    <col min="8475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54296875" customWidth="1"/>
    <col min="8487" max="8487" width="3.453125" customWidth="1"/>
    <col min="8488" max="8488" width="3.90625" customWidth="1"/>
    <col min="8489" max="8500" width="3.453125" customWidth="1"/>
    <col min="8705" max="8729" width="3.453125" customWidth="1"/>
    <col min="8730" max="8730" width="4.36328125" customWidth="1"/>
    <col min="8731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54296875" customWidth="1"/>
    <col min="8743" max="8743" width="3.453125" customWidth="1"/>
    <col min="8744" max="8744" width="3.90625" customWidth="1"/>
    <col min="8745" max="8756" width="3.453125" customWidth="1"/>
    <col min="8961" max="8985" width="3.453125" customWidth="1"/>
    <col min="8986" max="8986" width="4.36328125" customWidth="1"/>
    <col min="8987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54296875" customWidth="1"/>
    <col min="8999" max="8999" width="3.453125" customWidth="1"/>
    <col min="9000" max="9000" width="3.90625" customWidth="1"/>
    <col min="9001" max="9012" width="3.453125" customWidth="1"/>
    <col min="9217" max="9241" width="3.453125" customWidth="1"/>
    <col min="9242" max="9242" width="4.36328125" customWidth="1"/>
    <col min="9243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54296875" customWidth="1"/>
    <col min="9255" max="9255" width="3.453125" customWidth="1"/>
    <col min="9256" max="9256" width="3.90625" customWidth="1"/>
    <col min="9257" max="9268" width="3.453125" customWidth="1"/>
    <col min="9473" max="9497" width="3.453125" customWidth="1"/>
    <col min="9498" max="9498" width="4.36328125" customWidth="1"/>
    <col min="9499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54296875" customWidth="1"/>
    <col min="9511" max="9511" width="3.453125" customWidth="1"/>
    <col min="9512" max="9512" width="3.90625" customWidth="1"/>
    <col min="9513" max="9524" width="3.453125" customWidth="1"/>
    <col min="9729" max="9753" width="3.453125" customWidth="1"/>
    <col min="9754" max="9754" width="4.36328125" customWidth="1"/>
    <col min="9755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54296875" customWidth="1"/>
    <col min="9767" max="9767" width="3.453125" customWidth="1"/>
    <col min="9768" max="9768" width="3.90625" customWidth="1"/>
    <col min="9769" max="9780" width="3.453125" customWidth="1"/>
    <col min="9985" max="10009" width="3.453125" customWidth="1"/>
    <col min="10010" max="10010" width="4.36328125" customWidth="1"/>
    <col min="10011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54296875" customWidth="1"/>
    <col min="10023" max="10023" width="3.453125" customWidth="1"/>
    <col min="10024" max="10024" width="3.90625" customWidth="1"/>
    <col min="10025" max="10036" width="3.453125" customWidth="1"/>
    <col min="10241" max="10265" width="3.453125" customWidth="1"/>
    <col min="10266" max="10266" width="4.36328125" customWidth="1"/>
    <col min="10267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54296875" customWidth="1"/>
    <col min="10279" max="10279" width="3.453125" customWidth="1"/>
    <col min="10280" max="10280" width="3.90625" customWidth="1"/>
    <col min="10281" max="10292" width="3.453125" customWidth="1"/>
    <col min="10497" max="10521" width="3.453125" customWidth="1"/>
    <col min="10522" max="10522" width="4.36328125" customWidth="1"/>
    <col min="10523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54296875" customWidth="1"/>
    <col min="10535" max="10535" width="3.453125" customWidth="1"/>
    <col min="10536" max="10536" width="3.90625" customWidth="1"/>
    <col min="10537" max="10548" width="3.453125" customWidth="1"/>
    <col min="10753" max="10777" width="3.453125" customWidth="1"/>
    <col min="10778" max="10778" width="4.36328125" customWidth="1"/>
    <col min="10779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54296875" customWidth="1"/>
    <col min="10791" max="10791" width="3.453125" customWidth="1"/>
    <col min="10792" max="10792" width="3.90625" customWidth="1"/>
    <col min="10793" max="10804" width="3.453125" customWidth="1"/>
    <col min="11009" max="11033" width="3.453125" customWidth="1"/>
    <col min="11034" max="11034" width="4.36328125" customWidth="1"/>
    <col min="11035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54296875" customWidth="1"/>
    <col min="11047" max="11047" width="3.453125" customWidth="1"/>
    <col min="11048" max="11048" width="3.90625" customWidth="1"/>
    <col min="11049" max="11060" width="3.453125" customWidth="1"/>
    <col min="11265" max="11289" width="3.453125" customWidth="1"/>
    <col min="11290" max="11290" width="4.36328125" customWidth="1"/>
    <col min="11291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54296875" customWidth="1"/>
    <col min="11303" max="11303" width="3.453125" customWidth="1"/>
    <col min="11304" max="11304" width="3.90625" customWidth="1"/>
    <col min="11305" max="11316" width="3.453125" customWidth="1"/>
    <col min="11521" max="11545" width="3.453125" customWidth="1"/>
    <col min="11546" max="11546" width="4.36328125" customWidth="1"/>
    <col min="11547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54296875" customWidth="1"/>
    <col min="11559" max="11559" width="3.453125" customWidth="1"/>
    <col min="11560" max="11560" width="3.90625" customWidth="1"/>
    <col min="11561" max="11572" width="3.453125" customWidth="1"/>
    <col min="11777" max="11801" width="3.453125" customWidth="1"/>
    <col min="11802" max="11802" width="4.36328125" customWidth="1"/>
    <col min="11803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54296875" customWidth="1"/>
    <col min="11815" max="11815" width="3.453125" customWidth="1"/>
    <col min="11816" max="11816" width="3.90625" customWidth="1"/>
    <col min="11817" max="11828" width="3.453125" customWidth="1"/>
    <col min="12033" max="12057" width="3.453125" customWidth="1"/>
    <col min="12058" max="12058" width="4.36328125" customWidth="1"/>
    <col min="12059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54296875" customWidth="1"/>
    <col min="12071" max="12071" width="3.453125" customWidth="1"/>
    <col min="12072" max="12072" width="3.90625" customWidth="1"/>
    <col min="12073" max="12084" width="3.453125" customWidth="1"/>
    <col min="12289" max="12313" width="3.453125" customWidth="1"/>
    <col min="12314" max="12314" width="4.36328125" customWidth="1"/>
    <col min="12315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54296875" customWidth="1"/>
    <col min="12327" max="12327" width="3.453125" customWidth="1"/>
    <col min="12328" max="12328" width="3.90625" customWidth="1"/>
    <col min="12329" max="12340" width="3.453125" customWidth="1"/>
    <col min="12545" max="12569" width="3.453125" customWidth="1"/>
    <col min="12570" max="12570" width="4.36328125" customWidth="1"/>
    <col min="12571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54296875" customWidth="1"/>
    <col min="12583" max="12583" width="3.453125" customWidth="1"/>
    <col min="12584" max="12584" width="3.90625" customWidth="1"/>
    <col min="12585" max="12596" width="3.453125" customWidth="1"/>
    <col min="12801" max="12825" width="3.453125" customWidth="1"/>
    <col min="12826" max="12826" width="4.36328125" customWidth="1"/>
    <col min="12827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54296875" customWidth="1"/>
    <col min="12839" max="12839" width="3.453125" customWidth="1"/>
    <col min="12840" max="12840" width="3.90625" customWidth="1"/>
    <col min="12841" max="12852" width="3.453125" customWidth="1"/>
    <col min="13057" max="13081" width="3.453125" customWidth="1"/>
    <col min="13082" max="13082" width="4.36328125" customWidth="1"/>
    <col min="13083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54296875" customWidth="1"/>
    <col min="13095" max="13095" width="3.453125" customWidth="1"/>
    <col min="13096" max="13096" width="3.90625" customWidth="1"/>
    <col min="13097" max="13108" width="3.453125" customWidth="1"/>
    <col min="13313" max="13337" width="3.453125" customWidth="1"/>
    <col min="13338" max="13338" width="4.36328125" customWidth="1"/>
    <col min="13339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54296875" customWidth="1"/>
    <col min="13351" max="13351" width="3.453125" customWidth="1"/>
    <col min="13352" max="13352" width="3.90625" customWidth="1"/>
    <col min="13353" max="13364" width="3.453125" customWidth="1"/>
    <col min="13569" max="13593" width="3.453125" customWidth="1"/>
    <col min="13594" max="13594" width="4.36328125" customWidth="1"/>
    <col min="13595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54296875" customWidth="1"/>
    <col min="13607" max="13607" width="3.453125" customWidth="1"/>
    <col min="13608" max="13608" width="3.90625" customWidth="1"/>
    <col min="13609" max="13620" width="3.453125" customWidth="1"/>
    <col min="13825" max="13849" width="3.453125" customWidth="1"/>
    <col min="13850" max="13850" width="4.36328125" customWidth="1"/>
    <col min="13851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54296875" customWidth="1"/>
    <col min="13863" max="13863" width="3.453125" customWidth="1"/>
    <col min="13864" max="13864" width="3.90625" customWidth="1"/>
    <col min="13865" max="13876" width="3.453125" customWidth="1"/>
    <col min="14081" max="14105" width="3.453125" customWidth="1"/>
    <col min="14106" max="14106" width="4.36328125" customWidth="1"/>
    <col min="14107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54296875" customWidth="1"/>
    <col min="14119" max="14119" width="3.453125" customWidth="1"/>
    <col min="14120" max="14120" width="3.90625" customWidth="1"/>
    <col min="14121" max="14132" width="3.453125" customWidth="1"/>
    <col min="14337" max="14361" width="3.453125" customWidth="1"/>
    <col min="14362" max="14362" width="4.36328125" customWidth="1"/>
    <col min="14363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54296875" customWidth="1"/>
    <col min="14375" max="14375" width="3.453125" customWidth="1"/>
    <col min="14376" max="14376" width="3.90625" customWidth="1"/>
    <col min="14377" max="14388" width="3.453125" customWidth="1"/>
    <col min="14593" max="14617" width="3.453125" customWidth="1"/>
    <col min="14618" max="14618" width="4.36328125" customWidth="1"/>
    <col min="14619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54296875" customWidth="1"/>
    <col min="14631" max="14631" width="3.453125" customWidth="1"/>
    <col min="14632" max="14632" width="3.90625" customWidth="1"/>
    <col min="14633" max="14644" width="3.453125" customWidth="1"/>
    <col min="14849" max="14873" width="3.453125" customWidth="1"/>
    <col min="14874" max="14874" width="4.36328125" customWidth="1"/>
    <col min="14875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54296875" customWidth="1"/>
    <col min="14887" max="14887" width="3.453125" customWidth="1"/>
    <col min="14888" max="14888" width="3.90625" customWidth="1"/>
    <col min="14889" max="14900" width="3.453125" customWidth="1"/>
    <col min="15105" max="15129" width="3.453125" customWidth="1"/>
    <col min="15130" max="15130" width="4.36328125" customWidth="1"/>
    <col min="15131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54296875" customWidth="1"/>
    <col min="15143" max="15143" width="3.453125" customWidth="1"/>
    <col min="15144" max="15144" width="3.90625" customWidth="1"/>
    <col min="15145" max="15156" width="3.453125" customWidth="1"/>
    <col min="15361" max="15385" width="3.453125" customWidth="1"/>
    <col min="15386" max="15386" width="4.36328125" customWidth="1"/>
    <col min="15387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54296875" customWidth="1"/>
    <col min="15399" max="15399" width="3.453125" customWidth="1"/>
    <col min="15400" max="15400" width="3.90625" customWidth="1"/>
    <col min="15401" max="15412" width="3.453125" customWidth="1"/>
    <col min="15617" max="15641" width="3.453125" customWidth="1"/>
    <col min="15642" max="15642" width="4.36328125" customWidth="1"/>
    <col min="15643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54296875" customWidth="1"/>
    <col min="15655" max="15655" width="3.453125" customWidth="1"/>
    <col min="15656" max="15656" width="3.90625" customWidth="1"/>
    <col min="15657" max="15668" width="3.453125" customWidth="1"/>
    <col min="15873" max="15897" width="3.453125" customWidth="1"/>
    <col min="15898" max="15898" width="4.36328125" customWidth="1"/>
    <col min="15899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54296875" customWidth="1"/>
    <col min="15911" max="15911" width="3.453125" customWidth="1"/>
    <col min="15912" max="15912" width="3.90625" customWidth="1"/>
    <col min="15913" max="15924" width="3.453125" customWidth="1"/>
    <col min="16129" max="16153" width="3.453125" customWidth="1"/>
    <col min="16154" max="16154" width="4.36328125" customWidth="1"/>
    <col min="16155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54296875" customWidth="1"/>
    <col min="16167" max="16167" width="3.453125" customWidth="1"/>
    <col min="16168" max="16168" width="3.90625" customWidth="1"/>
    <col min="16169" max="16180" width="3.453125" customWidth="1"/>
  </cols>
  <sheetData>
    <row r="1" spans="1:52" ht="24" thickBot="1" x14ac:dyDescent="0.4"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305" t="s">
        <v>659</v>
      </c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7"/>
    </row>
    <row r="2" spans="1:52" ht="16" thickBot="1" x14ac:dyDescent="0.4">
      <c r="A2" s="136"/>
      <c r="B2" s="137"/>
      <c r="C2" s="137"/>
      <c r="D2" s="137"/>
      <c r="E2" s="137"/>
      <c r="F2" s="137"/>
      <c r="G2" s="137"/>
      <c r="J2" s="137"/>
      <c r="K2" s="137"/>
      <c r="L2" s="308" t="s">
        <v>660</v>
      </c>
      <c r="M2" s="309"/>
      <c r="N2" s="309"/>
      <c r="O2" s="309"/>
      <c r="P2" s="309"/>
      <c r="Q2" s="309"/>
      <c r="R2" s="309"/>
      <c r="S2" s="309"/>
      <c r="T2" s="310"/>
      <c r="AM2" s="311" t="s">
        <v>559</v>
      </c>
      <c r="AN2" s="311"/>
      <c r="AO2" s="312">
        <f ca="1">TODAY()-1</f>
        <v>46152</v>
      </c>
      <c r="AP2" s="312"/>
      <c r="AQ2" s="312"/>
      <c r="AR2" s="312"/>
      <c r="AT2" s="135"/>
    </row>
    <row r="3" spans="1:52" ht="13.5" customHeight="1" x14ac:dyDescent="0.35">
      <c r="A3" s="134"/>
      <c r="AA3" s="313" t="s">
        <v>561</v>
      </c>
      <c r="AB3" s="314"/>
      <c r="AC3" s="314"/>
      <c r="AD3" s="314"/>
      <c r="AE3" s="315"/>
      <c r="AF3" s="322" t="s">
        <v>122</v>
      </c>
      <c r="AG3" s="325" t="s">
        <v>562</v>
      </c>
      <c r="AH3" s="326"/>
      <c r="AI3" s="329" t="s">
        <v>563</v>
      </c>
      <c r="AJ3" s="330"/>
      <c r="AK3" s="333" t="s">
        <v>564</v>
      </c>
      <c r="AL3" s="326"/>
      <c r="AM3" s="335" t="s">
        <v>565</v>
      </c>
      <c r="AN3" s="326"/>
      <c r="AO3" s="333" t="s">
        <v>1</v>
      </c>
      <c r="AP3" s="335"/>
      <c r="AQ3" s="335"/>
      <c r="AR3" s="337"/>
      <c r="AT3" s="135"/>
    </row>
    <row r="4" spans="1:52" ht="13" customHeight="1" thickBot="1" x14ac:dyDescent="0.4">
      <c r="A4" s="134"/>
      <c r="AA4" s="316"/>
      <c r="AB4" s="317"/>
      <c r="AC4" s="317"/>
      <c r="AD4" s="317"/>
      <c r="AE4" s="318"/>
      <c r="AF4" s="323"/>
      <c r="AG4" s="327"/>
      <c r="AH4" s="328"/>
      <c r="AI4" s="331"/>
      <c r="AJ4" s="332"/>
      <c r="AK4" s="334"/>
      <c r="AL4" s="328"/>
      <c r="AM4" s="336"/>
      <c r="AN4" s="328"/>
      <c r="AO4" s="334"/>
      <c r="AP4" s="336"/>
      <c r="AQ4" s="336"/>
      <c r="AR4" s="338"/>
      <c r="AT4" s="135"/>
    </row>
    <row r="5" spans="1:52" ht="13" customHeight="1" thickBot="1" x14ac:dyDescent="0.4">
      <c r="A5" s="134"/>
      <c r="L5" s="339" t="s">
        <v>560</v>
      </c>
      <c r="M5" s="340"/>
      <c r="N5" s="340"/>
      <c r="O5" s="341"/>
      <c r="R5" t="s">
        <v>463</v>
      </c>
      <c r="AA5" s="319"/>
      <c r="AB5" s="320"/>
      <c r="AC5" s="320"/>
      <c r="AD5" s="320"/>
      <c r="AE5" s="321"/>
      <c r="AF5" s="324"/>
      <c r="AG5" s="327"/>
      <c r="AH5" s="328"/>
      <c r="AI5" s="331"/>
      <c r="AJ5" s="332"/>
      <c r="AK5" s="334"/>
      <c r="AL5" s="328"/>
      <c r="AM5" s="336"/>
      <c r="AN5" s="328"/>
      <c r="AO5" s="334"/>
      <c r="AP5" s="336"/>
      <c r="AQ5" s="336"/>
      <c r="AR5" s="338"/>
      <c r="AT5" s="135"/>
    </row>
    <row r="6" spans="1:52" ht="13.5" customHeight="1" thickBot="1" x14ac:dyDescent="0.4">
      <c r="A6" s="134"/>
      <c r="E6" t="s">
        <v>566</v>
      </c>
      <c r="S6" t="s">
        <v>567</v>
      </c>
      <c r="AA6" s="346" t="s">
        <v>622</v>
      </c>
      <c r="AB6" s="347"/>
      <c r="AC6" s="347"/>
      <c r="AD6" s="347"/>
      <c r="AE6" s="348"/>
      <c r="AF6" s="201" t="s">
        <v>623</v>
      </c>
      <c r="AG6" s="360">
        <v>62.499000000000002</v>
      </c>
      <c r="AH6" s="361"/>
      <c r="AI6" s="362">
        <v>62.499000000000002</v>
      </c>
      <c r="AJ6" s="362"/>
      <c r="AK6" s="363"/>
      <c r="AL6" s="363"/>
      <c r="AM6" s="342">
        <f t="shared" ref="AM6:AM14" si="0">AG6-AI6</f>
        <v>0</v>
      </c>
      <c r="AN6" s="342"/>
      <c r="AO6" s="343"/>
      <c r="AP6" s="344"/>
      <c r="AQ6" s="344"/>
      <c r="AR6" s="345"/>
      <c r="AT6" s="135"/>
    </row>
    <row r="7" spans="1:52" ht="13.5" customHeight="1" thickBot="1" x14ac:dyDescent="0.4">
      <c r="A7" s="134"/>
      <c r="L7" s="138"/>
      <c r="M7" s="139"/>
      <c r="N7" s="139"/>
      <c r="O7" s="258"/>
      <c r="P7" s="259"/>
      <c r="AA7" s="346" t="s">
        <v>624</v>
      </c>
      <c r="AB7" s="347"/>
      <c r="AC7" s="347"/>
      <c r="AD7" s="347"/>
      <c r="AE7" s="348"/>
      <c r="AF7" s="202" t="s">
        <v>623</v>
      </c>
      <c r="AG7" s="357">
        <f>AG6</f>
        <v>62.499000000000002</v>
      </c>
      <c r="AH7" s="350"/>
      <c r="AI7" s="358">
        <v>62.499000000000002</v>
      </c>
      <c r="AJ7" s="358" t="e">
        <f>#REF!</f>
        <v>#REF!</v>
      </c>
      <c r="AK7" s="352"/>
      <c r="AL7" s="352"/>
      <c r="AM7" s="353">
        <f t="shared" si="0"/>
        <v>0</v>
      </c>
      <c r="AN7" s="353"/>
      <c r="AO7" s="354"/>
      <c r="AP7" s="355"/>
      <c r="AQ7" s="355"/>
      <c r="AR7" s="356"/>
      <c r="AT7" s="135"/>
    </row>
    <row r="8" spans="1:52" ht="13.5" customHeight="1" thickBot="1" x14ac:dyDescent="0.4">
      <c r="A8" s="134"/>
      <c r="C8" t="s">
        <v>568</v>
      </c>
      <c r="U8" t="s">
        <v>569</v>
      </c>
      <c r="AA8" s="346" t="s">
        <v>129</v>
      </c>
      <c r="AB8" s="347"/>
      <c r="AC8" s="347"/>
      <c r="AD8" s="347"/>
      <c r="AE8" s="348"/>
      <c r="AF8" s="202" t="s">
        <v>623</v>
      </c>
      <c r="AG8" s="357">
        <f>AG7</f>
        <v>62.499000000000002</v>
      </c>
      <c r="AH8" s="350"/>
      <c r="AI8" s="358">
        <v>60.7</v>
      </c>
      <c r="AJ8" s="358" t="e">
        <f>#REF!</f>
        <v>#REF!</v>
      </c>
      <c r="AK8" s="352"/>
      <c r="AL8" s="352"/>
      <c r="AM8" s="359">
        <f t="shared" si="0"/>
        <v>1.7989999999999995</v>
      </c>
      <c r="AN8" s="359"/>
      <c r="AO8" s="354"/>
      <c r="AP8" s="355"/>
      <c r="AQ8" s="355"/>
      <c r="AR8" s="356"/>
      <c r="AT8" s="135"/>
    </row>
    <row r="9" spans="1:52" ht="13.5" customHeight="1" thickBot="1" x14ac:dyDescent="0.4">
      <c r="A9" s="134"/>
      <c r="S9" t="s">
        <v>568</v>
      </c>
      <c r="AA9" s="346" t="s">
        <v>51</v>
      </c>
      <c r="AB9" s="347"/>
      <c r="AC9" s="347"/>
      <c r="AD9" s="347"/>
      <c r="AE9" s="348"/>
      <c r="AF9" s="203" t="s">
        <v>625</v>
      </c>
      <c r="AG9" s="349">
        <v>165</v>
      </c>
      <c r="AH9" s="350"/>
      <c r="AI9" s="351">
        <v>140</v>
      </c>
      <c r="AJ9" s="351"/>
      <c r="AK9" s="352"/>
      <c r="AL9" s="352"/>
      <c r="AM9" s="353">
        <f t="shared" si="0"/>
        <v>25</v>
      </c>
      <c r="AN9" s="353"/>
      <c r="AO9" s="354"/>
      <c r="AP9" s="355"/>
      <c r="AQ9" s="355"/>
      <c r="AR9" s="356"/>
      <c r="AT9" s="135"/>
    </row>
    <row r="10" spans="1:52" ht="15" thickBot="1" x14ac:dyDescent="0.4">
      <c r="A10" s="134"/>
      <c r="C10" t="s">
        <v>571</v>
      </c>
      <c r="I10" s="142"/>
      <c r="J10" s="260"/>
      <c r="K10" s="143" t="s">
        <v>572</v>
      </c>
      <c r="L10" s="143" t="s">
        <v>573</v>
      </c>
      <c r="M10" s="261" t="s">
        <v>574</v>
      </c>
      <c r="N10" s="260"/>
      <c r="O10" s="141" t="s">
        <v>572</v>
      </c>
      <c r="P10" s="141" t="s">
        <v>573</v>
      </c>
      <c r="Q10" s="261"/>
      <c r="R10" s="142"/>
      <c r="AA10" s="346" t="s">
        <v>570</v>
      </c>
      <c r="AB10" s="347"/>
      <c r="AC10" s="347"/>
      <c r="AD10" s="347"/>
      <c r="AE10" s="348"/>
      <c r="AF10" s="202" t="s">
        <v>625</v>
      </c>
      <c r="AG10" s="349">
        <f>AG9</f>
        <v>165</v>
      </c>
      <c r="AH10" s="350"/>
      <c r="AI10" s="351">
        <v>88</v>
      </c>
      <c r="AJ10" s="351"/>
      <c r="AK10" s="352"/>
      <c r="AL10" s="352"/>
      <c r="AM10" s="353">
        <f t="shared" si="0"/>
        <v>77</v>
      </c>
      <c r="AN10" s="353"/>
      <c r="AO10" s="354"/>
      <c r="AP10" s="355"/>
      <c r="AQ10" s="355"/>
      <c r="AR10" s="356"/>
      <c r="AT10" s="135"/>
    </row>
    <row r="11" spans="1:52" ht="15" thickBot="1" x14ac:dyDescent="0.4">
      <c r="A11" s="134"/>
      <c r="K11" s="143" t="s">
        <v>576</v>
      </c>
      <c r="L11" s="143" t="s">
        <v>577</v>
      </c>
      <c r="O11" s="141" t="s">
        <v>576</v>
      </c>
      <c r="P11" s="141" t="s">
        <v>577</v>
      </c>
      <c r="S11" t="s">
        <v>571</v>
      </c>
      <c r="AA11" s="346" t="s">
        <v>575</v>
      </c>
      <c r="AB11" s="347"/>
      <c r="AC11" s="347"/>
      <c r="AD11" s="347"/>
      <c r="AE11" s="348"/>
      <c r="AF11" s="202" t="s">
        <v>625</v>
      </c>
      <c r="AG11" s="349">
        <f>AG9</f>
        <v>165</v>
      </c>
      <c r="AH11" s="350"/>
      <c r="AI11" s="351">
        <v>121</v>
      </c>
      <c r="AJ11" s="351"/>
      <c r="AK11" s="352"/>
      <c r="AL11" s="352"/>
      <c r="AM11" s="353">
        <f t="shared" si="0"/>
        <v>44</v>
      </c>
      <c r="AN11" s="353"/>
      <c r="AO11" s="354"/>
      <c r="AP11" s="355"/>
      <c r="AQ11" s="355"/>
      <c r="AR11" s="356"/>
      <c r="AT11" s="135"/>
    </row>
    <row r="12" spans="1:52" ht="15" thickBot="1" x14ac:dyDescent="0.4">
      <c r="A12" s="134"/>
      <c r="C12" t="s">
        <v>579</v>
      </c>
      <c r="K12" s="257"/>
      <c r="L12" s="257"/>
      <c r="O12" s="71"/>
      <c r="P12" s="71"/>
      <c r="R12" s="144"/>
      <c r="S12" s="144"/>
      <c r="T12" s="144"/>
      <c r="U12" s="144"/>
      <c r="W12" t="s">
        <v>580</v>
      </c>
      <c r="AA12" s="346" t="s">
        <v>578</v>
      </c>
      <c r="AB12" s="347"/>
      <c r="AC12" s="347"/>
      <c r="AD12" s="347"/>
      <c r="AE12" s="348"/>
      <c r="AF12" s="202" t="s">
        <v>626</v>
      </c>
      <c r="AG12" s="349">
        <f>AG9</f>
        <v>165</v>
      </c>
      <c r="AH12" s="350"/>
      <c r="AI12" s="351">
        <v>39</v>
      </c>
      <c r="AJ12" s="351"/>
      <c r="AK12" s="352"/>
      <c r="AL12" s="352"/>
      <c r="AM12" s="353">
        <f t="shared" si="0"/>
        <v>126</v>
      </c>
      <c r="AN12" s="353"/>
      <c r="AO12" s="354"/>
      <c r="AP12" s="355"/>
      <c r="AQ12" s="355"/>
      <c r="AR12" s="356"/>
      <c r="AT12" s="135"/>
    </row>
    <row r="13" spans="1:52" ht="14.5" customHeight="1" thickBot="1" x14ac:dyDescent="0.4">
      <c r="A13" s="134"/>
      <c r="K13" s="256"/>
      <c r="L13" s="256"/>
      <c r="O13" s="142"/>
      <c r="P13" s="142"/>
      <c r="AA13" s="346" t="s">
        <v>581</v>
      </c>
      <c r="AB13" s="347"/>
      <c r="AC13" s="347"/>
      <c r="AD13" s="347"/>
      <c r="AE13" s="348"/>
      <c r="AF13" s="202" t="s">
        <v>623</v>
      </c>
      <c r="AG13" s="357">
        <f>AG8</f>
        <v>62.499000000000002</v>
      </c>
      <c r="AH13" s="350"/>
      <c r="AI13" s="351">
        <v>13.422000000000001</v>
      </c>
      <c r="AJ13" s="351"/>
      <c r="AK13" s="352">
        <v>2.7330000000000001</v>
      </c>
      <c r="AL13" s="352"/>
      <c r="AM13" s="359">
        <f t="shared" si="0"/>
        <v>49.076999999999998</v>
      </c>
      <c r="AN13" s="359"/>
      <c r="AO13" s="354"/>
      <c r="AP13" s="355"/>
      <c r="AQ13" s="355"/>
      <c r="AR13" s="356"/>
      <c r="AT13" s="135"/>
    </row>
    <row r="14" spans="1:52" ht="15" thickBot="1" x14ac:dyDescent="0.4">
      <c r="A14" s="134"/>
      <c r="F14" t="s">
        <v>469</v>
      </c>
      <c r="K14" s="372" t="s">
        <v>583</v>
      </c>
      <c r="L14" s="372"/>
      <c r="M14" s="372"/>
      <c r="N14" s="372"/>
      <c r="O14" s="372"/>
      <c r="P14" s="372"/>
      <c r="AA14" s="346" t="s">
        <v>582</v>
      </c>
      <c r="AB14" s="347"/>
      <c r="AC14" s="347"/>
      <c r="AD14" s="347"/>
      <c r="AE14" s="348"/>
      <c r="AF14" s="204" t="s">
        <v>623</v>
      </c>
      <c r="AG14" s="373">
        <f>AG6</f>
        <v>62.499000000000002</v>
      </c>
      <c r="AH14" s="374"/>
      <c r="AI14" s="351">
        <v>13.422000000000001</v>
      </c>
      <c r="AJ14" s="351"/>
      <c r="AK14" s="352"/>
      <c r="AL14" s="352"/>
      <c r="AM14" s="375">
        <f t="shared" si="0"/>
        <v>49.076999999999998</v>
      </c>
      <c r="AN14" s="375"/>
      <c r="AO14" s="365"/>
      <c r="AP14" s="366"/>
      <c r="AQ14" s="366"/>
      <c r="AR14" s="367"/>
      <c r="AT14" s="135"/>
    </row>
    <row r="15" spans="1:52" x14ac:dyDescent="0.35">
      <c r="A15" s="134"/>
      <c r="C15" s="146"/>
      <c r="D15" s="146"/>
      <c r="G15" s="147"/>
      <c r="H15" s="147"/>
      <c r="I15" s="147"/>
      <c r="J15" s="147"/>
      <c r="K15" s="147"/>
      <c r="L15" s="149"/>
      <c r="M15" s="149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135"/>
    </row>
    <row r="16" spans="1:52" x14ac:dyDescent="0.35">
      <c r="A16" s="150"/>
      <c r="B16" s="151"/>
      <c r="C16" s="151"/>
      <c r="D16" s="151"/>
      <c r="E16" s="151"/>
      <c r="F16" s="152"/>
      <c r="G16" s="151"/>
      <c r="H16" s="151"/>
      <c r="I16" s="151"/>
      <c r="J16" s="368"/>
      <c r="K16" s="369"/>
      <c r="L16" s="151"/>
      <c r="M16" s="151"/>
      <c r="N16" s="368"/>
      <c r="O16" s="369"/>
      <c r="P16" s="151"/>
      <c r="Q16" s="151"/>
      <c r="R16" s="368"/>
      <c r="S16" s="369"/>
      <c r="T16" s="151"/>
      <c r="U16" s="151"/>
      <c r="V16" s="368"/>
      <c r="W16" s="369"/>
      <c r="X16" s="151"/>
      <c r="Y16" s="151"/>
      <c r="Z16" s="368"/>
      <c r="AA16" s="369"/>
      <c r="AB16" s="151"/>
      <c r="AC16" s="151"/>
      <c r="AD16" s="370"/>
      <c r="AE16" s="369"/>
      <c r="AF16" s="151"/>
      <c r="AG16" s="151"/>
      <c r="AH16" s="371"/>
      <c r="AI16" s="369"/>
      <c r="AJ16" s="151"/>
      <c r="AK16" s="151"/>
      <c r="AL16" s="368" t="s">
        <v>102</v>
      </c>
      <c r="AM16" s="369"/>
      <c r="AN16" s="151"/>
      <c r="AO16" s="151"/>
      <c r="AP16" s="368" t="s">
        <v>121</v>
      </c>
      <c r="AQ16" s="369"/>
      <c r="AR16" s="151"/>
      <c r="AS16" s="151"/>
      <c r="AT16" s="153"/>
      <c r="AU16" s="151"/>
      <c r="AV16" s="151"/>
      <c r="AW16" s="151"/>
      <c r="AX16" s="151"/>
      <c r="AY16" s="151"/>
      <c r="AZ16" s="151"/>
    </row>
    <row r="17" spans="1:52" x14ac:dyDescent="0.35">
      <c r="A17" s="134"/>
      <c r="AT17" s="135"/>
    </row>
    <row r="18" spans="1:52" s="155" customFormat="1" ht="12.5" x14ac:dyDescent="0.25">
      <c r="A18" s="154"/>
      <c r="AL18" s="155">
        <f>1+AH18</f>
        <v>1</v>
      </c>
      <c r="AP18" s="155">
        <f>1+AL18</f>
        <v>2</v>
      </c>
      <c r="AT18" s="156"/>
    </row>
    <row r="19" spans="1:52" x14ac:dyDescent="0.35">
      <c r="A19" s="134"/>
      <c r="B19" s="142"/>
      <c r="C19" s="142"/>
      <c r="F19" s="142"/>
      <c r="G19" s="142"/>
      <c r="H19" s="157"/>
      <c r="I19" s="157"/>
      <c r="J19" s="142"/>
      <c r="K19" s="142"/>
      <c r="L19" s="364"/>
      <c r="M19" s="364"/>
      <c r="N19" s="255"/>
      <c r="O19" s="255"/>
      <c r="P19" s="364"/>
      <c r="Q19" s="364"/>
      <c r="R19" s="142"/>
      <c r="S19" s="142"/>
      <c r="T19" s="364"/>
      <c r="U19" s="364"/>
      <c r="V19" s="255"/>
      <c r="W19" s="255"/>
      <c r="X19" s="364"/>
      <c r="Y19" s="364"/>
      <c r="Z19" s="255"/>
      <c r="AA19" s="255"/>
      <c r="AB19" s="364"/>
      <c r="AC19" s="364"/>
      <c r="AD19" s="255"/>
      <c r="AE19" s="255"/>
      <c r="AF19" s="364"/>
      <c r="AG19" s="364"/>
      <c r="AH19" s="255"/>
      <c r="AI19" s="255"/>
      <c r="AJ19" s="364"/>
      <c r="AK19" s="377"/>
      <c r="AL19" s="158" t="s">
        <v>572</v>
      </c>
      <c r="AM19" s="158" t="s">
        <v>573</v>
      </c>
      <c r="AN19" s="378"/>
      <c r="AO19" s="377"/>
      <c r="AP19" s="71" t="s">
        <v>572</v>
      </c>
      <c r="AQ19" s="71" t="s">
        <v>573</v>
      </c>
      <c r="AR19" s="364">
        <v>108.19</v>
      </c>
      <c r="AS19" s="364"/>
      <c r="AT19" s="156"/>
      <c r="AV19" s="376">
        <f>D19+H19+L19+P19+T19+X19+AB19+AF19+AJ19+AN19+AR19</f>
        <v>108.19</v>
      </c>
      <c r="AW19" s="376"/>
      <c r="AY19">
        <v>7</v>
      </c>
    </row>
    <row r="20" spans="1:52" x14ac:dyDescent="0.35">
      <c r="A20" s="134"/>
      <c r="B20" s="142"/>
      <c r="C20" s="142"/>
      <c r="F20" s="142"/>
      <c r="G20" s="142"/>
      <c r="J20" s="142"/>
      <c r="K20" s="142"/>
      <c r="N20" s="142"/>
      <c r="O20" s="142"/>
      <c r="R20" s="142"/>
      <c r="S20" s="142"/>
      <c r="V20" s="142"/>
      <c r="W20" s="142"/>
      <c r="Z20" s="142"/>
      <c r="AA20" s="142"/>
      <c r="AD20" s="142"/>
      <c r="AE20" s="142"/>
      <c r="AH20" s="142"/>
      <c r="AI20" s="142"/>
      <c r="AL20" s="71" t="s">
        <v>576</v>
      </c>
      <c r="AM20" s="71" t="s">
        <v>577</v>
      </c>
      <c r="AP20" s="71" t="s">
        <v>576</v>
      </c>
      <c r="AQ20" s="71" t="s">
        <v>577</v>
      </c>
      <c r="AT20" s="156"/>
      <c r="AV20" s="376"/>
      <c r="AW20" s="376"/>
    </row>
    <row r="21" spans="1:52" x14ac:dyDescent="0.35">
      <c r="A21" s="134"/>
      <c r="C21" s="146" t="s">
        <v>584</v>
      </c>
      <c r="D21" s="146"/>
      <c r="H21" s="145"/>
      <c r="I21" s="147"/>
      <c r="J21" s="147"/>
      <c r="M21" s="147"/>
      <c r="N21" s="148" t="s">
        <v>585</v>
      </c>
      <c r="O21" s="149"/>
      <c r="P21" s="149"/>
      <c r="Q21" s="149"/>
      <c r="T21" s="147"/>
      <c r="V21" t="s">
        <v>586</v>
      </c>
      <c r="Z21" s="376"/>
      <c r="AA21" s="376"/>
      <c r="AD21" s="376"/>
      <c r="AE21" s="376"/>
      <c r="AH21" s="376"/>
      <c r="AI21" s="376"/>
      <c r="AL21" s="379"/>
      <c r="AM21" s="379"/>
      <c r="AP21" s="379"/>
      <c r="AQ21" s="379"/>
      <c r="AT21" s="156"/>
      <c r="AV21" s="376"/>
      <c r="AW21" s="376"/>
    </row>
    <row r="22" spans="1:52" x14ac:dyDescent="0.35">
      <c r="A22" s="134"/>
      <c r="C22" s="146"/>
      <c r="D22" s="146"/>
      <c r="G22" s="147" t="s">
        <v>587</v>
      </c>
      <c r="H22" s="147"/>
      <c r="I22" s="147"/>
      <c r="J22" s="147"/>
      <c r="K22" s="147"/>
      <c r="L22" s="149"/>
      <c r="M22" s="149"/>
      <c r="N22" s="149"/>
      <c r="O22" s="149"/>
      <c r="P22" s="147"/>
      <c r="Q22" s="147"/>
      <c r="R22" s="147" t="s">
        <v>588</v>
      </c>
      <c r="Z22" s="368"/>
      <c r="AA22" s="369"/>
      <c r="AD22" s="368"/>
      <c r="AE22" s="368"/>
      <c r="AH22" s="368"/>
      <c r="AI22" s="369"/>
      <c r="AL22" s="368" t="str">
        <f>VLOOKUP(AL18,'[80]Location Status'!$A$7:$D$178,3,0)</f>
        <v>DD60+0</v>
      </c>
      <c r="AM22" s="369"/>
      <c r="AP22" s="368" t="str">
        <f>VLOOKUP(AP18,'[80]Location Status'!$A$7:$D$178,3,0)</f>
        <v>DD60+0</v>
      </c>
      <c r="AQ22" s="369"/>
      <c r="AT22" s="135"/>
      <c r="AV22" s="376"/>
      <c r="AW22" s="376"/>
    </row>
    <row r="23" spans="1:52" x14ac:dyDescent="0.35">
      <c r="A23" s="134"/>
      <c r="AT23" s="135"/>
      <c r="AV23" s="376"/>
      <c r="AW23" s="376"/>
    </row>
    <row r="24" spans="1:52" x14ac:dyDescent="0.35">
      <c r="A24" s="150"/>
      <c r="B24" s="368" t="s">
        <v>661</v>
      </c>
      <c r="C24" s="369"/>
      <c r="D24" s="151"/>
      <c r="E24" s="151"/>
      <c r="F24" s="368" t="s">
        <v>662</v>
      </c>
      <c r="G24" s="369"/>
      <c r="H24" s="151"/>
      <c r="I24" s="151"/>
      <c r="J24" s="370" t="s">
        <v>663</v>
      </c>
      <c r="K24" s="369"/>
      <c r="L24" s="151"/>
      <c r="M24" s="151"/>
      <c r="N24" s="371" t="s">
        <v>664</v>
      </c>
      <c r="O24" s="369"/>
      <c r="P24" s="151"/>
      <c r="Q24" s="151"/>
      <c r="R24" s="371" t="s">
        <v>665</v>
      </c>
      <c r="S24" s="369"/>
      <c r="T24" s="151"/>
      <c r="U24" s="151"/>
      <c r="V24" s="371" t="s">
        <v>109</v>
      </c>
      <c r="W24" s="369"/>
      <c r="X24" s="151"/>
      <c r="Y24" s="151"/>
      <c r="Z24" s="371" t="s">
        <v>666</v>
      </c>
      <c r="AA24" s="369"/>
      <c r="AB24" s="151"/>
      <c r="AC24" s="151"/>
      <c r="AD24" s="371" t="s">
        <v>110</v>
      </c>
      <c r="AE24" s="369"/>
      <c r="AF24" s="151"/>
      <c r="AG24" s="151"/>
      <c r="AH24" s="371" t="s">
        <v>191</v>
      </c>
      <c r="AI24" s="369"/>
      <c r="AJ24" s="151"/>
      <c r="AK24" s="151"/>
      <c r="AL24" s="368" t="s">
        <v>349</v>
      </c>
      <c r="AM24" s="369"/>
      <c r="AN24" s="151"/>
      <c r="AO24" s="151"/>
      <c r="AP24" s="368" t="s">
        <v>667</v>
      </c>
      <c r="AQ24" s="369"/>
      <c r="AR24" s="151"/>
      <c r="AS24" s="151"/>
      <c r="AT24" s="153"/>
      <c r="AU24" s="151"/>
      <c r="AV24" s="376"/>
      <c r="AW24" s="376"/>
      <c r="AX24" s="151"/>
      <c r="AY24" s="151"/>
      <c r="AZ24" s="151"/>
    </row>
    <row r="25" spans="1:52" x14ac:dyDescent="0.35">
      <c r="A25" s="134"/>
      <c r="AT25" s="135"/>
      <c r="AV25" s="376"/>
      <c r="AW25" s="376"/>
    </row>
    <row r="26" spans="1:52" s="155" customFormat="1" ht="12.5" x14ac:dyDescent="0.25">
      <c r="A26" s="154"/>
      <c r="B26" s="155">
        <f>1+AP18</f>
        <v>3</v>
      </c>
      <c r="F26" s="155">
        <f>1+B26</f>
        <v>4</v>
      </c>
      <c r="J26" s="155">
        <f>1+F26</f>
        <v>5</v>
      </c>
      <c r="N26" s="155">
        <f>1+J26</f>
        <v>6</v>
      </c>
      <c r="R26" s="155">
        <f>1+N26</f>
        <v>7</v>
      </c>
      <c r="V26" s="155">
        <f>1+R26</f>
        <v>8</v>
      </c>
      <c r="Z26" s="155">
        <f>1+V26</f>
        <v>9</v>
      </c>
      <c r="AD26" s="155">
        <f>1+Z26</f>
        <v>10</v>
      </c>
      <c r="AH26" s="155">
        <f>1+AD26</f>
        <v>11</v>
      </c>
      <c r="AL26" s="155">
        <f>1+AH26</f>
        <v>12</v>
      </c>
      <c r="AP26" s="155">
        <f>1+AL26</f>
        <v>13</v>
      </c>
      <c r="AT26" s="156"/>
      <c r="AV26" s="380"/>
      <c r="AW26" s="380"/>
    </row>
    <row r="27" spans="1:52" x14ac:dyDescent="0.35">
      <c r="A27" s="134"/>
      <c r="B27" s="158" t="s">
        <v>572</v>
      </c>
      <c r="C27" s="158" t="s">
        <v>573</v>
      </c>
      <c r="D27" s="378">
        <v>216.27</v>
      </c>
      <c r="E27" s="377"/>
      <c r="F27" s="158" t="s">
        <v>572</v>
      </c>
      <c r="G27" s="158" t="s">
        <v>573</v>
      </c>
      <c r="H27" s="378">
        <v>280</v>
      </c>
      <c r="I27" s="377"/>
      <c r="J27" s="158" t="s">
        <v>572</v>
      </c>
      <c r="K27" s="158" t="s">
        <v>573</v>
      </c>
      <c r="L27" s="378">
        <v>388</v>
      </c>
      <c r="M27" s="377"/>
      <c r="N27" s="158" t="s">
        <v>572</v>
      </c>
      <c r="O27" s="158" t="s">
        <v>573</v>
      </c>
      <c r="P27" s="378">
        <v>390</v>
      </c>
      <c r="Q27" s="377"/>
      <c r="R27" s="158" t="s">
        <v>572</v>
      </c>
      <c r="S27" s="158" t="s">
        <v>573</v>
      </c>
      <c r="T27" s="378">
        <v>380</v>
      </c>
      <c r="U27" s="377"/>
      <c r="V27" s="158" t="s">
        <v>572</v>
      </c>
      <c r="W27" s="158" t="s">
        <v>573</v>
      </c>
      <c r="X27" s="364">
        <v>272</v>
      </c>
      <c r="Y27" s="364"/>
      <c r="Z27" s="161" t="s">
        <v>572</v>
      </c>
      <c r="AA27" s="161" t="s">
        <v>573</v>
      </c>
      <c r="AB27" s="378">
        <v>290</v>
      </c>
      <c r="AC27" s="377"/>
      <c r="AD27" s="161" t="s">
        <v>572</v>
      </c>
      <c r="AE27" s="161" t="s">
        <v>573</v>
      </c>
      <c r="AF27" s="378">
        <v>368</v>
      </c>
      <c r="AG27" s="377"/>
      <c r="AH27" s="158" t="s">
        <v>572</v>
      </c>
      <c r="AI27" s="158" t="s">
        <v>573</v>
      </c>
      <c r="AJ27" s="378">
        <v>388</v>
      </c>
      <c r="AK27" s="377"/>
      <c r="AL27" s="158" t="s">
        <v>572</v>
      </c>
      <c r="AM27" s="158" t="s">
        <v>573</v>
      </c>
      <c r="AN27" s="383">
        <v>234</v>
      </c>
      <c r="AO27" s="384"/>
      <c r="AP27" s="158" t="s">
        <v>572</v>
      </c>
      <c r="AQ27" s="158" t="s">
        <v>573</v>
      </c>
      <c r="AR27" s="385">
        <v>405</v>
      </c>
      <c r="AS27" s="386"/>
      <c r="AT27" s="135"/>
      <c r="AV27" s="376">
        <f>D27+H27+L27+P27+T27+X27+AB27+AF27+AJ27+AN27+AR27</f>
        <v>3611.27</v>
      </c>
      <c r="AW27" s="376"/>
      <c r="AY27">
        <v>11</v>
      </c>
    </row>
    <row r="28" spans="1:52" x14ac:dyDescent="0.35">
      <c r="A28" s="134"/>
      <c r="B28" s="71" t="s">
        <v>576</v>
      </c>
      <c r="C28" s="71" t="s">
        <v>577</v>
      </c>
      <c r="F28" s="71" t="s">
        <v>576</v>
      </c>
      <c r="G28" s="71" t="s">
        <v>577</v>
      </c>
      <c r="J28" s="71" t="s">
        <v>576</v>
      </c>
      <c r="K28" s="71" t="s">
        <v>577</v>
      </c>
      <c r="N28" s="71" t="s">
        <v>576</v>
      </c>
      <c r="O28" s="71" t="s">
        <v>577</v>
      </c>
      <c r="R28" s="71" t="s">
        <v>576</v>
      </c>
      <c r="S28" s="71" t="s">
        <v>577</v>
      </c>
      <c r="V28" s="71" t="s">
        <v>576</v>
      </c>
      <c r="W28" s="71" t="s">
        <v>577</v>
      </c>
      <c r="Z28" s="140" t="s">
        <v>576</v>
      </c>
      <c r="AA28" s="140" t="s">
        <v>577</v>
      </c>
      <c r="AD28" s="140" t="s">
        <v>576</v>
      </c>
      <c r="AE28" s="140" t="s">
        <v>577</v>
      </c>
      <c r="AH28" s="71" t="s">
        <v>576</v>
      </c>
      <c r="AI28" s="71" t="s">
        <v>577</v>
      </c>
      <c r="AL28" s="71" t="s">
        <v>576</v>
      </c>
      <c r="AM28" s="71" t="s">
        <v>577</v>
      </c>
      <c r="AP28" s="71" t="s">
        <v>576</v>
      </c>
      <c r="AQ28" s="71" t="s">
        <v>577</v>
      </c>
      <c r="AT28" s="135"/>
      <c r="AV28" s="376"/>
      <c r="AW28" s="376"/>
    </row>
    <row r="29" spans="1:52" x14ac:dyDescent="0.35">
      <c r="A29" s="134"/>
      <c r="B29" s="379"/>
      <c r="C29" s="379"/>
      <c r="F29" s="379"/>
      <c r="G29" s="379"/>
      <c r="J29" s="379"/>
      <c r="K29" s="379"/>
      <c r="N29" s="379"/>
      <c r="O29" s="379"/>
      <c r="R29" s="379"/>
      <c r="S29" s="379"/>
      <c r="V29" s="379"/>
      <c r="W29" s="379"/>
      <c r="Z29" s="379"/>
      <c r="AA29" s="379"/>
      <c r="AD29" s="382" t="s">
        <v>441</v>
      </c>
      <c r="AE29" s="382"/>
      <c r="AH29" s="379"/>
      <c r="AI29" s="379"/>
      <c r="AL29" s="379"/>
      <c r="AM29" s="379"/>
      <c r="AP29" s="379"/>
      <c r="AQ29" s="379"/>
      <c r="AT29" s="135"/>
      <c r="AV29" s="376"/>
      <c r="AW29" s="376"/>
    </row>
    <row r="30" spans="1:52" x14ac:dyDescent="0.35">
      <c r="A30" s="134"/>
      <c r="B30" s="368" t="s">
        <v>83</v>
      </c>
      <c r="C30" s="369"/>
      <c r="F30" s="368" t="str">
        <f>VLOOKUP(F26,'[80]Location Status'!$A$7:$D$178,3,0)</f>
        <v>DD60+0</v>
      </c>
      <c r="G30" s="369"/>
      <c r="J30" s="381" t="s">
        <v>3</v>
      </c>
      <c r="K30" s="381"/>
      <c r="N30" s="368" t="str">
        <f>VLOOKUP(N26,'[80]Location Status'!$A$7:$D$178,3,0)</f>
        <v>DA+3</v>
      </c>
      <c r="O30" s="369"/>
      <c r="R30" s="368" t="s">
        <v>2</v>
      </c>
      <c r="S30" s="369"/>
      <c r="V30" s="368" t="s">
        <v>86</v>
      </c>
      <c r="W30" s="369"/>
      <c r="Z30" s="160" t="str">
        <f>VLOOKUP(Z26,'[80]Location Status'!$A$7:$D$178,3,0)</f>
        <v>DA+0</v>
      </c>
      <c r="AA30" s="68"/>
      <c r="AD30" s="368" t="s">
        <v>83</v>
      </c>
      <c r="AE30" s="369"/>
      <c r="AH30" s="368" t="s">
        <v>3</v>
      </c>
      <c r="AI30" s="369"/>
      <c r="AL30" s="368" t="s">
        <v>81</v>
      </c>
      <c r="AM30" s="369"/>
      <c r="AP30" s="368" t="s">
        <v>93</v>
      </c>
      <c r="AQ30" s="369"/>
      <c r="AT30" s="135"/>
      <c r="AV30" s="376"/>
      <c r="AW30" s="376"/>
    </row>
    <row r="31" spans="1:52" x14ac:dyDescent="0.35">
      <c r="AD31" s="167" t="s">
        <v>464</v>
      </c>
      <c r="AE31" s="167"/>
      <c r="AH31" s="167" t="s">
        <v>464</v>
      </c>
      <c r="AI31" s="167"/>
      <c r="AT31" s="135"/>
      <c r="AV31" s="376"/>
      <c r="AW31" s="376"/>
    </row>
    <row r="32" spans="1:52" x14ac:dyDescent="0.35">
      <c r="A32" s="150"/>
      <c r="B32" s="371" t="s">
        <v>668</v>
      </c>
      <c r="C32" s="369"/>
      <c r="D32" s="151"/>
      <c r="E32" s="151"/>
      <c r="F32" s="368" t="s">
        <v>669</v>
      </c>
      <c r="G32" s="369"/>
      <c r="H32" s="151"/>
      <c r="I32" s="151"/>
      <c r="J32" s="368" t="s">
        <v>670</v>
      </c>
      <c r="K32" s="369"/>
      <c r="L32" s="151"/>
      <c r="M32" s="151"/>
      <c r="N32" s="368" t="s">
        <v>671</v>
      </c>
      <c r="O32" s="369"/>
      <c r="P32" s="151"/>
      <c r="Q32" s="151"/>
      <c r="R32" s="368" t="s">
        <v>672</v>
      </c>
      <c r="S32" s="369"/>
      <c r="T32" s="151"/>
      <c r="U32" s="151"/>
      <c r="V32" s="368" t="s">
        <v>673</v>
      </c>
      <c r="W32" s="369"/>
      <c r="X32" s="151"/>
      <c r="Y32" s="151"/>
      <c r="Z32" s="368" t="s">
        <v>674</v>
      </c>
      <c r="AA32" s="369"/>
      <c r="AB32" s="151"/>
      <c r="AC32" s="151"/>
      <c r="AD32" s="368" t="s">
        <v>675</v>
      </c>
      <c r="AE32" s="369"/>
      <c r="AF32" s="151"/>
      <c r="AG32" s="151"/>
      <c r="AH32" s="368" t="s">
        <v>676</v>
      </c>
      <c r="AI32" s="369"/>
      <c r="AJ32" s="151"/>
      <c r="AK32" s="151"/>
      <c r="AL32" s="368" t="s">
        <v>677</v>
      </c>
      <c r="AM32" s="369"/>
      <c r="AN32" s="151"/>
      <c r="AO32" s="151"/>
      <c r="AP32" s="368" t="s">
        <v>678</v>
      </c>
      <c r="AQ32" s="369"/>
      <c r="AT32" s="135"/>
      <c r="AU32" s="151"/>
      <c r="AV32" s="376"/>
      <c r="AW32" s="376"/>
      <c r="AX32" s="151"/>
      <c r="AY32" s="151"/>
      <c r="AZ32" s="151"/>
    </row>
    <row r="33" spans="1:56" x14ac:dyDescent="0.35">
      <c r="A33" s="134"/>
      <c r="AT33" s="135"/>
      <c r="AV33" s="376"/>
      <c r="AW33" s="376"/>
    </row>
    <row r="34" spans="1:56" s="155" customFormat="1" ht="12.5" x14ac:dyDescent="0.25">
      <c r="A34" s="154"/>
      <c r="B34" s="155">
        <f>1+AP26</f>
        <v>14</v>
      </c>
      <c r="F34" s="155">
        <f>1+B34</f>
        <v>15</v>
      </c>
      <c r="J34" s="155">
        <f>1+F34</f>
        <v>16</v>
      </c>
      <c r="N34" s="155">
        <f>1+J34</f>
        <v>17</v>
      </c>
      <c r="R34" s="155">
        <f>1+N34</f>
        <v>18</v>
      </c>
      <c r="Z34" s="155">
        <f>1+V34</f>
        <v>1</v>
      </c>
      <c r="AD34" s="155">
        <f>1+Z34</f>
        <v>2</v>
      </c>
      <c r="AH34" s="155">
        <f>1+AD34</f>
        <v>3</v>
      </c>
      <c r="AL34" s="155">
        <f>1+AH34</f>
        <v>4</v>
      </c>
      <c r="AP34" s="155">
        <f>1+AL34</f>
        <v>5</v>
      </c>
      <c r="AT34" s="156"/>
      <c r="AV34" s="380"/>
      <c r="AW34" s="380"/>
    </row>
    <row r="35" spans="1:56" x14ac:dyDescent="0.35">
      <c r="A35" s="134"/>
      <c r="B35" s="158" t="s">
        <v>572</v>
      </c>
      <c r="C35" s="158" t="s">
        <v>573</v>
      </c>
      <c r="D35" s="383">
        <v>340</v>
      </c>
      <c r="E35" s="384"/>
      <c r="F35" s="158" t="s">
        <v>572</v>
      </c>
      <c r="G35" s="158" t="s">
        <v>573</v>
      </c>
      <c r="H35" s="378">
        <v>196</v>
      </c>
      <c r="I35" s="377"/>
      <c r="J35" s="158" t="s">
        <v>572</v>
      </c>
      <c r="K35" s="158" t="s">
        <v>573</v>
      </c>
      <c r="L35" s="378">
        <v>202</v>
      </c>
      <c r="M35" s="377"/>
      <c r="N35" s="158" t="s">
        <v>572</v>
      </c>
      <c r="O35" s="158" t="s">
        <v>573</v>
      </c>
      <c r="P35" s="378">
        <v>478</v>
      </c>
      <c r="Q35" s="377"/>
      <c r="R35" s="158" t="s">
        <v>572</v>
      </c>
      <c r="S35" s="158" t="s">
        <v>573</v>
      </c>
      <c r="T35" s="383">
        <v>216</v>
      </c>
      <c r="U35" s="384"/>
      <c r="V35" s="158" t="s">
        <v>572</v>
      </c>
      <c r="W35" s="158" t="s">
        <v>573</v>
      </c>
      <c r="X35" s="385">
        <v>405</v>
      </c>
      <c r="Y35" s="386"/>
      <c r="Z35" s="158" t="s">
        <v>572</v>
      </c>
      <c r="AA35" s="158" t="s">
        <v>573</v>
      </c>
      <c r="AB35" s="378">
        <v>379</v>
      </c>
      <c r="AC35" s="377"/>
      <c r="AD35" s="158" t="s">
        <v>572</v>
      </c>
      <c r="AE35" s="158" t="s">
        <v>573</v>
      </c>
      <c r="AF35" s="378">
        <v>415</v>
      </c>
      <c r="AG35" s="377"/>
      <c r="AH35" s="158" t="s">
        <v>572</v>
      </c>
      <c r="AI35" s="158" t="s">
        <v>573</v>
      </c>
      <c r="AJ35" s="378">
        <v>400</v>
      </c>
      <c r="AK35" s="377"/>
      <c r="AL35" s="161" t="s">
        <v>572</v>
      </c>
      <c r="AM35" s="161" t="s">
        <v>573</v>
      </c>
      <c r="AN35" s="378">
        <v>378</v>
      </c>
      <c r="AO35" s="377"/>
      <c r="AP35" s="161" t="s">
        <v>572</v>
      </c>
      <c r="AQ35" s="161" t="s">
        <v>573</v>
      </c>
      <c r="AR35" s="378">
        <v>457</v>
      </c>
      <c r="AS35" s="377"/>
      <c r="AT35" s="135"/>
      <c r="AV35" s="376">
        <f>D35+H35+L35+P35+T35+X35+AB35+AF35+AJ35+AN35+AR35</f>
        <v>3866</v>
      </c>
      <c r="AW35" s="376"/>
      <c r="AY35">
        <v>11</v>
      </c>
      <c r="BB35" s="162"/>
      <c r="BC35" s="163"/>
      <c r="BD35" s="164"/>
    </row>
    <row r="36" spans="1:56" x14ac:dyDescent="0.35">
      <c r="A36" s="134"/>
      <c r="B36" s="71" t="s">
        <v>576</v>
      </c>
      <c r="C36" s="71" t="s">
        <v>577</v>
      </c>
      <c r="F36" s="71" t="s">
        <v>576</v>
      </c>
      <c r="G36" s="71" t="s">
        <v>577</v>
      </c>
      <c r="J36" s="71" t="s">
        <v>576</v>
      </c>
      <c r="K36" s="71" t="s">
        <v>577</v>
      </c>
      <c r="N36" s="71" t="s">
        <v>576</v>
      </c>
      <c r="O36" s="71" t="s">
        <v>577</v>
      </c>
      <c r="R36" s="71" t="s">
        <v>576</v>
      </c>
      <c r="S36" s="71" t="s">
        <v>577</v>
      </c>
      <c r="V36" s="71" t="s">
        <v>576</v>
      </c>
      <c r="W36" s="71" t="s">
        <v>577</v>
      </c>
      <c r="Z36" s="71" t="s">
        <v>576</v>
      </c>
      <c r="AA36" s="71" t="s">
        <v>577</v>
      </c>
      <c r="AD36" s="71" t="s">
        <v>576</v>
      </c>
      <c r="AE36" s="71" t="s">
        <v>577</v>
      </c>
      <c r="AH36" s="71" t="s">
        <v>576</v>
      </c>
      <c r="AI36" s="71" t="s">
        <v>577</v>
      </c>
      <c r="AL36" s="140" t="s">
        <v>576</v>
      </c>
      <c r="AM36" s="140" t="s">
        <v>577</v>
      </c>
      <c r="AP36" s="140" t="s">
        <v>576</v>
      </c>
      <c r="AQ36" s="140" t="s">
        <v>577</v>
      </c>
      <c r="AT36" s="135"/>
      <c r="AV36" s="376"/>
      <c r="AW36" s="376"/>
      <c r="BB36" s="162"/>
      <c r="BC36" s="163"/>
      <c r="BD36" s="164"/>
    </row>
    <row r="37" spans="1:56" x14ac:dyDescent="0.35">
      <c r="A37" s="134"/>
      <c r="B37" s="379"/>
      <c r="C37" s="379"/>
      <c r="F37" s="379"/>
      <c r="G37" s="379"/>
      <c r="J37" s="379"/>
      <c r="K37" s="379"/>
      <c r="N37" s="379"/>
      <c r="O37" s="379"/>
      <c r="R37" s="379"/>
      <c r="S37" s="379"/>
      <c r="V37" s="379" t="s">
        <v>589</v>
      </c>
      <c r="W37" s="379"/>
      <c r="Z37" s="379" t="s">
        <v>589</v>
      </c>
      <c r="AA37" s="379"/>
      <c r="AD37" s="379" t="s">
        <v>441</v>
      </c>
      <c r="AE37" s="379"/>
      <c r="AH37" s="379" t="s">
        <v>441</v>
      </c>
      <c r="AI37" s="379"/>
      <c r="AL37" s="382" t="s">
        <v>441</v>
      </c>
      <c r="AM37" s="382"/>
      <c r="AP37" s="379"/>
      <c r="AQ37" s="379"/>
      <c r="AT37" s="135"/>
      <c r="AV37" s="376"/>
      <c r="AW37" s="376"/>
      <c r="BB37" s="162"/>
      <c r="BC37" s="163"/>
      <c r="BD37" s="164"/>
    </row>
    <row r="38" spans="1:56" x14ac:dyDescent="0.35">
      <c r="A38" s="134"/>
      <c r="B38" s="368" t="s">
        <v>607</v>
      </c>
      <c r="C38" s="369"/>
      <c r="F38" s="387" t="s">
        <v>679</v>
      </c>
      <c r="G38" s="387"/>
      <c r="J38" s="368" t="s">
        <v>610</v>
      </c>
      <c r="K38" s="369"/>
      <c r="N38" s="368" t="s">
        <v>98</v>
      </c>
      <c r="O38" s="369"/>
      <c r="R38" s="387" t="s">
        <v>84</v>
      </c>
      <c r="S38" s="387"/>
      <c r="V38" s="387" t="s">
        <v>84</v>
      </c>
      <c r="W38" s="387"/>
      <c r="Z38" s="160" t="s">
        <v>3</v>
      </c>
      <c r="AA38" s="68"/>
      <c r="AD38" s="160" t="s">
        <v>3</v>
      </c>
      <c r="AE38" s="165"/>
      <c r="AF38" s="166"/>
      <c r="AG38" s="166"/>
      <c r="AH38" s="165" t="s">
        <v>2</v>
      </c>
      <c r="AJ38" s="166"/>
      <c r="AK38" s="166"/>
      <c r="AL38" s="160" t="s">
        <v>3</v>
      </c>
      <c r="AM38" s="165"/>
      <c r="AN38" s="166"/>
      <c r="AO38" s="166"/>
      <c r="AP38" s="160" t="s">
        <v>17</v>
      </c>
      <c r="AQ38" s="165"/>
      <c r="AR38" s="166"/>
      <c r="AS38" s="166"/>
      <c r="AT38" s="135"/>
      <c r="AV38" s="376"/>
      <c r="AW38" s="376"/>
      <c r="BB38" s="162"/>
      <c r="BC38" s="163"/>
      <c r="BD38" s="164"/>
    </row>
    <row r="39" spans="1:56" x14ac:dyDescent="0.35">
      <c r="A39" s="134"/>
      <c r="B39" s="142"/>
      <c r="C39" s="142"/>
      <c r="F39" s="142"/>
      <c r="G39" s="142"/>
      <c r="J39" s="142"/>
      <c r="K39" s="142"/>
      <c r="N39" s="142"/>
      <c r="O39" s="142"/>
      <c r="R39" s="142"/>
      <c r="S39" s="166"/>
      <c r="V39" s="142"/>
      <c r="W39" s="142"/>
      <c r="AA39" s="142"/>
      <c r="AD39" s="142"/>
      <c r="AE39" s="142"/>
      <c r="AH39" s="142"/>
      <c r="AI39" s="142"/>
      <c r="AL39" s="142"/>
      <c r="AM39" s="142"/>
      <c r="AP39" s="142"/>
      <c r="AQ39" s="142"/>
      <c r="AT39" s="135"/>
      <c r="AV39" s="376"/>
      <c r="AW39" s="376"/>
    </row>
    <row r="40" spans="1:56" x14ac:dyDescent="0.35">
      <c r="F40" s="167" t="s">
        <v>464</v>
      </c>
      <c r="G40" s="167"/>
      <c r="AT40" s="135"/>
      <c r="AV40" s="376"/>
      <c r="AW40" s="376"/>
    </row>
    <row r="41" spans="1:56" x14ac:dyDescent="0.35">
      <c r="A41" s="150"/>
      <c r="B41" s="368" t="s">
        <v>680</v>
      </c>
      <c r="C41" s="369"/>
      <c r="D41" s="151"/>
      <c r="E41" s="151"/>
      <c r="F41" s="368" t="s">
        <v>681</v>
      </c>
      <c r="G41" s="369"/>
      <c r="H41" s="151"/>
      <c r="I41" s="151"/>
      <c r="J41" s="368" t="s">
        <v>682</v>
      </c>
      <c r="K41" s="369"/>
      <c r="L41" s="151"/>
      <c r="M41" s="151"/>
      <c r="N41" s="368" t="s">
        <v>111</v>
      </c>
      <c r="O41" s="369"/>
      <c r="P41" s="151"/>
      <c r="Q41" s="151"/>
      <c r="R41" s="368" t="s">
        <v>114</v>
      </c>
      <c r="S41" s="369"/>
      <c r="T41" s="151"/>
      <c r="U41" s="151"/>
      <c r="V41" s="371" t="s">
        <v>210</v>
      </c>
      <c r="W41" s="369"/>
      <c r="X41" s="151"/>
      <c r="Y41" s="151"/>
      <c r="Z41" s="371" t="s">
        <v>211</v>
      </c>
      <c r="AA41" s="369"/>
      <c r="AB41" s="151"/>
      <c r="AC41" s="151"/>
      <c r="AD41" s="368" t="s">
        <v>115</v>
      </c>
      <c r="AE41" s="369"/>
      <c r="AF41" s="151"/>
      <c r="AG41" s="151"/>
      <c r="AH41" s="370" t="s">
        <v>130</v>
      </c>
      <c r="AI41" s="369"/>
      <c r="AJ41" s="151"/>
      <c r="AK41" s="151"/>
      <c r="AL41" s="371" t="s">
        <v>131</v>
      </c>
      <c r="AM41" s="369"/>
      <c r="AN41" s="151"/>
      <c r="AO41" s="151"/>
      <c r="AP41" s="371" t="s">
        <v>132</v>
      </c>
      <c r="AQ41" s="369"/>
      <c r="AR41" s="151"/>
      <c r="AS41" s="151"/>
      <c r="AT41" s="153"/>
      <c r="AU41" s="151"/>
      <c r="AV41" s="376"/>
      <c r="AW41" s="376"/>
      <c r="AX41" s="151"/>
      <c r="AY41" s="151"/>
      <c r="AZ41" s="151"/>
    </row>
    <row r="42" spans="1:56" x14ac:dyDescent="0.35">
      <c r="A42" s="134"/>
      <c r="AT42" s="135"/>
      <c r="AV42" s="376"/>
      <c r="AW42" s="376"/>
    </row>
    <row r="43" spans="1:56" s="155" customFormat="1" ht="12.5" x14ac:dyDescent="0.25">
      <c r="A43" s="154"/>
      <c r="B43" s="155">
        <f>1+AP34</f>
        <v>6</v>
      </c>
      <c r="F43" s="155">
        <f>1+B43</f>
        <v>7</v>
      </c>
      <c r="J43" s="155">
        <f>1+F43</f>
        <v>8</v>
      </c>
      <c r="N43" s="155">
        <f>1+J43</f>
        <v>9</v>
      </c>
      <c r="R43" s="155">
        <f>1+N43</f>
        <v>10</v>
      </c>
      <c r="V43" s="155">
        <f>1+R43</f>
        <v>11</v>
      </c>
      <c r="Z43" s="155">
        <f>1+V43</f>
        <v>12</v>
      </c>
      <c r="AD43" s="155">
        <f>1+Z43</f>
        <v>13</v>
      </c>
      <c r="AH43" s="155">
        <f>1+AD43</f>
        <v>14</v>
      </c>
      <c r="AL43" s="155">
        <f>1+AH43</f>
        <v>15</v>
      </c>
      <c r="AP43" s="155">
        <f>1+AL43</f>
        <v>16</v>
      </c>
      <c r="AT43" s="156"/>
      <c r="AV43" s="380"/>
      <c r="AW43" s="380"/>
    </row>
    <row r="44" spans="1:56" x14ac:dyDescent="0.35">
      <c r="A44" s="134"/>
      <c r="B44" s="161" t="s">
        <v>572</v>
      </c>
      <c r="C44" s="161" t="s">
        <v>573</v>
      </c>
      <c r="D44" s="378">
        <v>374</v>
      </c>
      <c r="E44" s="377"/>
      <c r="F44" s="158" t="s">
        <v>572</v>
      </c>
      <c r="G44" s="158" t="s">
        <v>573</v>
      </c>
      <c r="H44" s="378">
        <v>383</v>
      </c>
      <c r="I44" s="377"/>
      <c r="J44" s="158" t="s">
        <v>572</v>
      </c>
      <c r="K44" s="158" t="s">
        <v>573</v>
      </c>
      <c r="L44" s="378">
        <v>388</v>
      </c>
      <c r="M44" s="377"/>
      <c r="N44" s="158" t="s">
        <v>572</v>
      </c>
      <c r="O44" s="158" t="s">
        <v>573</v>
      </c>
      <c r="P44" s="378">
        <v>233.81</v>
      </c>
      <c r="Q44" s="364"/>
      <c r="R44" s="158" t="s">
        <v>572</v>
      </c>
      <c r="S44" s="158" t="s">
        <v>573</v>
      </c>
      <c r="T44" s="378">
        <v>370.22</v>
      </c>
      <c r="U44" s="377"/>
      <c r="V44" s="158" t="s">
        <v>572</v>
      </c>
      <c r="W44" s="158" t="s">
        <v>573</v>
      </c>
      <c r="X44" s="378">
        <v>361.27</v>
      </c>
      <c r="Y44" s="377"/>
      <c r="Z44" s="161" t="s">
        <v>572</v>
      </c>
      <c r="AA44" s="161" t="s">
        <v>573</v>
      </c>
      <c r="AB44" s="378">
        <v>424.96</v>
      </c>
      <c r="AC44" s="377"/>
      <c r="AD44" s="161" t="s">
        <v>572</v>
      </c>
      <c r="AE44" s="161" t="s">
        <v>573</v>
      </c>
      <c r="AF44" s="385">
        <v>385.69</v>
      </c>
      <c r="AG44" s="388"/>
      <c r="AH44" s="161" t="s">
        <v>572</v>
      </c>
      <c r="AI44" s="161" t="s">
        <v>573</v>
      </c>
      <c r="AJ44" s="378">
        <v>365</v>
      </c>
      <c r="AK44" s="377"/>
      <c r="AL44" s="161" t="s">
        <v>572</v>
      </c>
      <c r="AM44" s="161" t="s">
        <v>573</v>
      </c>
      <c r="AN44" s="378">
        <v>345.88</v>
      </c>
      <c r="AO44" s="377"/>
      <c r="AP44" s="161" t="s">
        <v>572</v>
      </c>
      <c r="AQ44" s="161" t="s">
        <v>573</v>
      </c>
      <c r="AR44" s="378">
        <v>346.54</v>
      </c>
      <c r="AS44" s="364"/>
      <c r="AT44" s="135"/>
      <c r="AV44" s="376">
        <f>D44+H44+L44+P44+T44+X44+AB44+AF44+AJ44+AN44+AR44</f>
        <v>3978.3700000000003</v>
      </c>
      <c r="AW44" s="376"/>
      <c r="AY44">
        <v>11</v>
      </c>
      <c r="BB44" s="162"/>
      <c r="BC44" s="163"/>
      <c r="BD44" s="164"/>
    </row>
    <row r="45" spans="1:56" x14ac:dyDescent="0.35">
      <c r="A45" s="134"/>
      <c r="B45" s="140" t="s">
        <v>576</v>
      </c>
      <c r="C45" s="140" t="s">
        <v>577</v>
      </c>
      <c r="F45" s="71" t="s">
        <v>576</v>
      </c>
      <c r="G45" s="71" t="s">
        <v>577</v>
      </c>
      <c r="J45" s="71" t="s">
        <v>576</v>
      </c>
      <c r="K45" s="71" t="s">
        <v>577</v>
      </c>
      <c r="N45" s="71" t="s">
        <v>576</v>
      </c>
      <c r="O45" s="71" t="s">
        <v>577</v>
      </c>
      <c r="R45" s="71" t="s">
        <v>576</v>
      </c>
      <c r="S45" s="71" t="s">
        <v>577</v>
      </c>
      <c r="V45" s="71" t="s">
        <v>576</v>
      </c>
      <c r="W45" s="71" t="s">
        <v>577</v>
      </c>
      <c r="Z45" s="140" t="s">
        <v>576</v>
      </c>
      <c r="AA45" s="140" t="s">
        <v>577</v>
      </c>
      <c r="AD45" s="140" t="s">
        <v>576</v>
      </c>
      <c r="AE45" s="140" t="s">
        <v>577</v>
      </c>
      <c r="AH45" s="140" t="s">
        <v>576</v>
      </c>
      <c r="AI45" s="140" t="s">
        <v>577</v>
      </c>
      <c r="AL45" s="140" t="s">
        <v>576</v>
      </c>
      <c r="AM45" s="140" t="s">
        <v>577</v>
      </c>
      <c r="AP45" s="140" t="s">
        <v>576</v>
      </c>
      <c r="AQ45" s="140" t="s">
        <v>577</v>
      </c>
      <c r="AT45" s="135"/>
      <c r="AV45" s="376"/>
      <c r="AW45" s="376"/>
      <c r="BB45" s="162"/>
      <c r="BC45" s="163"/>
      <c r="BD45" s="164"/>
    </row>
    <row r="46" spans="1:56" x14ac:dyDescent="0.35">
      <c r="A46" s="134"/>
      <c r="B46" s="379" t="s">
        <v>441</v>
      </c>
      <c r="C46" s="379"/>
      <c r="F46" s="379" t="s">
        <v>589</v>
      </c>
      <c r="G46" s="379"/>
      <c r="J46" s="379" t="s">
        <v>441</v>
      </c>
      <c r="K46" s="379"/>
      <c r="N46" s="379" t="s">
        <v>589</v>
      </c>
      <c r="O46" s="379"/>
      <c r="R46" s="379"/>
      <c r="S46" s="379"/>
      <c r="V46" s="379"/>
      <c r="W46" s="379"/>
      <c r="Z46" s="389" t="s">
        <v>441</v>
      </c>
      <c r="AA46" s="390"/>
      <c r="AD46" s="379" t="s">
        <v>441</v>
      </c>
      <c r="AE46" s="379"/>
      <c r="AH46" s="379" t="s">
        <v>441</v>
      </c>
      <c r="AI46" s="379"/>
      <c r="AL46" s="379" t="s">
        <v>441</v>
      </c>
      <c r="AM46" s="379"/>
      <c r="AP46" s="379" t="s">
        <v>589</v>
      </c>
      <c r="AQ46" s="379"/>
      <c r="AT46" s="135"/>
      <c r="AV46" s="376"/>
      <c r="AW46" s="376"/>
      <c r="BB46" s="162"/>
      <c r="BC46" s="163"/>
      <c r="BD46" s="164"/>
    </row>
    <row r="47" spans="1:56" x14ac:dyDescent="0.35">
      <c r="A47" s="134"/>
      <c r="B47" s="160" t="s">
        <v>607</v>
      </c>
      <c r="C47" s="165"/>
      <c r="D47" s="166"/>
      <c r="E47" s="166"/>
      <c r="F47" s="160" t="s">
        <v>3</v>
      </c>
      <c r="G47" s="165"/>
      <c r="H47" s="166"/>
      <c r="I47" s="166"/>
      <c r="J47" s="160" t="s">
        <v>71</v>
      </c>
      <c r="K47" s="165"/>
      <c r="L47" s="166"/>
      <c r="M47" s="166"/>
      <c r="N47" s="160" t="s">
        <v>101</v>
      </c>
      <c r="O47" s="165"/>
      <c r="P47" s="166"/>
      <c r="Q47" s="166"/>
      <c r="R47" s="160" t="s">
        <v>609</v>
      </c>
      <c r="S47" s="165"/>
      <c r="T47" s="166"/>
      <c r="U47" s="166"/>
      <c r="V47" s="160" t="s">
        <v>4</v>
      </c>
      <c r="W47" s="165"/>
      <c r="X47" s="166"/>
      <c r="Y47" s="166"/>
      <c r="Z47" s="160" t="s">
        <v>2</v>
      </c>
      <c r="AA47" s="165"/>
      <c r="AB47" s="166"/>
      <c r="AC47" s="166"/>
      <c r="AD47" s="160" t="s">
        <v>83</v>
      </c>
      <c r="AE47" s="165"/>
      <c r="AF47" s="166"/>
      <c r="AG47" s="166"/>
      <c r="AH47" s="160" t="s">
        <v>3</v>
      </c>
      <c r="AI47" s="165"/>
      <c r="AJ47" s="166"/>
      <c r="AK47" s="166"/>
      <c r="AL47" s="160" t="s">
        <v>4</v>
      </c>
      <c r="AM47" s="165"/>
      <c r="AN47" s="166"/>
      <c r="AO47" s="166"/>
      <c r="AP47" s="160" t="s">
        <v>99</v>
      </c>
      <c r="AQ47" s="165"/>
      <c r="AT47" s="135"/>
      <c r="AV47" s="376"/>
      <c r="AW47" s="376"/>
      <c r="BB47" s="162"/>
      <c r="BC47" s="163"/>
      <c r="BD47" s="164"/>
    </row>
    <row r="48" spans="1:56" x14ac:dyDescent="0.35">
      <c r="A48" s="134"/>
      <c r="AT48" s="135"/>
      <c r="AV48" s="376"/>
      <c r="AW48" s="376"/>
      <c r="BB48" s="162"/>
      <c r="BC48" s="163"/>
      <c r="BD48" s="164"/>
    </row>
    <row r="49" spans="1:56" x14ac:dyDescent="0.35">
      <c r="A49" s="134"/>
      <c r="B49" t="s">
        <v>590</v>
      </c>
      <c r="J49" s="159"/>
      <c r="K49" s="159"/>
      <c r="R49" s="167" t="s">
        <v>464</v>
      </c>
      <c r="S49" s="167"/>
      <c r="V49" s="167" t="s">
        <v>464</v>
      </c>
      <c r="W49" s="167"/>
      <c r="AC49" s="159"/>
      <c r="AG49" s="159"/>
      <c r="AH49" s="159"/>
      <c r="AK49" s="159"/>
      <c r="AL49" s="159"/>
      <c r="AT49" s="135"/>
      <c r="AV49" s="376"/>
      <c r="AW49" s="376"/>
      <c r="BB49" s="162"/>
      <c r="BC49" s="163"/>
      <c r="BD49" s="164"/>
    </row>
    <row r="50" spans="1:56" x14ac:dyDescent="0.35">
      <c r="A50" s="134"/>
      <c r="B50" s="368" t="s">
        <v>116</v>
      </c>
      <c r="C50" s="368"/>
      <c r="F50" s="368" t="s">
        <v>117</v>
      </c>
      <c r="G50" s="368"/>
      <c r="J50" s="371" t="s">
        <v>150</v>
      </c>
      <c r="K50" s="368"/>
      <c r="N50" s="371" t="s">
        <v>151</v>
      </c>
      <c r="O50" s="368"/>
      <c r="R50" s="371" t="s">
        <v>683</v>
      </c>
      <c r="S50" s="368"/>
      <c r="V50" s="371" t="s">
        <v>684</v>
      </c>
      <c r="W50" s="368"/>
      <c r="Z50" s="368" t="s">
        <v>118</v>
      </c>
      <c r="AA50" s="368"/>
      <c r="AD50" s="371" t="s">
        <v>497</v>
      </c>
      <c r="AE50" s="368"/>
      <c r="AH50" s="371" t="s">
        <v>498</v>
      </c>
      <c r="AI50" s="368"/>
      <c r="AL50" s="371" t="s">
        <v>499</v>
      </c>
      <c r="AM50" s="368"/>
      <c r="AP50" s="371" t="s">
        <v>500</v>
      </c>
      <c r="AQ50" s="368"/>
      <c r="AT50" s="135"/>
      <c r="AV50" s="376"/>
      <c r="AW50" s="376"/>
      <c r="BB50" s="162"/>
      <c r="BC50" s="163"/>
      <c r="BD50" s="164"/>
    </row>
    <row r="51" spans="1:56" x14ac:dyDescent="0.35">
      <c r="A51" s="134"/>
      <c r="AT51" s="135"/>
      <c r="AV51" s="376"/>
      <c r="AW51" s="376"/>
      <c r="BB51" s="162"/>
      <c r="BC51" s="163"/>
      <c r="BD51" s="164"/>
    </row>
    <row r="52" spans="1:56" s="155" customFormat="1" ht="12.5" x14ac:dyDescent="0.25">
      <c r="A52" s="154"/>
      <c r="B52" s="155">
        <f>1+AP43</f>
        <v>17</v>
      </c>
      <c r="F52" s="155">
        <f>1+B52</f>
        <v>18</v>
      </c>
      <c r="J52" s="155">
        <f>1+F52</f>
        <v>19</v>
      </c>
      <c r="N52" s="155">
        <f>1+J52</f>
        <v>20</v>
      </c>
      <c r="R52" s="155">
        <f>1+N52</f>
        <v>21</v>
      </c>
      <c r="V52" s="155">
        <f>1+R52</f>
        <v>22</v>
      </c>
      <c r="Z52" s="155">
        <f>1+V52</f>
        <v>23</v>
      </c>
      <c r="AD52" s="155">
        <f>1+Z52</f>
        <v>24</v>
      </c>
      <c r="AH52" s="155">
        <f>1+AD52</f>
        <v>25</v>
      </c>
      <c r="AL52" s="155">
        <f>1+AH52</f>
        <v>26</v>
      </c>
      <c r="AP52" s="155">
        <f>1+AL52</f>
        <v>27</v>
      </c>
      <c r="AT52" s="156"/>
      <c r="AV52" s="380"/>
      <c r="AW52" s="380"/>
    </row>
    <row r="53" spans="1:56" x14ac:dyDescent="0.35">
      <c r="A53" s="134"/>
      <c r="B53" s="140" t="s">
        <v>572</v>
      </c>
      <c r="C53" s="140" t="s">
        <v>573</v>
      </c>
      <c r="D53" s="385">
        <v>195.43</v>
      </c>
      <c r="E53" s="388"/>
      <c r="F53" s="161" t="s">
        <v>572</v>
      </c>
      <c r="G53" s="161" t="s">
        <v>573</v>
      </c>
      <c r="H53" s="378">
        <v>327.43</v>
      </c>
      <c r="I53" s="377"/>
      <c r="J53" s="161" t="s">
        <v>572</v>
      </c>
      <c r="K53" s="161" t="s">
        <v>573</v>
      </c>
      <c r="L53" s="378">
        <v>437.14</v>
      </c>
      <c r="M53" s="377"/>
      <c r="N53" s="161" t="s">
        <v>572</v>
      </c>
      <c r="O53" s="161" t="s">
        <v>573</v>
      </c>
      <c r="P53" s="378">
        <v>398.45</v>
      </c>
      <c r="Q53" s="377"/>
      <c r="R53" s="161" t="s">
        <v>572</v>
      </c>
      <c r="S53" s="161" t="s">
        <v>573</v>
      </c>
      <c r="T53" s="378">
        <v>385.1</v>
      </c>
      <c r="U53" s="377"/>
      <c r="V53" s="158" t="s">
        <v>572</v>
      </c>
      <c r="W53" s="158" t="s">
        <v>573</v>
      </c>
      <c r="X53" s="378">
        <v>418.05</v>
      </c>
      <c r="Y53" s="377"/>
      <c r="Z53" s="161" t="s">
        <v>572</v>
      </c>
      <c r="AA53" s="161" t="s">
        <v>573</v>
      </c>
      <c r="AB53" s="378">
        <v>356.43</v>
      </c>
      <c r="AC53" s="377"/>
      <c r="AD53" s="161" t="s">
        <v>572</v>
      </c>
      <c r="AE53" s="161" t="s">
        <v>573</v>
      </c>
      <c r="AF53" s="378">
        <v>400.9</v>
      </c>
      <c r="AG53" s="377"/>
      <c r="AH53" s="161" t="s">
        <v>572</v>
      </c>
      <c r="AI53" s="161" t="s">
        <v>573</v>
      </c>
      <c r="AJ53" s="378">
        <v>414.95</v>
      </c>
      <c r="AK53" s="377"/>
      <c r="AL53" s="161" t="s">
        <v>572</v>
      </c>
      <c r="AM53" s="161" t="s">
        <v>573</v>
      </c>
      <c r="AN53" s="378">
        <v>418.09</v>
      </c>
      <c r="AO53" s="377"/>
      <c r="AP53" s="161" t="s">
        <v>572</v>
      </c>
      <c r="AQ53" s="161" t="s">
        <v>573</v>
      </c>
      <c r="AR53" s="378">
        <v>397.64</v>
      </c>
      <c r="AS53" s="364"/>
      <c r="AT53" s="135"/>
      <c r="AV53" s="376">
        <f>D53+H53+L53+P53+T53+X53+AB53+AF53+AJ53+AN53+AR53</f>
        <v>4149.6100000000006</v>
      </c>
      <c r="AW53" s="376"/>
      <c r="AY53">
        <v>11</v>
      </c>
      <c r="BB53" s="163"/>
      <c r="BC53" s="163"/>
      <c r="BD53" s="164"/>
    </row>
    <row r="54" spans="1:56" x14ac:dyDescent="0.35">
      <c r="A54" s="134"/>
      <c r="B54" s="140" t="s">
        <v>576</v>
      </c>
      <c r="C54" s="140" t="s">
        <v>577</v>
      </c>
      <c r="F54" s="140" t="s">
        <v>576</v>
      </c>
      <c r="G54" s="140" t="s">
        <v>577</v>
      </c>
      <c r="J54" s="140" t="s">
        <v>576</v>
      </c>
      <c r="K54" s="140" t="s">
        <v>577</v>
      </c>
      <c r="N54" s="140" t="s">
        <v>576</v>
      </c>
      <c r="O54" s="140" t="s">
        <v>577</v>
      </c>
      <c r="R54" s="140" t="s">
        <v>576</v>
      </c>
      <c r="S54" s="140" t="s">
        <v>577</v>
      </c>
      <c r="V54" s="71" t="s">
        <v>576</v>
      </c>
      <c r="W54" s="71" t="s">
        <v>577</v>
      </c>
      <c r="Z54" s="140" t="s">
        <v>576</v>
      </c>
      <c r="AA54" s="140" t="s">
        <v>577</v>
      </c>
      <c r="AD54" s="140" t="s">
        <v>576</v>
      </c>
      <c r="AE54" s="140" t="s">
        <v>577</v>
      </c>
      <c r="AH54" s="140" t="s">
        <v>576</v>
      </c>
      <c r="AI54" s="140" t="s">
        <v>577</v>
      </c>
      <c r="AL54" s="140" t="s">
        <v>576</v>
      </c>
      <c r="AM54" s="140" t="s">
        <v>577</v>
      </c>
      <c r="AP54" s="140" t="s">
        <v>576</v>
      </c>
      <c r="AQ54" s="140" t="s">
        <v>577</v>
      </c>
      <c r="AT54" s="135"/>
      <c r="AV54" s="376"/>
      <c r="AW54" s="376"/>
      <c r="BB54" s="163"/>
      <c r="BC54" s="163"/>
      <c r="BD54" s="164"/>
    </row>
    <row r="55" spans="1:56" x14ac:dyDescent="0.35">
      <c r="A55" s="134"/>
      <c r="B55" s="379"/>
      <c r="C55" s="379"/>
      <c r="F55" s="379"/>
      <c r="G55" s="379"/>
      <c r="J55" s="389" t="s">
        <v>589</v>
      </c>
      <c r="K55" s="390"/>
      <c r="N55" s="389" t="s">
        <v>441</v>
      </c>
      <c r="O55" s="390"/>
      <c r="R55" s="389" t="s">
        <v>441</v>
      </c>
      <c r="S55" s="390"/>
      <c r="V55" s="379"/>
      <c r="W55" s="379"/>
      <c r="Z55" s="382" t="s">
        <v>441</v>
      </c>
      <c r="AA55" s="382"/>
      <c r="AD55" s="389" t="s">
        <v>589</v>
      </c>
      <c r="AE55" s="390"/>
      <c r="AH55" s="389" t="s">
        <v>589</v>
      </c>
      <c r="AI55" s="390"/>
      <c r="AL55" s="382" t="s">
        <v>441</v>
      </c>
      <c r="AM55" s="382"/>
      <c r="AP55" s="382" t="s">
        <v>441</v>
      </c>
      <c r="AQ55" s="382"/>
      <c r="AT55" s="135"/>
      <c r="AV55" s="376"/>
      <c r="AW55" s="376"/>
      <c r="BB55" s="163"/>
      <c r="BC55" s="163"/>
      <c r="BD55" s="164"/>
    </row>
    <row r="56" spans="1:56" x14ac:dyDescent="0.35">
      <c r="A56" s="134"/>
      <c r="B56" s="160" t="s">
        <v>168</v>
      </c>
      <c r="C56" s="160"/>
      <c r="F56" s="160" t="s">
        <v>168</v>
      </c>
      <c r="G56" s="160"/>
      <c r="J56" s="160" t="s">
        <v>99</v>
      </c>
      <c r="K56" s="160"/>
      <c r="N56" s="160" t="s">
        <v>3</v>
      </c>
      <c r="O56" s="160"/>
      <c r="R56" s="160" t="s">
        <v>3</v>
      </c>
      <c r="S56" s="160"/>
      <c r="V56" s="160" t="s">
        <v>2</v>
      </c>
      <c r="W56" s="160"/>
      <c r="Z56" s="160" t="s">
        <v>82</v>
      </c>
      <c r="AA56" s="160"/>
      <c r="AD56" s="160" t="s">
        <v>3</v>
      </c>
      <c r="AE56" s="160"/>
      <c r="AH56" s="160" t="s">
        <v>3</v>
      </c>
      <c r="AI56" s="160"/>
      <c r="AL56" s="160" t="s">
        <v>2</v>
      </c>
      <c r="AM56" s="160"/>
      <c r="AP56" s="160" t="s">
        <v>3</v>
      </c>
      <c r="AQ56" s="160"/>
      <c r="AT56" s="135"/>
      <c r="AV56" s="376"/>
      <c r="AW56" s="376"/>
      <c r="BB56" s="163"/>
      <c r="BC56" s="163"/>
      <c r="BD56" s="164"/>
    </row>
    <row r="57" spans="1:56" x14ac:dyDescent="0.35">
      <c r="A57" s="134"/>
      <c r="B57" s="160"/>
      <c r="C57" s="160"/>
      <c r="F57" s="160"/>
      <c r="G57" s="160"/>
      <c r="J57" s="160"/>
      <c r="K57" s="160"/>
      <c r="N57" s="160"/>
      <c r="O57" s="160"/>
      <c r="R57" s="160"/>
      <c r="S57" s="160"/>
      <c r="V57" s="160"/>
      <c r="W57" s="160"/>
      <c r="Z57" s="160"/>
      <c r="AA57" s="160"/>
      <c r="AD57" s="160"/>
      <c r="AE57" s="160"/>
      <c r="AH57" s="160"/>
      <c r="AI57" s="160"/>
      <c r="AL57" s="160"/>
      <c r="AM57" s="160"/>
      <c r="AP57" s="160"/>
      <c r="AQ57" s="160"/>
      <c r="AT57" s="135"/>
      <c r="AV57" s="142"/>
      <c r="AW57" s="142"/>
      <c r="BB57" s="163"/>
      <c r="BC57" s="163"/>
      <c r="BD57" s="164"/>
    </row>
    <row r="58" spans="1:56" x14ac:dyDescent="0.35">
      <c r="A58" s="134"/>
      <c r="R58" s="159"/>
      <c r="Y58" s="159"/>
      <c r="AC58" s="159"/>
      <c r="AD58" s="159"/>
      <c r="AG58" s="159"/>
      <c r="AH58" s="159"/>
      <c r="AT58" s="135"/>
      <c r="AV58" s="376"/>
      <c r="AW58" s="376"/>
      <c r="BB58" s="163"/>
      <c r="BC58" s="163"/>
      <c r="BD58" s="164"/>
    </row>
    <row r="59" spans="1:56" x14ac:dyDescent="0.35">
      <c r="A59" s="134"/>
      <c r="B59" s="371" t="s">
        <v>611</v>
      </c>
      <c r="C59" s="369"/>
      <c r="F59" s="371" t="s">
        <v>685</v>
      </c>
      <c r="G59" s="369"/>
      <c r="J59" s="368" t="s">
        <v>119</v>
      </c>
      <c r="K59" s="369"/>
      <c r="N59" s="371" t="s">
        <v>501</v>
      </c>
      <c r="O59" s="369"/>
      <c r="R59" s="371" t="s">
        <v>502</v>
      </c>
      <c r="S59" s="369"/>
      <c r="V59" s="371" t="s">
        <v>503</v>
      </c>
      <c r="W59" s="369"/>
      <c r="Z59" s="371" t="s">
        <v>504</v>
      </c>
      <c r="AA59" s="369"/>
      <c r="AD59" s="371" t="s">
        <v>505</v>
      </c>
      <c r="AE59" s="369"/>
      <c r="AH59" s="368" t="s">
        <v>120</v>
      </c>
      <c r="AI59" s="369"/>
      <c r="AL59" s="371" t="s">
        <v>506</v>
      </c>
      <c r="AM59" s="369"/>
      <c r="AP59" s="371" t="s">
        <v>686</v>
      </c>
      <c r="AQ59" s="369"/>
      <c r="AT59" s="135"/>
      <c r="AV59" s="376"/>
      <c r="AW59" s="376"/>
      <c r="BB59" s="162"/>
      <c r="BC59" s="163"/>
      <c r="BD59" s="164"/>
    </row>
    <row r="60" spans="1:56" x14ac:dyDescent="0.35">
      <c r="A60" s="134"/>
      <c r="AT60" s="135"/>
      <c r="AV60" s="376"/>
      <c r="AW60" s="376"/>
      <c r="BB60" s="163"/>
      <c r="BC60" s="163"/>
      <c r="BD60" s="164"/>
    </row>
    <row r="61" spans="1:56" s="155" customFormat="1" ht="12.5" x14ac:dyDescent="0.25">
      <c r="A61" s="154"/>
      <c r="B61" s="155">
        <f>1+AP52</f>
        <v>28</v>
      </c>
      <c r="F61" s="155">
        <f>1+B61</f>
        <v>29</v>
      </c>
      <c r="J61" s="155">
        <f>1+F61</f>
        <v>30</v>
      </c>
      <c r="N61" s="155">
        <f>1+J61</f>
        <v>31</v>
      </c>
      <c r="R61" s="155">
        <f>1+N61</f>
        <v>32</v>
      </c>
      <c r="V61" s="155">
        <f>1+R61</f>
        <v>33</v>
      </c>
      <c r="Z61" s="155">
        <f>1+V61</f>
        <v>34</v>
      </c>
      <c r="AD61" s="155">
        <f>1+Z61</f>
        <v>35</v>
      </c>
      <c r="AH61" s="155">
        <f>1+AD61</f>
        <v>36</v>
      </c>
      <c r="AL61" s="155">
        <f>1+AH61</f>
        <v>37</v>
      </c>
      <c r="AP61" s="155">
        <f>1+AL61</f>
        <v>38</v>
      </c>
      <c r="AT61" s="156"/>
      <c r="AV61" s="380"/>
      <c r="AW61" s="380"/>
    </row>
    <row r="62" spans="1:56" x14ac:dyDescent="0.35">
      <c r="A62" s="134"/>
      <c r="B62" s="161" t="s">
        <v>572</v>
      </c>
      <c r="C62" s="161" t="s">
        <v>573</v>
      </c>
      <c r="D62" s="364">
        <v>416.4</v>
      </c>
      <c r="E62" s="391"/>
      <c r="F62" s="161" t="s">
        <v>572</v>
      </c>
      <c r="G62" s="161" t="s">
        <v>573</v>
      </c>
      <c r="H62" s="364">
        <v>328.49</v>
      </c>
      <c r="I62" s="391"/>
      <c r="J62" s="161" t="s">
        <v>572</v>
      </c>
      <c r="K62" s="161" t="s">
        <v>573</v>
      </c>
      <c r="L62" s="364">
        <v>369</v>
      </c>
      <c r="M62" s="391"/>
      <c r="N62" s="161" t="s">
        <v>572</v>
      </c>
      <c r="O62" s="161" t="s">
        <v>573</v>
      </c>
      <c r="P62" s="364">
        <v>381</v>
      </c>
      <c r="Q62" s="391"/>
      <c r="R62" s="161" t="s">
        <v>572</v>
      </c>
      <c r="S62" s="161" t="s">
        <v>573</v>
      </c>
      <c r="T62" s="364">
        <v>385</v>
      </c>
      <c r="U62" s="391"/>
      <c r="V62" s="161" t="s">
        <v>572</v>
      </c>
      <c r="W62" s="161" t="s">
        <v>573</v>
      </c>
      <c r="X62" s="364">
        <v>403</v>
      </c>
      <c r="Y62" s="391"/>
      <c r="Z62" s="161" t="s">
        <v>572</v>
      </c>
      <c r="AA62" s="161" t="s">
        <v>573</v>
      </c>
      <c r="AB62" s="364">
        <v>436</v>
      </c>
      <c r="AC62" s="391"/>
      <c r="AD62" s="161" t="s">
        <v>572</v>
      </c>
      <c r="AE62" s="161" t="s">
        <v>573</v>
      </c>
      <c r="AF62" s="364">
        <v>398.43</v>
      </c>
      <c r="AG62" s="391"/>
      <c r="AH62" s="161" t="s">
        <v>572</v>
      </c>
      <c r="AI62" s="161" t="s">
        <v>573</v>
      </c>
      <c r="AJ62" s="364">
        <v>387</v>
      </c>
      <c r="AK62" s="391"/>
      <c r="AL62" s="161" t="s">
        <v>572</v>
      </c>
      <c r="AM62" s="161" t="s">
        <v>573</v>
      </c>
      <c r="AN62" s="364">
        <v>361</v>
      </c>
      <c r="AO62" s="391"/>
      <c r="AP62" s="161" t="s">
        <v>572</v>
      </c>
      <c r="AQ62" s="161" t="s">
        <v>573</v>
      </c>
      <c r="AR62" s="364">
        <v>371</v>
      </c>
      <c r="AS62" s="391"/>
      <c r="AT62" s="135"/>
      <c r="AV62" s="376">
        <f>D62+H62+L62+P62+T62+X62+AB62+AF62+AJ62+AN62+AR62</f>
        <v>4236.32</v>
      </c>
      <c r="AW62" s="376"/>
      <c r="AY62">
        <v>11</v>
      </c>
      <c r="BB62" s="163"/>
      <c r="BC62" s="163"/>
      <c r="BD62" s="164"/>
    </row>
    <row r="63" spans="1:56" x14ac:dyDescent="0.35">
      <c r="A63" s="134"/>
      <c r="B63" s="140" t="s">
        <v>576</v>
      </c>
      <c r="C63" s="140" t="s">
        <v>577</v>
      </c>
      <c r="F63" s="140" t="s">
        <v>576</v>
      </c>
      <c r="G63" s="140" t="s">
        <v>577</v>
      </c>
      <c r="J63" s="140" t="s">
        <v>576</v>
      </c>
      <c r="K63" s="140" t="s">
        <v>577</v>
      </c>
      <c r="N63" s="140" t="s">
        <v>576</v>
      </c>
      <c r="O63" s="140" t="s">
        <v>577</v>
      </c>
      <c r="R63" s="140" t="s">
        <v>576</v>
      </c>
      <c r="S63" s="140" t="s">
        <v>577</v>
      </c>
      <c r="V63" s="140" t="s">
        <v>576</v>
      </c>
      <c r="W63" s="140" t="s">
        <v>577</v>
      </c>
      <c r="Z63" s="140" t="s">
        <v>576</v>
      </c>
      <c r="AA63" s="140" t="s">
        <v>577</v>
      </c>
      <c r="AD63" s="140" t="s">
        <v>576</v>
      </c>
      <c r="AE63" s="140" t="s">
        <v>577</v>
      </c>
      <c r="AH63" s="140" t="s">
        <v>576</v>
      </c>
      <c r="AI63" s="140" t="s">
        <v>577</v>
      </c>
      <c r="AL63" s="140" t="s">
        <v>576</v>
      </c>
      <c r="AM63" s="140" t="s">
        <v>577</v>
      </c>
      <c r="AP63" s="140" t="s">
        <v>576</v>
      </c>
      <c r="AQ63" s="140" t="s">
        <v>577</v>
      </c>
      <c r="AT63" s="135"/>
      <c r="AV63" s="376"/>
      <c r="AW63" s="376"/>
      <c r="BB63" s="163"/>
      <c r="BC63" s="163"/>
      <c r="BD63" s="164"/>
    </row>
    <row r="64" spans="1:56" x14ac:dyDescent="0.35">
      <c r="A64" s="134"/>
      <c r="B64" s="382" t="s">
        <v>441</v>
      </c>
      <c r="C64" s="382"/>
      <c r="F64" s="389" t="s">
        <v>441</v>
      </c>
      <c r="G64" s="390"/>
      <c r="J64" s="389" t="s">
        <v>589</v>
      </c>
      <c r="K64" s="390"/>
      <c r="N64" s="382" t="s">
        <v>441</v>
      </c>
      <c r="O64" s="382"/>
      <c r="R64" s="382" t="s">
        <v>441</v>
      </c>
      <c r="S64" s="382"/>
      <c r="V64" s="389" t="s">
        <v>589</v>
      </c>
      <c r="W64" s="390"/>
      <c r="Z64" s="389" t="s">
        <v>589</v>
      </c>
      <c r="AA64" s="390"/>
      <c r="AD64" s="382" t="s">
        <v>441</v>
      </c>
      <c r="AE64" s="382"/>
      <c r="AH64" s="389" t="s">
        <v>441</v>
      </c>
      <c r="AI64" s="390"/>
      <c r="AL64" s="382" t="s">
        <v>441</v>
      </c>
      <c r="AM64" s="382"/>
      <c r="AP64" s="382" t="s">
        <v>441</v>
      </c>
      <c r="AQ64" s="382"/>
      <c r="AT64" s="135"/>
      <c r="AV64" s="376"/>
      <c r="AW64" s="376"/>
      <c r="BB64" s="163"/>
      <c r="BC64" s="163"/>
      <c r="BD64" s="164"/>
    </row>
    <row r="65" spans="1:56" x14ac:dyDescent="0.35">
      <c r="A65" s="134"/>
      <c r="B65" s="160" t="str">
        <f>VLOOKUP(B61,'[80]Location Status'!$A$7:$D$178,3,0)</f>
        <v>DA+3</v>
      </c>
      <c r="C65" s="160"/>
      <c r="F65" s="160" t="s">
        <v>3</v>
      </c>
      <c r="G65" s="160"/>
      <c r="J65" s="160" t="s">
        <v>82</v>
      </c>
      <c r="K65" s="160"/>
      <c r="N65" s="160" t="s">
        <v>4</v>
      </c>
      <c r="O65" s="160"/>
      <c r="R65" s="160" t="s">
        <v>3</v>
      </c>
      <c r="S65" s="160"/>
      <c r="V65" s="160" t="s">
        <v>3</v>
      </c>
      <c r="W65" s="160"/>
      <c r="Z65" s="160" t="s">
        <v>47</v>
      </c>
      <c r="AA65" s="160"/>
      <c r="AD65" s="160" t="s">
        <v>47</v>
      </c>
      <c r="AE65" s="160"/>
      <c r="AH65" s="160" t="s">
        <v>82</v>
      </c>
      <c r="AI65" s="160"/>
      <c r="AL65" s="160" t="s">
        <v>4</v>
      </c>
      <c r="AM65" s="160"/>
      <c r="AP65" s="160" t="s">
        <v>3</v>
      </c>
      <c r="AQ65" s="160"/>
      <c r="AT65" s="135"/>
      <c r="AV65" s="376"/>
      <c r="AW65" s="376"/>
      <c r="BB65" s="163"/>
      <c r="BC65" s="163"/>
      <c r="BD65" s="164"/>
    </row>
    <row r="66" spans="1:56" x14ac:dyDescent="0.35">
      <c r="R66" s="273"/>
      <c r="S66" s="273"/>
      <c r="T66" s="273"/>
      <c r="U66" s="273"/>
      <c r="V66" s="273"/>
      <c r="W66" s="273"/>
      <c r="X66" s="273"/>
      <c r="Y66" s="273"/>
      <c r="Z66" s="273"/>
      <c r="AA66" s="273"/>
      <c r="AB66" s="273"/>
      <c r="AC66" s="273"/>
      <c r="AD66" s="273"/>
      <c r="AE66" s="273"/>
      <c r="AF66" s="273"/>
      <c r="AG66" s="273"/>
      <c r="AH66" s="273"/>
      <c r="AI66" s="273"/>
      <c r="AJ66" s="273"/>
      <c r="AK66" s="273"/>
      <c r="AL66" s="273"/>
      <c r="AM66" s="273"/>
      <c r="AN66" s="273"/>
      <c r="AO66" s="273"/>
      <c r="AP66" s="273"/>
      <c r="AQ66" s="273"/>
      <c r="AR66" s="273"/>
      <c r="AT66" s="135"/>
      <c r="AV66" s="376"/>
      <c r="AW66" s="376"/>
      <c r="BB66" s="163"/>
      <c r="BC66" s="163"/>
      <c r="BD66" s="164"/>
    </row>
    <row r="67" spans="1:56" x14ac:dyDescent="0.35">
      <c r="A67" s="134"/>
      <c r="B67" s="371" t="s">
        <v>618</v>
      </c>
      <c r="C67" s="369"/>
      <c r="F67" s="371" t="s">
        <v>614</v>
      </c>
      <c r="G67" s="369"/>
      <c r="J67" s="371" t="s">
        <v>507</v>
      </c>
      <c r="K67" s="369"/>
      <c r="N67" s="371" t="s">
        <v>508</v>
      </c>
      <c r="O67" s="369"/>
      <c r="R67" s="368" t="s">
        <v>11</v>
      </c>
      <c r="S67" s="369"/>
      <c r="V67" s="371" t="s">
        <v>627</v>
      </c>
      <c r="W67" s="369"/>
      <c r="Z67" s="371" t="s">
        <v>509</v>
      </c>
      <c r="AA67" s="369"/>
      <c r="AD67" s="371" t="s">
        <v>510</v>
      </c>
      <c r="AE67" s="369"/>
      <c r="AH67" s="371" t="s">
        <v>511</v>
      </c>
      <c r="AI67" s="369"/>
      <c r="AL67" s="371" t="s">
        <v>512</v>
      </c>
      <c r="AM67" s="369"/>
      <c r="AP67" s="371" t="s">
        <v>513</v>
      </c>
      <c r="AQ67" s="369"/>
      <c r="AT67" s="135"/>
      <c r="AV67" s="376"/>
      <c r="AW67" s="376"/>
      <c r="BB67" s="162"/>
      <c r="BC67" s="163"/>
      <c r="BD67" s="164"/>
    </row>
    <row r="68" spans="1:56" x14ac:dyDescent="0.35">
      <c r="A68" s="134"/>
      <c r="AT68" s="135"/>
      <c r="AV68" s="376"/>
      <c r="AW68" s="376"/>
      <c r="BB68" s="163"/>
      <c r="BC68" s="163"/>
      <c r="BD68" s="164"/>
    </row>
    <row r="69" spans="1:56" s="155" customFormat="1" ht="12.5" x14ac:dyDescent="0.25">
      <c r="A69" s="154"/>
      <c r="B69" s="155">
        <f>1+AP61</f>
        <v>39</v>
      </c>
      <c r="F69" s="155">
        <f>1+B69</f>
        <v>40</v>
      </c>
      <c r="J69" s="155">
        <f>1+F69</f>
        <v>41</v>
      </c>
      <c r="N69" s="155">
        <f>1+J69</f>
        <v>42</v>
      </c>
      <c r="R69" s="155">
        <f>1+N69</f>
        <v>43</v>
      </c>
      <c r="V69" s="155">
        <f>1+R69</f>
        <v>44</v>
      </c>
      <c r="Z69" s="155">
        <f>1+V69</f>
        <v>45</v>
      </c>
      <c r="AD69" s="155">
        <f>1+Z69</f>
        <v>46</v>
      </c>
      <c r="AH69" s="155">
        <f>1+AD69</f>
        <v>47</v>
      </c>
      <c r="AL69" s="155">
        <f>1+AH69</f>
        <v>48</v>
      </c>
      <c r="AP69" s="155">
        <f>1+AL69</f>
        <v>49</v>
      </c>
      <c r="AT69" s="156"/>
      <c r="AV69" s="380"/>
      <c r="AW69" s="380"/>
    </row>
    <row r="70" spans="1:56" x14ac:dyDescent="0.35">
      <c r="A70" s="134"/>
      <c r="B70" s="161" t="s">
        <v>572</v>
      </c>
      <c r="C70" s="161" t="s">
        <v>573</v>
      </c>
      <c r="D70" s="368">
        <v>374</v>
      </c>
      <c r="E70" s="369"/>
      <c r="F70" s="161" t="s">
        <v>572</v>
      </c>
      <c r="G70" s="161" t="s">
        <v>573</v>
      </c>
      <c r="H70" s="368">
        <v>441</v>
      </c>
      <c r="I70" s="369"/>
      <c r="J70" s="161" t="s">
        <v>572</v>
      </c>
      <c r="K70" s="161" t="s">
        <v>573</v>
      </c>
      <c r="L70" s="368">
        <v>376</v>
      </c>
      <c r="M70" s="369"/>
      <c r="N70" s="161" t="s">
        <v>572</v>
      </c>
      <c r="O70" s="161" t="s">
        <v>573</v>
      </c>
      <c r="P70" s="364">
        <v>409.1</v>
      </c>
      <c r="Q70" s="391"/>
      <c r="R70" s="161" t="s">
        <v>572</v>
      </c>
      <c r="S70" s="161" t="s">
        <v>573</v>
      </c>
      <c r="T70" s="368">
        <v>388</v>
      </c>
      <c r="U70" s="369"/>
      <c r="V70" s="161" t="s">
        <v>572</v>
      </c>
      <c r="W70" s="161" t="s">
        <v>573</v>
      </c>
      <c r="X70" s="368">
        <v>393</v>
      </c>
      <c r="Y70" s="369"/>
      <c r="Z70" s="161" t="s">
        <v>572</v>
      </c>
      <c r="AA70" s="161" t="s">
        <v>573</v>
      </c>
      <c r="AB70" s="368">
        <v>399</v>
      </c>
      <c r="AC70" s="369"/>
      <c r="AD70" s="161" t="s">
        <v>572</v>
      </c>
      <c r="AE70" s="161" t="s">
        <v>573</v>
      </c>
      <c r="AF70" s="364">
        <v>395</v>
      </c>
      <c r="AG70" s="391"/>
      <c r="AH70" s="161" t="s">
        <v>572</v>
      </c>
      <c r="AI70" s="161" t="s">
        <v>573</v>
      </c>
      <c r="AJ70" s="368">
        <v>395</v>
      </c>
      <c r="AK70" s="369"/>
      <c r="AL70" s="161" t="s">
        <v>572</v>
      </c>
      <c r="AM70" s="161" t="s">
        <v>573</v>
      </c>
      <c r="AN70" s="368">
        <v>417</v>
      </c>
      <c r="AO70" s="369"/>
      <c r="AP70" s="161" t="s">
        <v>572</v>
      </c>
      <c r="AQ70" s="161" t="s">
        <v>573</v>
      </c>
      <c r="AR70" s="368">
        <v>415</v>
      </c>
      <c r="AS70" s="369"/>
      <c r="AT70" s="135"/>
      <c r="AV70" s="376">
        <f>D70+H70+L70+P70+T70+X70+AB70+AF70+AJ70+AN70+AR70</f>
        <v>4402.1000000000004</v>
      </c>
      <c r="AW70" s="376"/>
      <c r="AY70">
        <v>11</v>
      </c>
      <c r="BB70" s="163"/>
      <c r="BC70" s="163"/>
      <c r="BD70" s="164"/>
    </row>
    <row r="71" spans="1:56" x14ac:dyDescent="0.35">
      <c r="A71" s="134"/>
      <c r="B71" s="140" t="s">
        <v>576</v>
      </c>
      <c r="C71" s="140" t="s">
        <v>577</v>
      </c>
      <c r="F71" s="140" t="s">
        <v>576</v>
      </c>
      <c r="G71" s="140" t="s">
        <v>577</v>
      </c>
      <c r="J71" s="140" t="s">
        <v>576</v>
      </c>
      <c r="K71" s="140" t="s">
        <v>577</v>
      </c>
      <c r="N71" s="140" t="s">
        <v>576</v>
      </c>
      <c r="O71" s="140" t="s">
        <v>577</v>
      </c>
      <c r="R71" s="140" t="s">
        <v>576</v>
      </c>
      <c r="S71" s="140" t="s">
        <v>577</v>
      </c>
      <c r="V71" s="140" t="s">
        <v>576</v>
      </c>
      <c r="W71" s="140" t="s">
        <v>577</v>
      </c>
      <c r="Z71" s="140" t="s">
        <v>576</v>
      </c>
      <c r="AA71" s="140" t="s">
        <v>577</v>
      </c>
      <c r="AD71" s="140" t="s">
        <v>576</v>
      </c>
      <c r="AE71" s="140" t="s">
        <v>577</v>
      </c>
      <c r="AH71" s="140" t="s">
        <v>576</v>
      </c>
      <c r="AI71" s="140" t="s">
        <v>577</v>
      </c>
      <c r="AL71" s="140" t="s">
        <v>576</v>
      </c>
      <c r="AM71" s="140" t="s">
        <v>577</v>
      </c>
      <c r="AP71" s="140" t="s">
        <v>576</v>
      </c>
      <c r="AQ71" s="140" t="s">
        <v>577</v>
      </c>
      <c r="AT71" s="135"/>
      <c r="AV71" s="376"/>
      <c r="AW71" s="376"/>
      <c r="BB71" s="163"/>
      <c r="BC71" s="163"/>
      <c r="BD71" s="164"/>
    </row>
    <row r="72" spans="1:56" x14ac:dyDescent="0.35">
      <c r="A72" s="134"/>
      <c r="B72" s="392" t="s">
        <v>589</v>
      </c>
      <c r="C72" s="379"/>
      <c r="F72" s="393" t="s">
        <v>441</v>
      </c>
      <c r="G72" s="394"/>
      <c r="J72" s="382" t="s">
        <v>441</v>
      </c>
      <c r="K72" s="382"/>
      <c r="N72" s="382" t="s">
        <v>441</v>
      </c>
      <c r="O72" s="382"/>
      <c r="R72" s="382" t="s">
        <v>441</v>
      </c>
      <c r="S72" s="382"/>
      <c r="V72" s="379"/>
      <c r="W72" s="379"/>
      <c r="Z72" s="382" t="s">
        <v>441</v>
      </c>
      <c r="AA72" s="382"/>
      <c r="AD72" s="389" t="s">
        <v>589</v>
      </c>
      <c r="AE72" s="390"/>
      <c r="AH72" s="382" t="s">
        <v>441</v>
      </c>
      <c r="AI72" s="382"/>
      <c r="AL72" s="382" t="s">
        <v>441</v>
      </c>
      <c r="AM72" s="382"/>
      <c r="AP72" s="382" t="s">
        <v>441</v>
      </c>
      <c r="AQ72" s="382"/>
      <c r="AT72" s="135"/>
      <c r="AV72" s="376"/>
      <c r="AW72" s="376"/>
      <c r="BB72" s="163"/>
      <c r="BC72" s="163"/>
      <c r="BD72" s="164"/>
    </row>
    <row r="73" spans="1:56" x14ac:dyDescent="0.35">
      <c r="A73" s="134"/>
      <c r="B73" s="160" t="s">
        <v>3</v>
      </c>
      <c r="C73" s="160"/>
      <c r="F73" s="160" t="s">
        <v>2</v>
      </c>
      <c r="G73" s="160"/>
      <c r="J73" s="160" t="s">
        <v>2</v>
      </c>
      <c r="K73" s="160"/>
      <c r="N73" s="160" t="s">
        <v>2</v>
      </c>
      <c r="O73" s="160"/>
      <c r="R73" s="160" t="s">
        <v>76</v>
      </c>
      <c r="S73" s="160"/>
      <c r="V73" s="160" t="s">
        <v>3</v>
      </c>
      <c r="W73" s="160"/>
      <c r="Z73" s="160" t="s">
        <v>3</v>
      </c>
      <c r="AA73" s="160"/>
      <c r="AD73" s="160" t="s">
        <v>3</v>
      </c>
      <c r="AE73" s="160"/>
      <c r="AH73" s="160" t="s">
        <v>3</v>
      </c>
      <c r="AI73" s="160"/>
      <c r="AL73" s="160" t="s">
        <v>2</v>
      </c>
      <c r="AM73" s="160"/>
      <c r="AP73" s="160" t="s">
        <v>3</v>
      </c>
      <c r="AQ73" s="160"/>
      <c r="AT73" s="135"/>
      <c r="AV73" s="376"/>
      <c r="AW73" s="376"/>
      <c r="BB73" s="163"/>
      <c r="BC73" s="163"/>
      <c r="BD73" s="164"/>
    </row>
    <row r="74" spans="1:56" x14ac:dyDescent="0.35">
      <c r="A74" s="134"/>
      <c r="AT74" s="135"/>
      <c r="AV74" s="376"/>
      <c r="AW74" s="376"/>
      <c r="BB74" s="163"/>
      <c r="BC74" s="163"/>
      <c r="BD74" s="164"/>
    </row>
    <row r="75" spans="1:56" x14ac:dyDescent="0.35">
      <c r="A75" s="134"/>
      <c r="B75" s="371" t="s">
        <v>514</v>
      </c>
      <c r="C75" s="369"/>
      <c r="F75" s="368" t="s">
        <v>65</v>
      </c>
      <c r="G75" s="369"/>
      <c r="J75" s="371" t="s">
        <v>123</v>
      </c>
      <c r="K75" s="369"/>
      <c r="N75" s="371" t="s">
        <v>152</v>
      </c>
      <c r="O75" s="369"/>
      <c r="R75" s="371" t="s">
        <v>153</v>
      </c>
      <c r="S75" s="369"/>
      <c r="V75" s="371" t="s">
        <v>154</v>
      </c>
      <c r="W75" s="369"/>
      <c r="Z75" s="371" t="s">
        <v>155</v>
      </c>
      <c r="AA75" s="369"/>
      <c r="AD75" s="371" t="s">
        <v>156</v>
      </c>
      <c r="AE75" s="369"/>
      <c r="AH75" s="371" t="s">
        <v>157</v>
      </c>
      <c r="AI75" s="369"/>
      <c r="AL75" s="368" t="s">
        <v>12</v>
      </c>
      <c r="AM75" s="369"/>
      <c r="AP75" s="371" t="s">
        <v>515</v>
      </c>
      <c r="AQ75" s="369"/>
      <c r="AT75" s="135"/>
      <c r="AV75" s="376"/>
      <c r="AW75" s="376"/>
      <c r="BB75" s="162"/>
      <c r="BC75" s="163"/>
      <c r="BD75" s="164"/>
    </row>
    <row r="76" spans="1:56" x14ac:dyDescent="0.35">
      <c r="A76" s="134"/>
      <c r="AT76" s="135"/>
      <c r="AV76" s="376"/>
      <c r="AW76" s="376"/>
      <c r="BB76" s="163"/>
      <c r="BC76" s="163"/>
      <c r="BD76" s="164"/>
    </row>
    <row r="77" spans="1:56" s="155" customFormat="1" ht="12.5" x14ac:dyDescent="0.25">
      <c r="A77" s="154"/>
      <c r="B77" s="155">
        <f>1+AP69</f>
        <v>50</v>
      </c>
      <c r="F77" s="155">
        <f>1+B77</f>
        <v>51</v>
      </c>
      <c r="J77" s="155">
        <f>1+F77</f>
        <v>52</v>
      </c>
      <c r="N77" s="155">
        <f>1+J77</f>
        <v>53</v>
      </c>
      <c r="R77" s="155">
        <f>1+N77</f>
        <v>54</v>
      </c>
      <c r="V77" s="155">
        <f>1+R77</f>
        <v>55</v>
      </c>
      <c r="Z77" s="155">
        <f>1+V77</f>
        <v>56</v>
      </c>
      <c r="AD77" s="155">
        <f>1+Z77</f>
        <v>57</v>
      </c>
      <c r="AH77" s="155">
        <f>1+AD77</f>
        <v>58</v>
      </c>
      <c r="AL77" s="155">
        <f>1+AH77</f>
        <v>59</v>
      </c>
      <c r="AP77" s="155">
        <f>1+AL77</f>
        <v>60</v>
      </c>
      <c r="AT77" s="156"/>
      <c r="AV77" s="380"/>
      <c r="AW77" s="380"/>
    </row>
    <row r="78" spans="1:56" x14ac:dyDescent="0.35">
      <c r="A78" s="134"/>
      <c r="B78" s="161" t="s">
        <v>572</v>
      </c>
      <c r="C78" s="161" t="s">
        <v>573</v>
      </c>
      <c r="D78" s="364">
        <v>417.39</v>
      </c>
      <c r="E78" s="391"/>
      <c r="F78" s="161" t="s">
        <v>572</v>
      </c>
      <c r="G78" s="161" t="s">
        <v>573</v>
      </c>
      <c r="H78" s="368">
        <v>482</v>
      </c>
      <c r="I78" s="369"/>
      <c r="J78" s="161" t="s">
        <v>572</v>
      </c>
      <c r="K78" s="161" t="s">
        <v>573</v>
      </c>
      <c r="L78" s="368">
        <v>357</v>
      </c>
      <c r="M78" s="369"/>
      <c r="N78" s="161" t="s">
        <v>572</v>
      </c>
      <c r="O78" s="161" t="s">
        <v>573</v>
      </c>
      <c r="P78" s="368">
        <v>401</v>
      </c>
      <c r="Q78" s="369"/>
      <c r="R78" s="161" t="s">
        <v>572</v>
      </c>
      <c r="S78" s="161" t="s">
        <v>573</v>
      </c>
      <c r="T78" s="364">
        <v>413</v>
      </c>
      <c r="U78" s="391"/>
      <c r="V78" s="161" t="s">
        <v>572</v>
      </c>
      <c r="W78" s="161" t="s">
        <v>573</v>
      </c>
      <c r="X78" s="368">
        <v>380</v>
      </c>
      <c r="Y78" s="369"/>
      <c r="Z78" s="161" t="s">
        <v>572</v>
      </c>
      <c r="AA78" s="161" t="s">
        <v>573</v>
      </c>
      <c r="AB78" s="368">
        <v>364</v>
      </c>
      <c r="AC78" s="369"/>
      <c r="AD78" s="161" t="s">
        <v>572</v>
      </c>
      <c r="AE78" s="161" t="s">
        <v>573</v>
      </c>
      <c r="AF78" s="368">
        <v>443</v>
      </c>
      <c r="AG78" s="369"/>
      <c r="AH78" s="161" t="s">
        <v>572</v>
      </c>
      <c r="AI78" s="161" t="s">
        <v>573</v>
      </c>
      <c r="AJ78" s="364">
        <v>389.73</v>
      </c>
      <c r="AK78" s="391"/>
      <c r="AL78" s="161" t="s">
        <v>572</v>
      </c>
      <c r="AM78" s="161" t="s">
        <v>573</v>
      </c>
      <c r="AN78" s="368">
        <v>440</v>
      </c>
      <c r="AO78" s="369"/>
      <c r="AP78" s="161" t="s">
        <v>572</v>
      </c>
      <c r="AQ78" s="161" t="s">
        <v>573</v>
      </c>
      <c r="AR78" s="368">
        <v>398</v>
      </c>
      <c r="AS78" s="369"/>
      <c r="AT78" s="135"/>
      <c r="AV78" s="376">
        <f>D78+H78+L78+P78+T78+X78+AB78+AF78+AJ78+AN78+AR78</f>
        <v>4485.12</v>
      </c>
      <c r="AW78" s="376"/>
      <c r="AY78">
        <v>11</v>
      </c>
      <c r="BB78" s="155"/>
      <c r="BC78" s="155"/>
      <c r="BD78" s="155"/>
    </row>
    <row r="79" spans="1:56" x14ac:dyDescent="0.35">
      <c r="A79" s="134"/>
      <c r="B79" s="140" t="s">
        <v>576</v>
      </c>
      <c r="C79" s="140" t="s">
        <v>577</v>
      </c>
      <c r="F79" s="140" t="s">
        <v>576</v>
      </c>
      <c r="G79" s="140" t="s">
        <v>577</v>
      </c>
      <c r="J79" s="140" t="s">
        <v>576</v>
      </c>
      <c r="K79" s="140" t="s">
        <v>577</v>
      </c>
      <c r="N79" s="140" t="s">
        <v>576</v>
      </c>
      <c r="O79" s="140" t="s">
        <v>577</v>
      </c>
      <c r="R79" s="140" t="s">
        <v>576</v>
      </c>
      <c r="S79" s="140" t="s">
        <v>577</v>
      </c>
      <c r="V79" s="140" t="s">
        <v>576</v>
      </c>
      <c r="W79" s="140" t="s">
        <v>577</v>
      </c>
      <c r="Z79" s="140" t="s">
        <v>576</v>
      </c>
      <c r="AA79" s="140" t="s">
        <v>577</v>
      </c>
      <c r="AD79" s="140" t="s">
        <v>576</v>
      </c>
      <c r="AE79" s="140" t="s">
        <v>577</v>
      </c>
      <c r="AH79" s="140" t="s">
        <v>576</v>
      </c>
      <c r="AI79" s="140" t="s">
        <v>577</v>
      </c>
      <c r="AL79" s="140" t="s">
        <v>576</v>
      </c>
      <c r="AM79" s="140" t="s">
        <v>577</v>
      </c>
      <c r="AP79" s="140" t="s">
        <v>576</v>
      </c>
      <c r="AQ79" s="140" t="s">
        <v>577</v>
      </c>
      <c r="AT79" s="135"/>
      <c r="AV79" s="376"/>
      <c r="AW79" s="376"/>
      <c r="BB79" s="155"/>
      <c r="BC79" s="155"/>
      <c r="BD79" s="155"/>
    </row>
    <row r="80" spans="1:56" x14ac:dyDescent="0.35">
      <c r="A80" s="134"/>
      <c r="B80" s="382" t="s">
        <v>441</v>
      </c>
      <c r="C80" s="382"/>
      <c r="F80" s="382" t="s">
        <v>441</v>
      </c>
      <c r="G80" s="382"/>
      <c r="J80" s="389" t="s">
        <v>589</v>
      </c>
      <c r="K80" s="390"/>
      <c r="N80" s="382" t="s">
        <v>441</v>
      </c>
      <c r="O80" s="382"/>
      <c r="R80" s="382" t="s">
        <v>441</v>
      </c>
      <c r="S80" s="382"/>
      <c r="V80" s="382" t="s">
        <v>441</v>
      </c>
      <c r="W80" s="382"/>
      <c r="Z80" s="382" t="s">
        <v>441</v>
      </c>
      <c r="AA80" s="382"/>
      <c r="AD80" s="382" t="s">
        <v>441</v>
      </c>
      <c r="AE80" s="382"/>
      <c r="AH80" s="382" t="s">
        <v>441</v>
      </c>
      <c r="AI80" s="382"/>
      <c r="AL80" s="382" t="s">
        <v>441</v>
      </c>
      <c r="AM80" s="382"/>
      <c r="AP80" s="382" t="s">
        <v>441</v>
      </c>
      <c r="AQ80" s="382"/>
      <c r="AT80" s="135"/>
      <c r="AV80" s="376"/>
      <c r="AW80" s="376"/>
      <c r="BB80" s="155"/>
      <c r="BC80" s="155"/>
      <c r="BD80" s="155"/>
    </row>
    <row r="81" spans="1:56" x14ac:dyDescent="0.35">
      <c r="A81" s="134"/>
      <c r="B81" s="160" t="s">
        <v>2</v>
      </c>
      <c r="C81" s="160"/>
      <c r="F81" s="160" t="s">
        <v>89</v>
      </c>
      <c r="G81" s="160"/>
      <c r="J81" s="160" t="s">
        <v>2</v>
      </c>
      <c r="K81" s="160"/>
      <c r="N81" s="160" t="s">
        <v>2</v>
      </c>
      <c r="O81" s="160"/>
      <c r="R81" s="160" t="s">
        <v>3</v>
      </c>
      <c r="S81" s="160"/>
      <c r="V81" s="160" t="s">
        <v>2</v>
      </c>
      <c r="W81" s="160"/>
      <c r="Z81" s="160" t="s">
        <v>4</v>
      </c>
      <c r="AA81" s="160"/>
      <c r="AD81" s="160" t="s">
        <v>2</v>
      </c>
      <c r="AE81" s="160"/>
      <c r="AH81" s="160" t="s">
        <v>47</v>
      </c>
      <c r="AI81" s="160"/>
      <c r="AL81" s="160" t="s">
        <v>100</v>
      </c>
      <c r="AM81" s="160"/>
      <c r="AP81" s="160" t="s">
        <v>47</v>
      </c>
      <c r="AQ81" s="160"/>
      <c r="AT81" s="135"/>
      <c r="AV81" s="376"/>
      <c r="AW81" s="376"/>
      <c r="BB81" s="155"/>
      <c r="BC81" s="155"/>
      <c r="BD81" s="155"/>
    </row>
    <row r="82" spans="1:56" x14ac:dyDescent="0.35">
      <c r="A82" s="134"/>
      <c r="B82" s="142"/>
      <c r="C82" s="142"/>
      <c r="F82" s="142"/>
      <c r="G82" s="142"/>
      <c r="J82" s="142"/>
      <c r="K82" s="142"/>
      <c r="N82" s="142"/>
      <c r="O82" s="142"/>
      <c r="R82" s="142"/>
      <c r="S82" s="166"/>
      <c r="V82" s="142"/>
      <c r="W82" s="142"/>
      <c r="Z82" s="142"/>
      <c r="AA82" s="142"/>
      <c r="AD82" s="142"/>
      <c r="AE82" s="142"/>
      <c r="AH82" s="142"/>
      <c r="AI82" s="142"/>
      <c r="AL82" s="142"/>
      <c r="AM82" s="142"/>
      <c r="AP82" s="142"/>
      <c r="AQ82" s="142"/>
      <c r="AT82" s="135"/>
      <c r="AV82" s="376"/>
      <c r="AW82" s="376"/>
      <c r="BB82" s="155"/>
      <c r="BC82" s="155"/>
      <c r="BD82" s="155"/>
    </row>
    <row r="83" spans="1:56" x14ac:dyDescent="0.35">
      <c r="A83" s="134"/>
      <c r="B83" s="371" t="s">
        <v>516</v>
      </c>
      <c r="C83" s="369"/>
      <c r="F83" s="371" t="s">
        <v>517</v>
      </c>
      <c r="G83" s="369"/>
      <c r="J83" s="371" t="s">
        <v>612</v>
      </c>
      <c r="K83" s="369"/>
      <c r="N83" s="371" t="s">
        <v>518</v>
      </c>
      <c r="O83" s="369"/>
      <c r="R83" s="371" t="s">
        <v>519</v>
      </c>
      <c r="S83" s="369"/>
      <c r="V83" s="368" t="s">
        <v>13</v>
      </c>
      <c r="W83" s="369"/>
      <c r="Z83" s="371" t="s">
        <v>520</v>
      </c>
      <c r="AA83" s="369"/>
      <c r="AD83" s="371" t="s">
        <v>521</v>
      </c>
      <c r="AE83" s="369"/>
      <c r="AH83" s="371" t="s">
        <v>522</v>
      </c>
      <c r="AI83" s="369"/>
      <c r="AL83" s="371" t="s">
        <v>619</v>
      </c>
      <c r="AM83" s="369"/>
      <c r="AP83" s="371" t="s">
        <v>523</v>
      </c>
      <c r="AQ83" s="369"/>
      <c r="AT83" s="135"/>
      <c r="AV83" s="376"/>
      <c r="AW83" s="376"/>
      <c r="BB83" s="155"/>
      <c r="BC83" s="155"/>
      <c r="BD83" s="155"/>
    </row>
    <row r="84" spans="1:56" x14ac:dyDescent="0.35">
      <c r="A84" s="134"/>
      <c r="AT84" s="135"/>
      <c r="AV84" s="376"/>
      <c r="AW84" s="376"/>
      <c r="BB84" s="155"/>
      <c r="BC84" s="155"/>
      <c r="BD84" s="155"/>
    </row>
    <row r="85" spans="1:56" s="155" customFormat="1" ht="12.5" x14ac:dyDescent="0.25">
      <c r="A85" s="154"/>
      <c r="B85" s="155">
        <f>1+AP77</f>
        <v>61</v>
      </c>
      <c r="F85" s="155">
        <f>1+B85</f>
        <v>62</v>
      </c>
      <c r="J85" s="155">
        <f>1+F85</f>
        <v>63</v>
      </c>
      <c r="N85" s="155">
        <f>1+J85</f>
        <v>64</v>
      </c>
      <c r="R85" s="155">
        <f>1+N85</f>
        <v>65</v>
      </c>
      <c r="V85" s="155">
        <f>1+R85</f>
        <v>66</v>
      </c>
      <c r="Z85" s="155">
        <f>1+V85</f>
        <v>67</v>
      </c>
      <c r="AD85" s="155">
        <f>1+Z85</f>
        <v>68</v>
      </c>
      <c r="AH85" s="155">
        <f>1+AD85</f>
        <v>69</v>
      </c>
      <c r="AL85" s="155">
        <f>1+AH85</f>
        <v>70</v>
      </c>
      <c r="AP85" s="155">
        <f>1+AL85</f>
        <v>71</v>
      </c>
      <c r="AT85" s="156"/>
      <c r="AV85" s="380"/>
      <c r="AW85" s="380"/>
    </row>
    <row r="86" spans="1:56" x14ac:dyDescent="0.35">
      <c r="A86" s="134"/>
      <c r="B86" s="161" t="s">
        <v>572</v>
      </c>
      <c r="C86" s="161" t="s">
        <v>573</v>
      </c>
      <c r="D86" s="364">
        <v>408</v>
      </c>
      <c r="E86" s="391"/>
      <c r="F86" s="161" t="s">
        <v>572</v>
      </c>
      <c r="G86" s="161" t="s">
        <v>573</v>
      </c>
      <c r="H86" s="368">
        <v>481</v>
      </c>
      <c r="I86" s="369"/>
      <c r="J86" s="161" t="s">
        <v>572</v>
      </c>
      <c r="K86" s="161" t="s">
        <v>573</v>
      </c>
      <c r="L86" s="368">
        <v>346</v>
      </c>
      <c r="M86" s="369"/>
      <c r="N86" s="161" t="s">
        <v>572</v>
      </c>
      <c r="O86" s="161" t="s">
        <v>573</v>
      </c>
      <c r="P86" s="368">
        <v>291</v>
      </c>
      <c r="Q86" s="369"/>
      <c r="R86" s="161" t="s">
        <v>572</v>
      </c>
      <c r="S86" s="161" t="s">
        <v>573</v>
      </c>
      <c r="T86" s="364">
        <v>348.6</v>
      </c>
      <c r="U86" s="391"/>
      <c r="V86" s="161" t="s">
        <v>572</v>
      </c>
      <c r="W86" s="161" t="s">
        <v>573</v>
      </c>
      <c r="X86" s="368">
        <v>400</v>
      </c>
      <c r="Y86" s="369"/>
      <c r="Z86" s="161" t="s">
        <v>572</v>
      </c>
      <c r="AA86" s="161" t="s">
        <v>573</v>
      </c>
      <c r="AB86" s="368">
        <v>408</v>
      </c>
      <c r="AC86" s="369"/>
      <c r="AD86" s="161" t="s">
        <v>572</v>
      </c>
      <c r="AE86" s="161" t="s">
        <v>573</v>
      </c>
      <c r="AF86" s="368">
        <v>418</v>
      </c>
      <c r="AG86" s="369"/>
      <c r="AH86" s="161" t="s">
        <v>572</v>
      </c>
      <c r="AI86" s="161" t="s">
        <v>573</v>
      </c>
      <c r="AJ86" s="368">
        <v>421</v>
      </c>
      <c r="AK86" s="369"/>
      <c r="AL86" s="161" t="s">
        <v>572</v>
      </c>
      <c r="AM86" s="161" t="s">
        <v>573</v>
      </c>
      <c r="AN86" s="368">
        <v>503</v>
      </c>
      <c r="AO86" s="369"/>
      <c r="AP86" s="161" t="s">
        <v>572</v>
      </c>
      <c r="AQ86" s="161" t="s">
        <v>573</v>
      </c>
      <c r="AR86" s="364">
        <v>321</v>
      </c>
      <c r="AS86" s="391"/>
      <c r="AT86" s="135"/>
      <c r="AV86" s="376">
        <f>D86+H86+L86+P86+T86+X86+AB86+AF86+AJ86+AN86+AR86</f>
        <v>4345.6000000000004</v>
      </c>
      <c r="AW86" s="376"/>
      <c r="AY86">
        <v>11</v>
      </c>
      <c r="BB86" s="155"/>
      <c r="BC86" s="155"/>
      <c r="BD86" s="155"/>
    </row>
    <row r="87" spans="1:56" x14ac:dyDescent="0.35">
      <c r="A87" s="134"/>
      <c r="B87" s="140" t="s">
        <v>576</v>
      </c>
      <c r="C87" s="140" t="s">
        <v>577</v>
      </c>
      <c r="F87" s="140" t="s">
        <v>576</v>
      </c>
      <c r="G87" s="140" t="s">
        <v>577</v>
      </c>
      <c r="J87" s="140" t="s">
        <v>576</v>
      </c>
      <c r="K87" s="140" t="s">
        <v>577</v>
      </c>
      <c r="N87" s="140" t="s">
        <v>576</v>
      </c>
      <c r="O87" s="140" t="s">
        <v>577</v>
      </c>
      <c r="R87" s="140" t="s">
        <v>576</v>
      </c>
      <c r="S87" s="140" t="s">
        <v>577</v>
      </c>
      <c r="V87" s="140" t="s">
        <v>576</v>
      </c>
      <c r="W87" s="140" t="s">
        <v>577</v>
      </c>
      <c r="Z87" s="140" t="s">
        <v>576</v>
      </c>
      <c r="AA87" s="140" t="s">
        <v>577</v>
      </c>
      <c r="AD87" s="140" t="s">
        <v>576</v>
      </c>
      <c r="AE87" s="140" t="s">
        <v>577</v>
      </c>
      <c r="AH87" s="140" t="s">
        <v>576</v>
      </c>
      <c r="AI87" s="140" t="s">
        <v>577</v>
      </c>
      <c r="AL87" s="140" t="s">
        <v>576</v>
      </c>
      <c r="AM87" s="140" t="s">
        <v>577</v>
      </c>
      <c r="AP87" s="140" t="s">
        <v>576</v>
      </c>
      <c r="AQ87" s="140" t="s">
        <v>577</v>
      </c>
      <c r="AT87" s="135"/>
      <c r="AV87" s="376"/>
      <c r="AW87" s="376"/>
      <c r="BB87" s="155"/>
      <c r="BC87" s="155"/>
      <c r="BD87" s="155"/>
    </row>
    <row r="88" spans="1:56" x14ac:dyDescent="0.35">
      <c r="A88" s="134"/>
      <c r="B88" s="382" t="s">
        <v>441</v>
      </c>
      <c r="C88" s="382"/>
      <c r="F88" s="382" t="s">
        <v>441</v>
      </c>
      <c r="G88" s="382"/>
      <c r="J88" s="382" t="s">
        <v>441</v>
      </c>
      <c r="K88" s="382"/>
      <c r="N88" s="382" t="s">
        <v>441</v>
      </c>
      <c r="O88" s="382"/>
      <c r="R88" s="382" t="s">
        <v>441</v>
      </c>
      <c r="S88" s="382"/>
      <c r="V88" s="382" t="s">
        <v>441</v>
      </c>
      <c r="W88" s="382"/>
      <c r="Z88" s="382" t="s">
        <v>441</v>
      </c>
      <c r="AA88" s="382"/>
      <c r="AD88" s="382" t="s">
        <v>441</v>
      </c>
      <c r="AE88" s="382"/>
      <c r="AH88" s="389" t="s">
        <v>589</v>
      </c>
      <c r="AI88" s="390"/>
      <c r="AL88" s="389" t="s">
        <v>589</v>
      </c>
      <c r="AM88" s="390"/>
      <c r="AP88" s="382" t="s">
        <v>441</v>
      </c>
      <c r="AQ88" s="382"/>
      <c r="AT88" s="135"/>
      <c r="AV88" s="376"/>
      <c r="AW88" s="376"/>
      <c r="BB88" s="155"/>
      <c r="BC88" s="155"/>
      <c r="BD88" s="155"/>
    </row>
    <row r="89" spans="1:56" x14ac:dyDescent="0.35">
      <c r="A89" s="134"/>
      <c r="B89" s="160" t="s">
        <v>4</v>
      </c>
      <c r="C89" s="160"/>
      <c r="F89" s="160" t="s">
        <v>99</v>
      </c>
      <c r="G89" s="160"/>
      <c r="J89" s="160" t="s">
        <v>17</v>
      </c>
      <c r="K89" s="160"/>
      <c r="N89" s="160" t="s">
        <v>3</v>
      </c>
      <c r="O89" s="160"/>
      <c r="R89" s="160" t="s">
        <v>4</v>
      </c>
      <c r="S89" s="160"/>
      <c r="V89" s="160" t="s">
        <v>82</v>
      </c>
      <c r="W89" s="160"/>
      <c r="Z89" s="160" t="s">
        <v>2</v>
      </c>
      <c r="AA89" s="160"/>
      <c r="AD89" s="160" t="s">
        <v>3</v>
      </c>
      <c r="AE89" s="160"/>
      <c r="AH89" s="160" t="s">
        <v>2</v>
      </c>
      <c r="AI89" s="160"/>
      <c r="AL89" s="160" t="s">
        <v>93</v>
      </c>
      <c r="AM89" s="160"/>
      <c r="AP89" s="160" t="s">
        <v>17</v>
      </c>
      <c r="AQ89" s="160"/>
      <c r="AT89" s="135"/>
      <c r="AV89" s="376"/>
      <c r="AW89" s="376"/>
      <c r="BB89" s="163"/>
      <c r="BC89" s="163"/>
      <c r="BD89" s="164"/>
    </row>
    <row r="90" spans="1:56" x14ac:dyDescent="0.35">
      <c r="A90" s="134"/>
      <c r="R90" s="168"/>
      <c r="AT90" s="135"/>
      <c r="AV90" s="376"/>
      <c r="AW90" s="376"/>
    </row>
    <row r="91" spans="1:56" x14ac:dyDescent="0.35">
      <c r="A91" s="134"/>
      <c r="B91" s="371" t="s">
        <v>524</v>
      </c>
      <c r="C91" s="369"/>
      <c r="F91" s="371" t="s">
        <v>525</v>
      </c>
      <c r="G91" s="369"/>
      <c r="J91" s="371" t="s">
        <v>526</v>
      </c>
      <c r="K91" s="369"/>
      <c r="N91" s="371" t="s">
        <v>527</v>
      </c>
      <c r="O91" s="369"/>
      <c r="R91" s="368" t="s">
        <v>19</v>
      </c>
      <c r="S91" s="369"/>
      <c r="V91" s="371" t="s">
        <v>87</v>
      </c>
      <c r="W91" s="369"/>
      <c r="Z91" s="371" t="s">
        <v>88</v>
      </c>
      <c r="AA91" s="369"/>
      <c r="AD91" s="371" t="s">
        <v>107</v>
      </c>
      <c r="AE91" s="369"/>
      <c r="AH91" s="371" t="s">
        <v>106</v>
      </c>
      <c r="AI91" s="369"/>
      <c r="AL91" s="371" t="s">
        <v>105</v>
      </c>
      <c r="AM91" s="369"/>
      <c r="AP91" s="371" t="s">
        <v>104</v>
      </c>
      <c r="AQ91" s="369"/>
      <c r="AT91" s="135"/>
      <c r="AV91" s="376"/>
      <c r="AW91" s="376"/>
      <c r="BB91" s="162"/>
      <c r="BC91" s="163"/>
      <c r="BD91" s="164"/>
    </row>
    <row r="92" spans="1:56" x14ac:dyDescent="0.35">
      <c r="A92" s="134"/>
      <c r="AT92" s="135"/>
      <c r="AV92" s="376"/>
      <c r="AW92" s="376"/>
    </row>
    <row r="93" spans="1:56" s="155" customFormat="1" ht="12.5" x14ac:dyDescent="0.25">
      <c r="A93" s="154"/>
      <c r="B93" s="155">
        <f>1+AP85</f>
        <v>72</v>
      </c>
      <c r="F93" s="155">
        <f>1+B93</f>
        <v>73</v>
      </c>
      <c r="J93" s="155">
        <f>1+F93</f>
        <v>74</v>
      </c>
      <c r="N93" s="155">
        <f>1+J93</f>
        <v>75</v>
      </c>
      <c r="R93" s="155">
        <f>1+N93</f>
        <v>76</v>
      </c>
      <c r="V93" s="155">
        <f>1+R93</f>
        <v>77</v>
      </c>
      <c r="Z93" s="155">
        <f>1+V93</f>
        <v>78</v>
      </c>
      <c r="AD93" s="155">
        <f>1+Z93</f>
        <v>79</v>
      </c>
      <c r="AH93" s="155">
        <f>1+AD93</f>
        <v>80</v>
      </c>
      <c r="AL93" s="155">
        <f>1+AH93</f>
        <v>81</v>
      </c>
      <c r="AP93" s="155">
        <f>1+AL93</f>
        <v>82</v>
      </c>
      <c r="AT93" s="156"/>
      <c r="AV93" s="380"/>
      <c r="AW93" s="380"/>
    </row>
    <row r="94" spans="1:56" x14ac:dyDescent="0.35">
      <c r="A94" s="134"/>
      <c r="B94" s="161" t="s">
        <v>572</v>
      </c>
      <c r="C94" s="161" t="s">
        <v>573</v>
      </c>
      <c r="D94" s="368">
        <v>389</v>
      </c>
      <c r="E94" s="369"/>
      <c r="F94" s="161" t="s">
        <v>572</v>
      </c>
      <c r="G94" s="161" t="s">
        <v>573</v>
      </c>
      <c r="H94" s="368">
        <v>448</v>
      </c>
      <c r="I94" s="369"/>
      <c r="J94" s="161" t="s">
        <v>572</v>
      </c>
      <c r="K94" s="161" t="s">
        <v>573</v>
      </c>
      <c r="L94" s="368">
        <v>304</v>
      </c>
      <c r="M94" s="369"/>
      <c r="N94" s="161" t="s">
        <v>572</v>
      </c>
      <c r="O94" s="161" t="s">
        <v>573</v>
      </c>
      <c r="P94" s="364">
        <v>339.23</v>
      </c>
      <c r="Q94" s="391"/>
      <c r="R94" s="161" t="s">
        <v>572</v>
      </c>
      <c r="S94" s="161" t="s">
        <v>573</v>
      </c>
      <c r="T94" s="368">
        <v>503</v>
      </c>
      <c r="U94" s="369"/>
      <c r="V94" s="161" t="s">
        <v>572</v>
      </c>
      <c r="W94" s="161" t="s">
        <v>573</v>
      </c>
      <c r="X94" s="368">
        <v>433</v>
      </c>
      <c r="Y94" s="369"/>
      <c r="Z94" s="161" t="s">
        <v>572</v>
      </c>
      <c r="AA94" s="161" t="s">
        <v>573</v>
      </c>
      <c r="AB94" s="368">
        <v>405</v>
      </c>
      <c r="AC94" s="369"/>
      <c r="AD94" s="161" t="s">
        <v>572</v>
      </c>
      <c r="AE94" s="161" t="s">
        <v>573</v>
      </c>
      <c r="AF94" s="368">
        <v>418</v>
      </c>
      <c r="AG94" s="369"/>
      <c r="AH94" s="161" t="s">
        <v>572</v>
      </c>
      <c r="AI94" s="161" t="s">
        <v>573</v>
      </c>
      <c r="AJ94" s="364">
        <v>344</v>
      </c>
      <c r="AK94" s="391"/>
      <c r="AL94" s="161" t="s">
        <v>572</v>
      </c>
      <c r="AM94" s="161" t="s">
        <v>573</v>
      </c>
      <c r="AN94" s="368">
        <v>417</v>
      </c>
      <c r="AO94" s="369"/>
      <c r="AP94" s="161" t="s">
        <v>572</v>
      </c>
      <c r="AQ94" s="161" t="s">
        <v>573</v>
      </c>
      <c r="AR94" s="368">
        <v>384</v>
      </c>
      <c r="AS94" s="369"/>
      <c r="AT94" s="135"/>
      <c r="AV94" s="376">
        <f>D94+H94+L94+P94+T94+X94+AB94+AF94+AJ94+AN94+AR94</f>
        <v>4384.2299999999996</v>
      </c>
      <c r="AW94" s="376"/>
      <c r="AY94">
        <v>11</v>
      </c>
      <c r="BB94" s="163"/>
      <c r="BC94" s="163"/>
      <c r="BD94" s="164"/>
    </row>
    <row r="95" spans="1:56" x14ac:dyDescent="0.35">
      <c r="A95" s="134"/>
      <c r="B95" s="140" t="s">
        <v>576</v>
      </c>
      <c r="C95" s="140" t="s">
        <v>577</v>
      </c>
      <c r="F95" s="140" t="s">
        <v>576</v>
      </c>
      <c r="G95" s="140" t="s">
        <v>577</v>
      </c>
      <c r="J95" s="140" t="s">
        <v>576</v>
      </c>
      <c r="K95" s="140" t="s">
        <v>577</v>
      </c>
      <c r="N95" s="140" t="s">
        <v>576</v>
      </c>
      <c r="O95" s="140" t="s">
        <v>577</v>
      </c>
      <c r="R95" s="140" t="s">
        <v>576</v>
      </c>
      <c r="S95" s="140" t="s">
        <v>577</v>
      </c>
      <c r="V95" s="140" t="s">
        <v>576</v>
      </c>
      <c r="W95" s="140" t="s">
        <v>577</v>
      </c>
      <c r="Z95" s="140" t="s">
        <v>576</v>
      </c>
      <c r="AA95" s="140" t="s">
        <v>577</v>
      </c>
      <c r="AD95" s="140" t="s">
        <v>576</v>
      </c>
      <c r="AE95" s="140" t="s">
        <v>577</v>
      </c>
      <c r="AH95" s="140" t="s">
        <v>576</v>
      </c>
      <c r="AI95" s="140" t="s">
        <v>577</v>
      </c>
      <c r="AL95" s="140" t="s">
        <v>576</v>
      </c>
      <c r="AM95" s="140" t="s">
        <v>577</v>
      </c>
      <c r="AP95" s="140" t="s">
        <v>576</v>
      </c>
      <c r="AQ95" s="140" t="s">
        <v>577</v>
      </c>
      <c r="AT95" s="135"/>
      <c r="AV95" s="376"/>
      <c r="AW95" s="376"/>
    </row>
    <row r="96" spans="1:56" x14ac:dyDescent="0.35">
      <c r="A96" s="134"/>
      <c r="B96" s="382" t="s">
        <v>441</v>
      </c>
      <c r="C96" s="382"/>
      <c r="F96" s="389" t="s">
        <v>589</v>
      </c>
      <c r="G96" s="390"/>
      <c r="J96" s="389" t="s">
        <v>589</v>
      </c>
      <c r="K96" s="390"/>
      <c r="N96" s="389" t="s">
        <v>589</v>
      </c>
      <c r="O96" s="390"/>
      <c r="R96" s="389" t="s">
        <v>589</v>
      </c>
      <c r="S96" s="390"/>
      <c r="V96" s="389" t="s">
        <v>589</v>
      </c>
      <c r="W96" s="390"/>
      <c r="Z96" s="382" t="s">
        <v>441</v>
      </c>
      <c r="AA96" s="382"/>
      <c r="AD96" s="382" t="s">
        <v>441</v>
      </c>
      <c r="AE96" s="382"/>
      <c r="AH96" s="382" t="s">
        <v>441</v>
      </c>
      <c r="AI96" s="382"/>
      <c r="AL96" s="382" t="s">
        <v>441</v>
      </c>
      <c r="AM96" s="382"/>
      <c r="AP96" s="382" t="s">
        <v>441</v>
      </c>
      <c r="AQ96" s="382"/>
      <c r="AT96" s="135"/>
      <c r="AV96" s="376"/>
      <c r="AW96" s="376"/>
    </row>
    <row r="97" spans="1:56" x14ac:dyDescent="0.35">
      <c r="A97" s="134"/>
      <c r="B97" s="160" t="s">
        <v>2</v>
      </c>
      <c r="C97" s="160"/>
      <c r="F97" s="160" t="s">
        <v>17</v>
      </c>
      <c r="G97" s="160"/>
      <c r="J97" s="160" t="s">
        <v>3</v>
      </c>
      <c r="K97" s="160"/>
      <c r="N97" s="160" t="s">
        <v>55</v>
      </c>
      <c r="O97" s="160"/>
      <c r="R97" s="160" t="s">
        <v>93</v>
      </c>
      <c r="S97" s="160"/>
      <c r="V97" s="160" t="s">
        <v>93</v>
      </c>
      <c r="W97" s="160"/>
      <c r="Z97" s="160" t="s">
        <v>3</v>
      </c>
      <c r="AA97" s="160"/>
      <c r="AD97" s="160" t="s">
        <v>47</v>
      </c>
      <c r="AE97" s="160"/>
      <c r="AH97" s="160" t="s">
        <v>55</v>
      </c>
      <c r="AI97" s="160"/>
      <c r="AL97" s="160" t="s">
        <v>2</v>
      </c>
      <c r="AM97" s="160"/>
      <c r="AP97" s="160" t="s">
        <v>2</v>
      </c>
      <c r="AQ97" s="160"/>
      <c r="AT97" s="135"/>
      <c r="AV97" s="376"/>
      <c r="AW97" s="376"/>
      <c r="BB97" s="163"/>
      <c r="BC97" s="163"/>
      <c r="BD97" s="164"/>
    </row>
    <row r="98" spans="1:56" x14ac:dyDescent="0.35">
      <c r="A98" s="134"/>
      <c r="AT98" s="135"/>
      <c r="AV98" s="376"/>
      <c r="AW98" s="376"/>
    </row>
    <row r="99" spans="1:56" x14ac:dyDescent="0.35">
      <c r="A99" s="134"/>
      <c r="B99" s="371" t="s">
        <v>163</v>
      </c>
      <c r="C99" s="369"/>
      <c r="F99" s="371" t="s">
        <v>528</v>
      </c>
      <c r="G99" s="369"/>
      <c r="J99" s="368" t="s">
        <v>20</v>
      </c>
      <c r="K99" s="369"/>
      <c r="N99" s="371" t="s">
        <v>529</v>
      </c>
      <c r="O99" s="369"/>
      <c r="R99" s="371" t="s">
        <v>615</v>
      </c>
      <c r="S99" s="369"/>
      <c r="V99" s="371" t="s">
        <v>530</v>
      </c>
      <c r="W99" s="369"/>
      <c r="Z99" s="152" t="s">
        <v>21</v>
      </c>
      <c r="AA99" s="151"/>
      <c r="AD99" s="368" t="s">
        <v>22</v>
      </c>
      <c r="AE99" s="369"/>
      <c r="AH99" s="371" t="s">
        <v>77</v>
      </c>
      <c r="AI99" s="369"/>
      <c r="AL99" s="371" t="s">
        <v>78</v>
      </c>
      <c r="AM99" s="369"/>
      <c r="AP99" s="371" t="s">
        <v>79</v>
      </c>
      <c r="AQ99" s="369"/>
      <c r="AT99" s="135"/>
      <c r="AV99" s="376"/>
      <c r="AW99" s="376"/>
      <c r="BB99" s="162"/>
      <c r="BC99" s="163"/>
      <c r="BD99" s="164"/>
    </row>
    <row r="100" spans="1:56" x14ac:dyDescent="0.35">
      <c r="A100" s="134"/>
      <c r="V100" s="155">
        <f>R101+1</f>
        <v>88</v>
      </c>
      <c r="AT100" s="135"/>
      <c r="AV100" s="376"/>
      <c r="AW100" s="376"/>
    </row>
    <row r="101" spans="1:56" s="155" customFormat="1" ht="12.5" x14ac:dyDescent="0.25">
      <c r="A101" s="154"/>
      <c r="B101" s="155">
        <f>1+AP93</f>
        <v>83</v>
      </c>
      <c r="F101" s="155">
        <f>1+B101</f>
        <v>84</v>
      </c>
      <c r="J101" s="155">
        <f>1+F101</f>
        <v>85</v>
      </c>
      <c r="N101" s="155">
        <f>1+J101</f>
        <v>86</v>
      </c>
      <c r="R101" s="155">
        <f>1+N101</f>
        <v>87</v>
      </c>
      <c r="V101" s="155">
        <f>1+R101</f>
        <v>88</v>
      </c>
      <c r="Z101" s="155">
        <f>1+V101</f>
        <v>89</v>
      </c>
      <c r="AD101" s="155">
        <f>1+Z101</f>
        <v>90</v>
      </c>
      <c r="AH101" s="155">
        <f>1+AD101</f>
        <v>91</v>
      </c>
      <c r="AL101" s="155">
        <f>1+AH101</f>
        <v>92</v>
      </c>
      <c r="AP101" s="155">
        <f>1+AL101</f>
        <v>93</v>
      </c>
      <c r="AT101" s="156"/>
      <c r="AV101" s="380"/>
      <c r="AW101" s="380"/>
    </row>
    <row r="102" spans="1:56" x14ac:dyDescent="0.35">
      <c r="A102" s="134"/>
      <c r="B102" s="161" t="s">
        <v>572</v>
      </c>
      <c r="C102" s="161" t="s">
        <v>573</v>
      </c>
      <c r="D102" s="368">
        <v>326</v>
      </c>
      <c r="E102" s="369"/>
      <c r="F102" s="161" t="s">
        <v>572</v>
      </c>
      <c r="G102" s="161" t="s">
        <v>573</v>
      </c>
      <c r="H102" s="364">
        <v>298.20999999999998</v>
      </c>
      <c r="I102" s="391"/>
      <c r="J102" s="161" t="s">
        <v>572</v>
      </c>
      <c r="K102" s="161" t="s">
        <v>573</v>
      </c>
      <c r="L102" s="364">
        <v>415</v>
      </c>
      <c r="M102" s="391"/>
      <c r="N102" s="161" t="s">
        <v>572</v>
      </c>
      <c r="O102" s="161" t="s">
        <v>573</v>
      </c>
      <c r="P102" s="368">
        <v>395</v>
      </c>
      <c r="Q102" s="369"/>
      <c r="R102" s="161" t="s">
        <v>572</v>
      </c>
      <c r="S102" s="161" t="s">
        <v>573</v>
      </c>
      <c r="T102" s="368">
        <v>404</v>
      </c>
      <c r="U102" s="369"/>
      <c r="V102" s="161" t="s">
        <v>572</v>
      </c>
      <c r="W102" s="161" t="s">
        <v>573</v>
      </c>
      <c r="X102" s="364">
        <v>359.56</v>
      </c>
      <c r="Y102" s="391"/>
      <c r="Z102" s="161" t="s">
        <v>572</v>
      </c>
      <c r="AA102" s="161" t="s">
        <v>573</v>
      </c>
      <c r="AB102" s="364">
        <v>460.68</v>
      </c>
      <c r="AC102" s="391"/>
      <c r="AD102" s="161" t="s">
        <v>572</v>
      </c>
      <c r="AE102" s="161" t="s">
        <v>573</v>
      </c>
      <c r="AF102" s="368">
        <v>431</v>
      </c>
      <c r="AG102" s="369"/>
      <c r="AH102" s="161" t="s">
        <v>572</v>
      </c>
      <c r="AI102" s="161" t="s">
        <v>573</v>
      </c>
      <c r="AJ102" s="364">
        <v>409</v>
      </c>
      <c r="AK102" s="391"/>
      <c r="AL102" s="161" t="s">
        <v>572</v>
      </c>
      <c r="AM102" s="161" t="s">
        <v>573</v>
      </c>
      <c r="AN102" s="368">
        <v>359</v>
      </c>
      <c r="AO102" s="369"/>
      <c r="AP102" s="161" t="s">
        <v>572</v>
      </c>
      <c r="AQ102" s="161" t="s">
        <v>573</v>
      </c>
      <c r="AR102" s="368">
        <v>414</v>
      </c>
      <c r="AS102" s="369"/>
      <c r="AT102" s="135"/>
      <c r="AV102" s="376">
        <f>D102+H102+L102+P102+T102+X102+AB102+AF102+AJ102+AN102+AR102</f>
        <v>4271.45</v>
      </c>
      <c r="AW102" s="376"/>
      <c r="AY102">
        <v>11</v>
      </c>
      <c r="BB102" s="163"/>
      <c r="BC102" s="163"/>
      <c r="BD102" s="164"/>
    </row>
    <row r="103" spans="1:56" x14ac:dyDescent="0.35">
      <c r="A103" s="134"/>
      <c r="B103" s="140" t="s">
        <v>576</v>
      </c>
      <c r="C103" s="140" t="s">
        <v>577</v>
      </c>
      <c r="F103" s="140" t="s">
        <v>576</v>
      </c>
      <c r="G103" s="140" t="s">
        <v>577</v>
      </c>
      <c r="J103" s="140" t="s">
        <v>576</v>
      </c>
      <c r="K103" s="140" t="s">
        <v>577</v>
      </c>
      <c r="N103" s="140" t="s">
        <v>576</v>
      </c>
      <c r="O103" s="140" t="s">
        <v>577</v>
      </c>
      <c r="R103" s="140" t="s">
        <v>576</v>
      </c>
      <c r="S103" s="140" t="s">
        <v>577</v>
      </c>
      <c r="V103" s="140" t="s">
        <v>576</v>
      </c>
      <c r="W103" s="140" t="s">
        <v>577</v>
      </c>
      <c r="Z103" s="140" t="s">
        <v>576</v>
      </c>
      <c r="AA103" s="140" t="s">
        <v>577</v>
      </c>
      <c r="AD103" s="140" t="s">
        <v>576</v>
      </c>
      <c r="AE103" s="140" t="s">
        <v>577</v>
      </c>
      <c r="AH103" s="140" t="s">
        <v>576</v>
      </c>
      <c r="AI103" s="140" t="s">
        <v>577</v>
      </c>
      <c r="AL103" s="140" t="s">
        <v>576</v>
      </c>
      <c r="AM103" s="140" t="s">
        <v>577</v>
      </c>
      <c r="AP103" s="140" t="s">
        <v>576</v>
      </c>
      <c r="AQ103" s="140" t="s">
        <v>577</v>
      </c>
      <c r="AT103" s="135"/>
      <c r="AV103" s="376"/>
      <c r="AW103" s="376"/>
    </row>
    <row r="104" spans="1:56" x14ac:dyDescent="0.35">
      <c r="A104" s="134"/>
      <c r="B104" s="382" t="s">
        <v>441</v>
      </c>
      <c r="C104" s="382"/>
      <c r="F104" s="382" t="s">
        <v>441</v>
      </c>
      <c r="G104" s="382"/>
      <c r="J104" s="382" t="s">
        <v>441</v>
      </c>
      <c r="K104" s="382"/>
      <c r="N104" s="389" t="s">
        <v>589</v>
      </c>
      <c r="O104" s="390"/>
      <c r="R104" s="382" t="s">
        <v>441</v>
      </c>
      <c r="S104" s="382"/>
      <c r="V104" s="382" t="s">
        <v>441</v>
      </c>
      <c r="W104" s="382"/>
      <c r="Z104" s="379" t="s">
        <v>441</v>
      </c>
      <c r="AA104" s="379"/>
      <c r="AD104" s="382" t="s">
        <v>441</v>
      </c>
      <c r="AE104" s="382"/>
      <c r="AH104" s="382" t="s">
        <v>441</v>
      </c>
      <c r="AI104" s="382"/>
      <c r="AL104" s="382" t="s">
        <v>441</v>
      </c>
      <c r="AM104" s="382"/>
      <c r="AP104" s="382" t="s">
        <v>441</v>
      </c>
      <c r="AQ104" s="382"/>
      <c r="AT104" s="135"/>
      <c r="AV104" s="376"/>
      <c r="AW104" s="376"/>
    </row>
    <row r="105" spans="1:56" x14ac:dyDescent="0.35">
      <c r="A105" s="134"/>
      <c r="B105" s="160" t="s">
        <v>55</v>
      </c>
      <c r="C105" s="160"/>
      <c r="F105" s="160" t="s">
        <v>4</v>
      </c>
      <c r="G105" s="160"/>
      <c r="J105" s="160" t="s">
        <v>76</v>
      </c>
      <c r="K105" s="160"/>
      <c r="N105" s="160" t="s">
        <v>2</v>
      </c>
      <c r="O105" s="160"/>
      <c r="R105" s="160" t="s">
        <v>2</v>
      </c>
      <c r="S105" s="160"/>
      <c r="V105" s="160" t="s">
        <v>3</v>
      </c>
      <c r="W105" s="160"/>
      <c r="Z105" s="160" t="s">
        <v>609</v>
      </c>
      <c r="AA105" s="160"/>
      <c r="AD105" s="160" t="s">
        <v>101</v>
      </c>
      <c r="AE105" s="160"/>
      <c r="AH105" s="160" t="s">
        <v>3</v>
      </c>
      <c r="AI105" s="160"/>
      <c r="AL105" s="160" t="s">
        <v>2</v>
      </c>
      <c r="AM105" s="160"/>
      <c r="AP105" s="160" t="s">
        <v>687</v>
      </c>
      <c r="AQ105" s="160"/>
      <c r="AT105" s="135"/>
      <c r="AV105" s="376"/>
      <c r="AW105" s="376"/>
      <c r="BB105" s="163"/>
      <c r="BC105" s="163"/>
      <c r="BD105" s="164"/>
    </row>
    <row r="106" spans="1:56" x14ac:dyDescent="0.35">
      <c r="A106" s="134"/>
      <c r="B106" s="142"/>
      <c r="C106" s="142"/>
      <c r="F106" s="142"/>
      <c r="G106" s="142"/>
      <c r="J106" s="142"/>
      <c r="K106" s="142"/>
      <c r="N106" s="142"/>
      <c r="O106" s="142"/>
      <c r="R106" s="142"/>
      <c r="S106" s="142"/>
      <c r="T106" s="159"/>
      <c r="V106" s="142"/>
      <c r="W106" s="142"/>
      <c r="AD106" s="142"/>
      <c r="AE106" s="142"/>
      <c r="AH106" s="142"/>
      <c r="AI106" s="142"/>
      <c r="AL106" s="142"/>
      <c r="AM106" s="142"/>
      <c r="AP106" s="166"/>
      <c r="AQ106" s="142"/>
      <c r="AT106" s="135"/>
      <c r="AV106" s="376"/>
      <c r="AW106" s="376"/>
    </row>
    <row r="107" spans="1:56" x14ac:dyDescent="0.35">
      <c r="A107" s="134"/>
      <c r="B107" s="371" t="s">
        <v>80</v>
      </c>
      <c r="C107" s="369"/>
      <c r="F107" s="371" t="s">
        <v>166</v>
      </c>
      <c r="G107" s="369"/>
      <c r="J107" s="368" t="s">
        <v>23</v>
      </c>
      <c r="K107" s="369"/>
      <c r="N107" s="371" t="s">
        <v>531</v>
      </c>
      <c r="O107" s="369"/>
      <c r="R107" s="371" t="s">
        <v>532</v>
      </c>
      <c r="S107" s="369"/>
      <c r="V107" s="371" t="s">
        <v>533</v>
      </c>
      <c r="W107" s="369"/>
      <c r="Z107" s="371" t="s">
        <v>534</v>
      </c>
      <c r="AA107" s="369"/>
      <c r="AD107" s="368" t="s">
        <v>24</v>
      </c>
      <c r="AE107" s="369"/>
      <c r="AH107" s="371" t="s">
        <v>535</v>
      </c>
      <c r="AI107" s="369"/>
      <c r="AL107" s="371" t="s">
        <v>536</v>
      </c>
      <c r="AM107" s="369"/>
      <c r="AP107" s="371" t="s">
        <v>537</v>
      </c>
      <c r="AQ107" s="369"/>
      <c r="AT107" s="135"/>
      <c r="AV107" s="376"/>
      <c r="AW107" s="376"/>
      <c r="BB107" s="162"/>
      <c r="BC107" s="163"/>
      <c r="BD107" s="164"/>
    </row>
    <row r="108" spans="1:56" x14ac:dyDescent="0.35">
      <c r="A108" s="134"/>
      <c r="AT108" s="135"/>
      <c r="AV108" s="376"/>
      <c r="AW108" s="376"/>
    </row>
    <row r="109" spans="1:56" s="155" customFormat="1" ht="12.5" x14ac:dyDescent="0.25">
      <c r="A109" s="154"/>
      <c r="B109" s="155">
        <f>1+AP101</f>
        <v>94</v>
      </c>
      <c r="F109" s="155">
        <f>1+B109</f>
        <v>95</v>
      </c>
      <c r="J109" s="155">
        <f>1+F109</f>
        <v>96</v>
      </c>
      <c r="N109" s="155">
        <f>1+J109</f>
        <v>97</v>
      </c>
      <c r="R109" s="155">
        <f>1+N109</f>
        <v>98</v>
      </c>
      <c r="V109" s="155">
        <f>1+R109</f>
        <v>99</v>
      </c>
      <c r="Z109" s="155">
        <f>1+V109</f>
        <v>100</v>
      </c>
      <c r="AD109" s="155">
        <f>1+Z109</f>
        <v>101</v>
      </c>
      <c r="AH109" s="155">
        <f>1+AD109</f>
        <v>102</v>
      </c>
      <c r="AL109" s="155">
        <f>1+AH109</f>
        <v>103</v>
      </c>
      <c r="AP109" s="155">
        <f>1+AL109</f>
        <v>104</v>
      </c>
      <c r="AT109" s="156"/>
      <c r="AV109" s="380"/>
      <c r="AW109" s="380"/>
    </row>
    <row r="110" spans="1:56" x14ac:dyDescent="0.35">
      <c r="A110" s="134"/>
      <c r="B110" s="161" t="s">
        <v>572</v>
      </c>
      <c r="C110" s="161" t="s">
        <v>573</v>
      </c>
      <c r="D110" s="364">
        <v>425</v>
      </c>
      <c r="E110" s="391"/>
      <c r="F110" s="161" t="s">
        <v>572</v>
      </c>
      <c r="G110" s="161" t="s">
        <v>573</v>
      </c>
      <c r="H110" s="364">
        <v>356.41</v>
      </c>
      <c r="I110" s="391"/>
      <c r="J110" s="161" t="s">
        <v>572</v>
      </c>
      <c r="K110" s="161" t="s">
        <v>573</v>
      </c>
      <c r="L110" s="364">
        <v>409</v>
      </c>
      <c r="M110" s="391"/>
      <c r="N110" s="161" t="s">
        <v>572</v>
      </c>
      <c r="O110" s="161" t="s">
        <v>573</v>
      </c>
      <c r="P110" s="364">
        <v>416</v>
      </c>
      <c r="Q110" s="391"/>
      <c r="R110" s="161" t="s">
        <v>572</v>
      </c>
      <c r="S110" s="161" t="s">
        <v>573</v>
      </c>
      <c r="T110" s="364">
        <v>419</v>
      </c>
      <c r="U110" s="391"/>
      <c r="V110" s="161" t="s">
        <v>572</v>
      </c>
      <c r="W110" s="161" t="s">
        <v>573</v>
      </c>
      <c r="X110" s="364">
        <v>413</v>
      </c>
      <c r="Y110" s="391"/>
      <c r="Z110" s="161" t="s">
        <v>572</v>
      </c>
      <c r="AA110" s="161" t="s">
        <v>573</v>
      </c>
      <c r="AB110" s="364">
        <v>315.51</v>
      </c>
      <c r="AC110" s="391"/>
      <c r="AD110" s="161" t="s">
        <v>572</v>
      </c>
      <c r="AE110" s="161" t="s">
        <v>573</v>
      </c>
      <c r="AF110" s="364">
        <v>431</v>
      </c>
      <c r="AG110" s="391"/>
      <c r="AH110" s="161" t="s">
        <v>572</v>
      </c>
      <c r="AI110" s="161" t="s">
        <v>573</v>
      </c>
      <c r="AJ110" s="364">
        <v>409</v>
      </c>
      <c r="AK110" s="391"/>
      <c r="AL110" s="161" t="s">
        <v>572</v>
      </c>
      <c r="AM110" s="161" t="s">
        <v>573</v>
      </c>
      <c r="AN110" s="364">
        <v>428</v>
      </c>
      <c r="AO110" s="391"/>
      <c r="AP110" s="161" t="s">
        <v>572</v>
      </c>
      <c r="AQ110" s="161" t="s">
        <v>573</v>
      </c>
      <c r="AR110" s="364">
        <v>412</v>
      </c>
      <c r="AS110" s="391"/>
      <c r="AT110" s="169"/>
      <c r="AV110" s="376">
        <f>D110+H110+L110+P110+T110+X110+AB110+AF110+AJ110+AN110+AR110</f>
        <v>4433.92</v>
      </c>
      <c r="AW110" s="376"/>
      <c r="AY110">
        <v>11</v>
      </c>
      <c r="BB110" s="163"/>
      <c r="BC110" s="163"/>
      <c r="BD110" s="164"/>
    </row>
    <row r="111" spans="1:56" x14ac:dyDescent="0.35">
      <c r="A111" s="134"/>
      <c r="B111" s="140" t="s">
        <v>576</v>
      </c>
      <c r="C111" s="140" t="s">
        <v>577</v>
      </c>
      <c r="F111" s="140" t="s">
        <v>576</v>
      </c>
      <c r="G111" s="140" t="s">
        <v>577</v>
      </c>
      <c r="J111" s="140" t="s">
        <v>576</v>
      </c>
      <c r="K111" s="140" t="s">
        <v>577</v>
      </c>
      <c r="N111" s="140" t="s">
        <v>576</v>
      </c>
      <c r="O111" s="140" t="s">
        <v>577</v>
      </c>
      <c r="R111" s="140" t="s">
        <v>576</v>
      </c>
      <c r="S111" s="140" t="s">
        <v>577</v>
      </c>
      <c r="V111" s="140" t="s">
        <v>576</v>
      </c>
      <c r="W111" s="140" t="s">
        <v>577</v>
      </c>
      <c r="Z111" s="140" t="s">
        <v>576</v>
      </c>
      <c r="AA111" s="140" t="s">
        <v>577</v>
      </c>
      <c r="AD111" s="140" t="s">
        <v>576</v>
      </c>
      <c r="AE111" s="140" t="s">
        <v>577</v>
      </c>
      <c r="AH111" s="140" t="s">
        <v>576</v>
      </c>
      <c r="AI111" s="140" t="s">
        <v>577</v>
      </c>
      <c r="AL111" s="140" t="s">
        <v>576</v>
      </c>
      <c r="AM111" s="140" t="s">
        <v>577</v>
      </c>
      <c r="AP111" s="140" t="s">
        <v>576</v>
      </c>
      <c r="AQ111" s="140" t="s">
        <v>577</v>
      </c>
      <c r="AT111" s="135"/>
      <c r="AV111" s="376"/>
      <c r="AW111" s="376"/>
    </row>
    <row r="112" spans="1:56" x14ac:dyDescent="0.35">
      <c r="A112" s="134"/>
      <c r="B112" s="382" t="s">
        <v>441</v>
      </c>
      <c r="C112" s="382"/>
      <c r="F112" s="382" t="s">
        <v>441</v>
      </c>
      <c r="G112" s="382"/>
      <c r="J112" s="382" t="s">
        <v>441</v>
      </c>
      <c r="K112" s="382"/>
      <c r="N112" s="382" t="s">
        <v>441</v>
      </c>
      <c r="O112" s="382"/>
      <c r="R112" s="382" t="s">
        <v>441</v>
      </c>
      <c r="S112" s="382"/>
      <c r="V112" s="382" t="s">
        <v>441</v>
      </c>
      <c r="W112" s="382"/>
      <c r="Z112" s="382" t="s">
        <v>441</v>
      </c>
      <c r="AA112" s="382"/>
      <c r="AD112" s="382" t="s">
        <v>441</v>
      </c>
      <c r="AE112" s="382"/>
      <c r="AH112" s="382" t="s">
        <v>441</v>
      </c>
      <c r="AI112" s="382"/>
      <c r="AL112" s="382" t="s">
        <v>441</v>
      </c>
      <c r="AM112" s="382"/>
      <c r="AP112" s="382" t="s">
        <v>591</v>
      </c>
      <c r="AQ112" s="382"/>
      <c r="AT112" s="135"/>
      <c r="AV112" s="376"/>
      <c r="AW112" s="376"/>
    </row>
    <row r="113" spans="1:56" x14ac:dyDescent="0.35">
      <c r="A113" s="134"/>
      <c r="B113" s="160" t="s">
        <v>2</v>
      </c>
      <c r="C113" s="160"/>
      <c r="F113" s="160" t="s">
        <v>2</v>
      </c>
      <c r="G113" s="160"/>
      <c r="J113" s="160" t="s">
        <v>76</v>
      </c>
      <c r="K113" s="160"/>
      <c r="N113" s="160" t="s">
        <v>2</v>
      </c>
      <c r="O113" s="160"/>
      <c r="R113" s="160" t="s">
        <v>55</v>
      </c>
      <c r="S113" s="160"/>
      <c r="V113" s="160" t="s">
        <v>47</v>
      </c>
      <c r="W113" s="160"/>
      <c r="Z113" s="160" t="s">
        <v>2</v>
      </c>
      <c r="AA113" s="160"/>
      <c r="AD113" s="160" t="s">
        <v>608</v>
      </c>
      <c r="AE113" s="160"/>
      <c r="AH113" s="160" t="s">
        <v>17</v>
      </c>
      <c r="AI113" s="160"/>
      <c r="AL113" s="160" t="s">
        <v>3</v>
      </c>
      <c r="AM113" s="160"/>
      <c r="AP113" s="160" t="s">
        <v>47</v>
      </c>
      <c r="AQ113" s="160"/>
      <c r="AT113" s="135"/>
      <c r="AV113" s="376"/>
      <c r="AW113" s="376"/>
      <c r="BB113" s="163"/>
      <c r="BC113" s="163"/>
      <c r="BD113" s="164"/>
    </row>
    <row r="114" spans="1:56" x14ac:dyDescent="0.35">
      <c r="A114" s="134"/>
      <c r="Y114" s="289"/>
      <c r="Z114" s="289"/>
      <c r="AA114" s="290" t="s">
        <v>702</v>
      </c>
      <c r="AB114" s="289"/>
      <c r="AC114" s="289"/>
      <c r="AT114" s="135"/>
      <c r="AV114" s="376"/>
      <c r="AW114" s="376"/>
    </row>
    <row r="115" spans="1:56" x14ac:dyDescent="0.35">
      <c r="A115" s="134"/>
      <c r="B115" s="159"/>
      <c r="F115" s="159"/>
      <c r="I115" s="159"/>
      <c r="Q115" s="159"/>
      <c r="U115" s="159"/>
      <c r="Z115" s="395" t="s">
        <v>688</v>
      </c>
      <c r="AA115" s="395"/>
      <c r="AD115" s="159"/>
      <c r="AE115" s="159"/>
      <c r="AH115" s="170" t="s">
        <v>405</v>
      </c>
      <c r="AL115" s="170" t="s">
        <v>405</v>
      </c>
      <c r="AP115" s="159"/>
      <c r="AQ115" s="159"/>
      <c r="AT115" s="135"/>
      <c r="AV115" s="376"/>
      <c r="AW115" s="376"/>
    </row>
    <row r="116" spans="1:56" x14ac:dyDescent="0.35">
      <c r="A116" s="134"/>
      <c r="B116" s="371" t="s">
        <v>538</v>
      </c>
      <c r="C116" s="369"/>
      <c r="F116" s="371" t="s">
        <v>539</v>
      </c>
      <c r="G116" s="369"/>
      <c r="J116" s="371" t="s">
        <v>540</v>
      </c>
      <c r="K116" s="369"/>
      <c r="N116" s="371" t="s">
        <v>541</v>
      </c>
      <c r="O116" s="369"/>
      <c r="R116" s="368" t="s">
        <v>25</v>
      </c>
      <c r="S116" s="369"/>
      <c r="V116" s="371" t="s">
        <v>542</v>
      </c>
      <c r="W116" s="369"/>
      <c r="Z116" s="371" t="s">
        <v>689</v>
      </c>
      <c r="AA116" s="369"/>
      <c r="AD116" s="368" t="s">
        <v>26</v>
      </c>
      <c r="AE116" s="369"/>
      <c r="AH116" s="371" t="s">
        <v>690</v>
      </c>
      <c r="AI116" s="369"/>
      <c r="AL116" s="371" t="s">
        <v>630</v>
      </c>
      <c r="AM116" s="369"/>
      <c r="AP116" s="371" t="s">
        <v>691</v>
      </c>
      <c r="AQ116" s="369"/>
      <c r="AT116" s="135"/>
      <c r="AV116" s="376"/>
      <c r="AW116" s="376"/>
      <c r="BB116" s="162"/>
      <c r="BC116" s="163"/>
      <c r="BD116" s="164"/>
    </row>
    <row r="117" spans="1:56" x14ac:dyDescent="0.35">
      <c r="A117" s="134"/>
      <c r="AT117" s="135"/>
      <c r="AV117" s="376"/>
      <c r="AW117" s="376"/>
    </row>
    <row r="118" spans="1:56" s="155" customFormat="1" ht="12.5" x14ac:dyDescent="0.25">
      <c r="A118" s="154"/>
      <c r="B118" s="155">
        <f>1+AP109</f>
        <v>105</v>
      </c>
      <c r="F118" s="155">
        <f>1+B118</f>
        <v>106</v>
      </c>
      <c r="J118" s="155">
        <f>1+F118</f>
        <v>107</v>
      </c>
      <c r="N118" s="155">
        <f>1+J118</f>
        <v>108</v>
      </c>
      <c r="R118" s="155">
        <f>1+N118</f>
        <v>109</v>
      </c>
      <c r="V118" s="155">
        <f>1+R118</f>
        <v>110</v>
      </c>
      <c r="Z118" s="155">
        <f>1+V118</f>
        <v>111</v>
      </c>
      <c r="AD118" s="155">
        <f>1+Z118</f>
        <v>112</v>
      </c>
      <c r="AH118" s="155">
        <f>1+AD118</f>
        <v>113</v>
      </c>
      <c r="AL118" s="155">
        <f>1+AH118</f>
        <v>114</v>
      </c>
      <c r="AP118" s="155">
        <f>1+AL118</f>
        <v>115</v>
      </c>
      <c r="AT118" s="156"/>
      <c r="AV118" s="380"/>
      <c r="AW118" s="380"/>
    </row>
    <row r="119" spans="1:56" x14ac:dyDescent="0.35">
      <c r="A119" s="134"/>
      <c r="B119" s="161" t="s">
        <v>572</v>
      </c>
      <c r="C119" s="161" t="s">
        <v>573</v>
      </c>
      <c r="D119" s="368">
        <v>408</v>
      </c>
      <c r="E119" s="369"/>
      <c r="F119" s="161" t="s">
        <v>572</v>
      </c>
      <c r="G119" s="161" t="s">
        <v>573</v>
      </c>
      <c r="H119" s="368">
        <v>362</v>
      </c>
      <c r="I119" s="369"/>
      <c r="J119" s="161" t="s">
        <v>572</v>
      </c>
      <c r="K119" s="161" t="s">
        <v>573</v>
      </c>
      <c r="L119" s="364">
        <v>303</v>
      </c>
      <c r="M119" s="391"/>
      <c r="N119" s="161" t="s">
        <v>572</v>
      </c>
      <c r="O119" s="161" t="s">
        <v>573</v>
      </c>
      <c r="P119" s="364">
        <v>336.96</v>
      </c>
      <c r="Q119" s="391"/>
      <c r="R119" s="161" t="s">
        <v>572</v>
      </c>
      <c r="S119" s="161" t="s">
        <v>573</v>
      </c>
      <c r="T119" s="364">
        <v>432</v>
      </c>
      <c r="U119" s="391"/>
      <c r="V119" s="161" t="s">
        <v>572</v>
      </c>
      <c r="W119" s="161" t="s">
        <v>573</v>
      </c>
      <c r="X119" s="364">
        <v>567</v>
      </c>
      <c r="Y119" s="391"/>
      <c r="Z119" s="161" t="s">
        <v>572</v>
      </c>
      <c r="AA119" s="161" t="s">
        <v>573</v>
      </c>
      <c r="AB119" s="364">
        <v>543.54999999999995</v>
      </c>
      <c r="AC119" s="391"/>
      <c r="AD119" s="161" t="s">
        <v>572</v>
      </c>
      <c r="AE119" s="161" t="s">
        <v>573</v>
      </c>
      <c r="AF119" s="368">
        <v>429</v>
      </c>
      <c r="AG119" s="369"/>
      <c r="AH119" s="161" t="s">
        <v>572</v>
      </c>
      <c r="AI119" s="161" t="s">
        <v>573</v>
      </c>
      <c r="AJ119" s="368">
        <v>346</v>
      </c>
      <c r="AK119" s="369"/>
      <c r="AL119" s="161" t="s">
        <v>572</v>
      </c>
      <c r="AM119" s="161" t="s">
        <v>573</v>
      </c>
      <c r="AN119" s="368">
        <v>381</v>
      </c>
      <c r="AO119" s="369"/>
      <c r="AP119" s="161" t="s">
        <v>572</v>
      </c>
      <c r="AQ119" s="161" t="s">
        <v>573</v>
      </c>
      <c r="AR119" s="368">
        <v>394</v>
      </c>
      <c r="AS119" s="369"/>
      <c r="AT119" s="135"/>
      <c r="AV119" s="376">
        <f>D119+H119+L119+P119+T119+X119+AB119+AF119+AJ119+AN119+AR119</f>
        <v>4502.51</v>
      </c>
      <c r="AW119" s="376"/>
      <c r="AY119">
        <v>11</v>
      </c>
      <c r="BB119" s="163"/>
      <c r="BC119" s="163"/>
      <c r="BD119" s="164"/>
    </row>
    <row r="120" spans="1:56" x14ac:dyDescent="0.35">
      <c r="A120" s="134"/>
      <c r="B120" s="140" t="s">
        <v>576</v>
      </c>
      <c r="C120" s="140" t="s">
        <v>577</v>
      </c>
      <c r="F120" s="140" t="s">
        <v>576</v>
      </c>
      <c r="G120" s="140" t="s">
        <v>577</v>
      </c>
      <c r="J120" s="140" t="s">
        <v>576</v>
      </c>
      <c r="K120" s="140" t="s">
        <v>577</v>
      </c>
      <c r="N120" s="140" t="s">
        <v>576</v>
      </c>
      <c r="O120" s="140" t="s">
        <v>577</v>
      </c>
      <c r="R120" s="140" t="s">
        <v>576</v>
      </c>
      <c r="S120" s="140" t="s">
        <v>577</v>
      </c>
      <c r="V120" s="140" t="s">
        <v>576</v>
      </c>
      <c r="W120" s="140" t="s">
        <v>577</v>
      </c>
      <c r="Z120" s="140" t="s">
        <v>576</v>
      </c>
      <c r="AA120" s="140" t="s">
        <v>577</v>
      </c>
      <c r="AD120" s="140" t="s">
        <v>576</v>
      </c>
      <c r="AE120" s="140" t="s">
        <v>577</v>
      </c>
      <c r="AH120" s="140" t="s">
        <v>576</v>
      </c>
      <c r="AI120" s="140" t="s">
        <v>577</v>
      </c>
      <c r="AL120" s="140" t="s">
        <v>576</v>
      </c>
      <c r="AM120" s="140" t="s">
        <v>577</v>
      </c>
      <c r="AP120" s="140" t="s">
        <v>576</v>
      </c>
      <c r="AQ120" s="140" t="s">
        <v>577</v>
      </c>
      <c r="AT120" s="135"/>
      <c r="AV120" s="376"/>
      <c r="AW120" s="376"/>
    </row>
    <row r="121" spans="1:56" x14ac:dyDescent="0.35">
      <c r="A121" s="134"/>
      <c r="B121" s="382" t="s">
        <v>441</v>
      </c>
      <c r="C121" s="382"/>
      <c r="F121" s="382" t="s">
        <v>441</v>
      </c>
      <c r="G121" s="382"/>
      <c r="J121" s="382" t="s">
        <v>441</v>
      </c>
      <c r="K121" s="382"/>
      <c r="N121" s="382" t="s">
        <v>441</v>
      </c>
      <c r="O121" s="382"/>
      <c r="R121" s="379" t="s">
        <v>441</v>
      </c>
      <c r="S121" s="379"/>
      <c r="V121" s="389" t="s">
        <v>589</v>
      </c>
      <c r="W121" s="390"/>
      <c r="Z121" s="382" t="s">
        <v>441</v>
      </c>
      <c r="AA121" s="382"/>
      <c r="AD121" s="389" t="s">
        <v>589</v>
      </c>
      <c r="AE121" s="390"/>
      <c r="AH121" s="379"/>
      <c r="AI121" s="379"/>
      <c r="AL121" s="379"/>
      <c r="AM121" s="379"/>
      <c r="AP121" s="382" t="s">
        <v>441</v>
      </c>
      <c r="AQ121" s="382"/>
      <c r="AT121" s="135"/>
      <c r="AV121" s="376"/>
      <c r="AW121" s="376"/>
    </row>
    <row r="122" spans="1:56" x14ac:dyDescent="0.35">
      <c r="A122" s="134"/>
      <c r="B122" s="160" t="s">
        <v>55</v>
      </c>
      <c r="C122" s="160"/>
      <c r="F122" s="160" t="s">
        <v>2</v>
      </c>
      <c r="G122" s="160"/>
      <c r="J122" s="160" t="s">
        <v>4</v>
      </c>
      <c r="K122" s="160"/>
      <c r="N122" s="160" t="s">
        <v>4</v>
      </c>
      <c r="O122" s="160"/>
      <c r="R122" s="160" t="s">
        <v>82</v>
      </c>
      <c r="S122" s="160"/>
      <c r="V122" s="160" t="s">
        <v>93</v>
      </c>
      <c r="W122" s="160"/>
      <c r="Z122" s="160" t="s">
        <v>82</v>
      </c>
      <c r="AA122" s="160"/>
      <c r="AD122" s="160" t="s">
        <v>607</v>
      </c>
      <c r="AE122" s="160"/>
      <c r="AH122" s="160" t="s">
        <v>3</v>
      </c>
      <c r="AI122" s="160"/>
      <c r="AL122" s="160" t="s">
        <v>3</v>
      </c>
      <c r="AM122" s="160"/>
      <c r="AP122" s="160" t="s">
        <v>3</v>
      </c>
      <c r="AQ122" s="160"/>
      <c r="AT122" s="135"/>
      <c r="AV122" s="376"/>
      <c r="AW122" s="376"/>
      <c r="BB122" s="163"/>
      <c r="BC122" s="163"/>
      <c r="BD122" s="164"/>
    </row>
    <row r="123" spans="1:56" x14ac:dyDescent="0.35">
      <c r="A123" s="134"/>
      <c r="C123" s="166"/>
      <c r="AT123" s="135"/>
      <c r="AV123" s="376"/>
      <c r="AW123" s="376"/>
    </row>
    <row r="124" spans="1:56" x14ac:dyDescent="0.35">
      <c r="A124" s="134"/>
      <c r="N124" s="170" t="s">
        <v>405</v>
      </c>
      <c r="AP124" s="167" t="s">
        <v>464</v>
      </c>
      <c r="AQ124" s="167"/>
      <c r="AT124" s="135"/>
      <c r="AV124" s="376"/>
      <c r="AW124" s="376"/>
    </row>
    <row r="125" spans="1:56" x14ac:dyDescent="0.35">
      <c r="A125" s="134"/>
      <c r="B125" s="371" t="s">
        <v>544</v>
      </c>
      <c r="C125" s="369"/>
      <c r="F125" s="368" t="s">
        <v>27</v>
      </c>
      <c r="G125" s="369"/>
      <c r="J125" s="371" t="s">
        <v>545</v>
      </c>
      <c r="K125" s="369"/>
      <c r="N125" s="371" t="s">
        <v>628</v>
      </c>
      <c r="O125" s="369"/>
      <c r="R125" s="371" t="s">
        <v>546</v>
      </c>
      <c r="S125" s="369"/>
      <c r="V125" s="371" t="s">
        <v>547</v>
      </c>
      <c r="W125" s="369"/>
      <c r="Z125" s="371" t="s">
        <v>548</v>
      </c>
      <c r="AA125" s="369"/>
      <c r="AD125" s="371" t="s">
        <v>549</v>
      </c>
      <c r="AE125" s="369"/>
      <c r="AH125" s="371" t="s">
        <v>620</v>
      </c>
      <c r="AI125" s="369"/>
      <c r="AL125" s="371" t="s">
        <v>550</v>
      </c>
      <c r="AM125" s="369"/>
      <c r="AP125" s="371" t="s">
        <v>692</v>
      </c>
      <c r="AQ125" s="369"/>
      <c r="AT125" s="135"/>
      <c r="AV125" s="376"/>
      <c r="AW125" s="376"/>
      <c r="BB125" s="162"/>
      <c r="BC125" s="163"/>
      <c r="BD125" s="164"/>
    </row>
    <row r="126" spans="1:56" x14ac:dyDescent="0.35">
      <c r="A126" s="134"/>
      <c r="AT126" s="135"/>
      <c r="AV126" s="376"/>
      <c r="AW126" s="376"/>
    </row>
    <row r="127" spans="1:56" s="155" customFormat="1" ht="12.5" x14ac:dyDescent="0.25">
      <c r="A127" s="154"/>
      <c r="B127" s="155">
        <f>1+AP118</f>
        <v>116</v>
      </c>
      <c r="F127" s="155">
        <f>1+B127</f>
        <v>117</v>
      </c>
      <c r="J127" s="155">
        <f>1+F127</f>
        <v>118</v>
      </c>
      <c r="N127" s="155">
        <f>1+J127</f>
        <v>119</v>
      </c>
      <c r="R127" s="155">
        <f>1+N127</f>
        <v>120</v>
      </c>
      <c r="V127" s="155">
        <f>1+R127</f>
        <v>121</v>
      </c>
      <c r="Z127" s="155">
        <f>1+V127</f>
        <v>122</v>
      </c>
      <c r="AD127" s="155">
        <f>1+Z127</f>
        <v>123</v>
      </c>
      <c r="AH127" s="155">
        <f>1+AD127</f>
        <v>124</v>
      </c>
      <c r="AL127" s="155">
        <f>1+AH127</f>
        <v>125</v>
      </c>
      <c r="AP127" s="155">
        <f>1+AL127</f>
        <v>126</v>
      </c>
      <c r="AT127" s="156"/>
      <c r="AV127" s="380"/>
      <c r="AW127" s="380"/>
    </row>
    <row r="128" spans="1:56" x14ac:dyDescent="0.35">
      <c r="A128" s="134"/>
      <c r="B128" s="161" t="s">
        <v>572</v>
      </c>
      <c r="C128" s="161" t="s">
        <v>573</v>
      </c>
      <c r="D128" s="364">
        <v>356.87</v>
      </c>
      <c r="E128" s="391"/>
      <c r="F128" s="161" t="s">
        <v>572</v>
      </c>
      <c r="G128" s="161" t="s">
        <v>573</v>
      </c>
      <c r="H128" s="364">
        <v>438</v>
      </c>
      <c r="I128" s="391"/>
      <c r="J128" s="161" t="s">
        <v>572</v>
      </c>
      <c r="K128" s="161" t="s">
        <v>573</v>
      </c>
      <c r="L128" s="364">
        <v>399</v>
      </c>
      <c r="M128" s="391"/>
      <c r="N128" s="161" t="s">
        <v>572</v>
      </c>
      <c r="O128" s="161" t="s">
        <v>573</v>
      </c>
      <c r="P128" s="364">
        <v>347</v>
      </c>
      <c r="Q128" s="391"/>
      <c r="R128" s="161" t="s">
        <v>572</v>
      </c>
      <c r="S128" s="161" t="s">
        <v>573</v>
      </c>
      <c r="T128" s="364">
        <v>400</v>
      </c>
      <c r="U128" s="391"/>
      <c r="V128" s="161" t="s">
        <v>572</v>
      </c>
      <c r="W128" s="161" t="s">
        <v>573</v>
      </c>
      <c r="X128" s="364">
        <v>375</v>
      </c>
      <c r="Y128" s="391"/>
      <c r="Z128" s="161" t="s">
        <v>572</v>
      </c>
      <c r="AA128" s="161" t="s">
        <v>573</v>
      </c>
      <c r="AB128" s="364">
        <v>416</v>
      </c>
      <c r="AC128" s="391"/>
      <c r="AD128" s="161" t="s">
        <v>572</v>
      </c>
      <c r="AE128" s="161" t="s">
        <v>573</v>
      </c>
      <c r="AF128" s="364">
        <v>408</v>
      </c>
      <c r="AG128" s="391"/>
      <c r="AH128" s="161" t="s">
        <v>572</v>
      </c>
      <c r="AI128" s="161" t="s">
        <v>573</v>
      </c>
      <c r="AJ128" s="364">
        <v>404</v>
      </c>
      <c r="AK128" s="391"/>
      <c r="AL128" s="161" t="s">
        <v>572</v>
      </c>
      <c r="AM128" s="161" t="s">
        <v>573</v>
      </c>
      <c r="AN128" s="364">
        <v>391</v>
      </c>
      <c r="AO128" s="391"/>
      <c r="AP128" s="161" t="s">
        <v>572</v>
      </c>
      <c r="AQ128" s="161" t="s">
        <v>573</v>
      </c>
      <c r="AR128" s="364">
        <v>371</v>
      </c>
      <c r="AS128" s="391"/>
      <c r="AT128" s="135"/>
      <c r="AV128" s="376">
        <f>D128+H128+L128+P128+T128+X128+AB128+AF128+AJ128+AN128+AR128</f>
        <v>4305.87</v>
      </c>
      <c r="AW128" s="376"/>
      <c r="AY128">
        <v>11</v>
      </c>
      <c r="BB128" s="163"/>
      <c r="BC128" s="163"/>
      <c r="BD128" s="164"/>
    </row>
    <row r="129" spans="1:56" x14ac:dyDescent="0.35">
      <c r="A129" s="134"/>
      <c r="B129" s="140" t="s">
        <v>576</v>
      </c>
      <c r="C129" s="140" t="s">
        <v>577</v>
      </c>
      <c r="F129" s="140" t="s">
        <v>576</v>
      </c>
      <c r="G129" s="140" t="s">
        <v>577</v>
      </c>
      <c r="J129" s="140" t="s">
        <v>576</v>
      </c>
      <c r="K129" s="140" t="s">
        <v>577</v>
      </c>
      <c r="N129" s="140" t="s">
        <v>576</v>
      </c>
      <c r="O129" s="140" t="s">
        <v>577</v>
      </c>
      <c r="R129" s="140" t="s">
        <v>576</v>
      </c>
      <c r="S129" s="140" t="s">
        <v>577</v>
      </c>
      <c r="V129" s="140" t="s">
        <v>576</v>
      </c>
      <c r="W129" s="140" t="s">
        <v>577</v>
      </c>
      <c r="Z129" s="140" t="s">
        <v>576</v>
      </c>
      <c r="AA129" s="140" t="s">
        <v>577</v>
      </c>
      <c r="AD129" s="140" t="s">
        <v>576</v>
      </c>
      <c r="AE129" s="140" t="s">
        <v>577</v>
      </c>
      <c r="AH129" s="140" t="s">
        <v>576</v>
      </c>
      <c r="AI129" s="140" t="s">
        <v>577</v>
      </c>
      <c r="AL129" s="140" t="s">
        <v>576</v>
      </c>
      <c r="AM129" s="140" t="s">
        <v>577</v>
      </c>
      <c r="AP129" s="140" t="s">
        <v>576</v>
      </c>
      <c r="AQ129" s="140" t="s">
        <v>577</v>
      </c>
      <c r="AT129" s="135"/>
      <c r="AV129" s="376"/>
      <c r="AW129" s="376"/>
    </row>
    <row r="130" spans="1:56" x14ac:dyDescent="0.35">
      <c r="A130" s="134"/>
      <c r="B130" s="382" t="s">
        <v>441</v>
      </c>
      <c r="C130" s="382"/>
      <c r="F130" s="382" t="s">
        <v>441</v>
      </c>
      <c r="G130" s="382"/>
      <c r="J130" s="382" t="s">
        <v>441</v>
      </c>
      <c r="K130" s="382"/>
      <c r="N130" s="379"/>
      <c r="O130" s="379"/>
      <c r="R130" s="382" t="s">
        <v>441</v>
      </c>
      <c r="S130" s="382"/>
      <c r="V130" s="382" t="s">
        <v>441</v>
      </c>
      <c r="W130" s="382"/>
      <c r="Z130" s="382" t="s">
        <v>591</v>
      </c>
      <c r="AA130" s="382"/>
      <c r="AD130" s="382" t="s">
        <v>441</v>
      </c>
      <c r="AE130" s="382"/>
      <c r="AH130" s="389" t="s">
        <v>589</v>
      </c>
      <c r="AI130" s="390"/>
      <c r="AL130" s="389" t="s">
        <v>589</v>
      </c>
      <c r="AM130" s="390"/>
      <c r="AP130" s="382" t="s">
        <v>441</v>
      </c>
      <c r="AQ130" s="382"/>
      <c r="AT130" s="135"/>
      <c r="AV130" s="376"/>
      <c r="AW130" s="376"/>
    </row>
    <row r="131" spans="1:56" x14ac:dyDescent="0.35">
      <c r="A131" s="134"/>
      <c r="B131" s="160" t="s">
        <v>3</v>
      </c>
      <c r="C131" s="160"/>
      <c r="F131" s="160" t="s">
        <v>71</v>
      </c>
      <c r="G131" s="160"/>
      <c r="J131" s="160" t="s">
        <v>47</v>
      </c>
      <c r="K131" s="160"/>
      <c r="N131" s="160" t="s">
        <v>2</v>
      </c>
      <c r="O131" s="160"/>
      <c r="R131" s="160" t="s">
        <v>2</v>
      </c>
      <c r="S131" s="160"/>
      <c r="V131" s="160" t="s">
        <v>4</v>
      </c>
      <c r="W131" s="160"/>
      <c r="Z131" s="160" t="s">
        <v>3</v>
      </c>
      <c r="AA131" s="160"/>
      <c r="AD131" s="160" t="s">
        <v>2</v>
      </c>
      <c r="AE131" s="160"/>
      <c r="AH131" s="160" t="s">
        <v>3</v>
      </c>
      <c r="AI131" s="160"/>
      <c r="AL131" s="160" t="s">
        <v>3</v>
      </c>
      <c r="AM131" s="160"/>
      <c r="AP131" s="160" t="s">
        <v>3</v>
      </c>
      <c r="AQ131" s="160"/>
      <c r="AT131" s="135"/>
      <c r="AV131" s="376"/>
      <c r="AW131" s="376"/>
      <c r="BB131" s="163"/>
      <c r="BC131" s="163"/>
      <c r="BD131" s="164"/>
    </row>
    <row r="132" spans="1:56" x14ac:dyDescent="0.35">
      <c r="A132" s="134"/>
      <c r="U132" s="142"/>
      <c r="AF132" s="142"/>
      <c r="AT132" s="135"/>
      <c r="AV132" s="376"/>
      <c r="AW132" s="376"/>
    </row>
    <row r="133" spans="1:56" x14ac:dyDescent="0.35">
      <c r="A133" s="134"/>
      <c r="R133" s="171" t="s">
        <v>592</v>
      </c>
      <c r="S133" s="172"/>
      <c r="T133" s="172"/>
      <c r="U133" s="173"/>
      <c r="V133" s="171" t="s">
        <v>592</v>
      </c>
      <c r="W133" s="172"/>
      <c r="X133" s="172"/>
      <c r="Y133" s="172"/>
      <c r="Z133" s="171" t="s">
        <v>592</v>
      </c>
      <c r="AA133" s="172"/>
      <c r="AB133" s="172"/>
      <c r="AC133" s="172"/>
      <c r="AF133" s="142"/>
      <c r="AT133" s="135"/>
      <c r="AV133" s="376"/>
      <c r="AW133" s="376"/>
    </row>
    <row r="134" spans="1:56" x14ac:dyDescent="0.35">
      <c r="A134" s="134"/>
      <c r="F134" s="159"/>
      <c r="G134" s="159"/>
      <c r="R134" s="174" t="s">
        <v>593</v>
      </c>
      <c r="S134" s="175"/>
      <c r="V134" s="170" t="s">
        <v>405</v>
      </c>
      <c r="Z134" s="170" t="s">
        <v>405</v>
      </c>
      <c r="AC134" s="142"/>
      <c r="AD134" s="142"/>
      <c r="AE134" s="142"/>
      <c r="AF134" s="142"/>
      <c r="AT134" s="135"/>
      <c r="AV134" s="376"/>
      <c r="AW134" s="376"/>
    </row>
    <row r="135" spans="1:56" x14ac:dyDescent="0.35">
      <c r="A135" s="134"/>
      <c r="B135" s="371" t="s">
        <v>606</v>
      </c>
      <c r="C135" s="369"/>
      <c r="F135" s="368" t="s">
        <v>28</v>
      </c>
      <c r="G135" s="369"/>
      <c r="J135" s="371" t="s">
        <v>29</v>
      </c>
      <c r="K135" s="369"/>
      <c r="N135" s="368" t="s">
        <v>31</v>
      </c>
      <c r="O135" s="369"/>
      <c r="R135" s="371" t="s">
        <v>693</v>
      </c>
      <c r="S135" s="369"/>
      <c r="V135" s="368" t="s">
        <v>32</v>
      </c>
      <c r="W135" s="369"/>
      <c r="Z135" s="371" t="s">
        <v>169</v>
      </c>
      <c r="AA135" s="369"/>
      <c r="AD135" s="371" t="s">
        <v>170</v>
      </c>
      <c r="AE135" s="369"/>
      <c r="AH135" s="368" t="s">
        <v>33</v>
      </c>
      <c r="AI135" s="369"/>
      <c r="AL135" s="371" t="s">
        <v>15</v>
      </c>
      <c r="AM135" s="369"/>
      <c r="AP135" s="371" t="s">
        <v>174</v>
      </c>
      <c r="AQ135" s="369"/>
      <c r="AT135" s="135"/>
      <c r="AV135" s="376"/>
      <c r="AW135" s="376"/>
      <c r="BB135" s="162"/>
      <c r="BC135" s="163"/>
      <c r="BD135" s="164"/>
    </row>
    <row r="136" spans="1:56" x14ac:dyDescent="0.35">
      <c r="A136" s="134"/>
      <c r="AT136" s="135"/>
      <c r="AV136" s="376"/>
      <c r="AW136" s="376"/>
    </row>
    <row r="137" spans="1:56" s="155" customFormat="1" ht="12.5" x14ac:dyDescent="0.25">
      <c r="A137" s="154"/>
      <c r="B137" s="155">
        <f>1+AP127</f>
        <v>127</v>
      </c>
      <c r="F137" s="155">
        <f>1+B137</f>
        <v>128</v>
      </c>
      <c r="J137" s="155">
        <f>1+F137</f>
        <v>129</v>
      </c>
      <c r="N137" s="155">
        <f>1+J137</f>
        <v>130</v>
      </c>
      <c r="R137" s="155">
        <f>1+N137</f>
        <v>131</v>
      </c>
      <c r="V137" s="155">
        <f>1+R137</f>
        <v>132</v>
      </c>
      <c r="Z137" s="155">
        <f>1+V137</f>
        <v>133</v>
      </c>
      <c r="AD137" s="155">
        <f>1+Z137</f>
        <v>134</v>
      </c>
      <c r="AH137" s="155">
        <f>1+AD137</f>
        <v>135</v>
      </c>
      <c r="AL137" s="155">
        <f>1+AH137</f>
        <v>136</v>
      </c>
      <c r="AP137" s="155">
        <f>1+AL137</f>
        <v>137</v>
      </c>
      <c r="AT137" s="156"/>
      <c r="AV137" s="380"/>
      <c r="AW137" s="380"/>
    </row>
    <row r="138" spans="1:56" x14ac:dyDescent="0.35">
      <c r="A138" s="134"/>
      <c r="B138" s="140" t="s">
        <v>572</v>
      </c>
      <c r="C138" s="140" t="s">
        <v>573</v>
      </c>
      <c r="D138" s="364">
        <v>391.19</v>
      </c>
      <c r="E138" s="391"/>
      <c r="F138" s="161" t="s">
        <v>572</v>
      </c>
      <c r="G138" s="161" t="s">
        <v>573</v>
      </c>
      <c r="H138" s="364">
        <v>412</v>
      </c>
      <c r="I138" s="391"/>
      <c r="J138" s="161" t="s">
        <v>572</v>
      </c>
      <c r="K138" s="161" t="s">
        <v>573</v>
      </c>
      <c r="L138" s="364">
        <v>384.05</v>
      </c>
      <c r="M138" s="391"/>
      <c r="N138" s="161" t="s">
        <v>572</v>
      </c>
      <c r="O138" s="161" t="s">
        <v>573</v>
      </c>
      <c r="P138" s="364">
        <v>404</v>
      </c>
      <c r="Q138" s="391"/>
      <c r="R138" s="161" t="s">
        <v>572</v>
      </c>
      <c r="S138" s="161" t="s">
        <v>573</v>
      </c>
      <c r="T138" s="364">
        <v>261.81</v>
      </c>
      <c r="U138" s="391"/>
      <c r="V138" s="161" t="s">
        <v>572</v>
      </c>
      <c r="W138" s="161" t="s">
        <v>573</v>
      </c>
      <c r="X138" s="364">
        <v>358</v>
      </c>
      <c r="Y138" s="391"/>
      <c r="Z138" s="161" t="s">
        <v>572</v>
      </c>
      <c r="AA138" s="161" t="s">
        <v>573</v>
      </c>
      <c r="AB138" s="364">
        <v>419</v>
      </c>
      <c r="AC138" s="391"/>
      <c r="AD138" s="161" t="s">
        <v>572</v>
      </c>
      <c r="AE138" s="161" t="s">
        <v>573</v>
      </c>
      <c r="AF138" s="364">
        <v>367.81</v>
      </c>
      <c r="AG138" s="391"/>
      <c r="AH138" s="161" t="s">
        <v>572</v>
      </c>
      <c r="AI138" s="161" t="s">
        <v>573</v>
      </c>
      <c r="AJ138" s="364">
        <v>409</v>
      </c>
      <c r="AK138" s="391"/>
      <c r="AL138" s="161" t="s">
        <v>572</v>
      </c>
      <c r="AM138" s="161" t="s">
        <v>573</v>
      </c>
      <c r="AN138" s="364">
        <v>343</v>
      </c>
      <c r="AO138" s="391"/>
      <c r="AP138" s="161" t="s">
        <v>572</v>
      </c>
      <c r="AQ138" s="161" t="s">
        <v>573</v>
      </c>
      <c r="AR138" s="364">
        <v>394</v>
      </c>
      <c r="AS138" s="391"/>
      <c r="AT138" s="135"/>
      <c r="AV138" s="376">
        <f>D138+H138+L138+P138+T138+X138+AB138+AF138+AJ138+AN138+AR138</f>
        <v>4143.8600000000006</v>
      </c>
      <c r="AW138" s="376"/>
      <c r="AY138">
        <v>11</v>
      </c>
      <c r="BB138" s="163"/>
      <c r="BC138" s="163"/>
      <c r="BD138" s="164"/>
    </row>
    <row r="139" spans="1:56" x14ac:dyDescent="0.35">
      <c r="A139" s="134"/>
      <c r="B139" s="140" t="s">
        <v>576</v>
      </c>
      <c r="C139" s="140" t="s">
        <v>577</v>
      </c>
      <c r="F139" s="140" t="s">
        <v>576</v>
      </c>
      <c r="G139" s="140" t="s">
        <v>577</v>
      </c>
      <c r="J139" s="140" t="s">
        <v>576</v>
      </c>
      <c r="K139" s="140" t="s">
        <v>577</v>
      </c>
      <c r="N139" s="140" t="s">
        <v>576</v>
      </c>
      <c r="O139" s="140" t="s">
        <v>577</v>
      </c>
      <c r="R139" s="140" t="s">
        <v>576</v>
      </c>
      <c r="S139" s="140" t="s">
        <v>577</v>
      </c>
      <c r="V139" s="140" t="s">
        <v>576</v>
      </c>
      <c r="W139" s="140" t="s">
        <v>577</v>
      </c>
      <c r="Z139" s="140" t="s">
        <v>576</v>
      </c>
      <c r="AA139" s="140" t="s">
        <v>577</v>
      </c>
      <c r="AD139" s="140" t="s">
        <v>576</v>
      </c>
      <c r="AE139" s="140" t="s">
        <v>577</v>
      </c>
      <c r="AH139" s="140" t="s">
        <v>576</v>
      </c>
      <c r="AI139" s="140" t="s">
        <v>577</v>
      </c>
      <c r="AL139" s="140" t="s">
        <v>576</v>
      </c>
      <c r="AM139" s="140" t="s">
        <v>577</v>
      </c>
      <c r="AP139" s="140" t="s">
        <v>576</v>
      </c>
      <c r="AQ139" s="140" t="s">
        <v>577</v>
      </c>
      <c r="AT139" s="135"/>
      <c r="AV139" s="376"/>
      <c r="AW139" s="376"/>
    </row>
    <row r="140" spans="1:56" x14ac:dyDescent="0.35">
      <c r="A140" s="134"/>
      <c r="B140" s="389" t="s">
        <v>589</v>
      </c>
      <c r="C140" s="390"/>
      <c r="F140" s="389" t="s">
        <v>589</v>
      </c>
      <c r="G140" s="390"/>
      <c r="J140" s="382" t="s">
        <v>441</v>
      </c>
      <c r="K140" s="382"/>
      <c r="N140" s="389" t="s">
        <v>589</v>
      </c>
      <c r="O140" s="390"/>
      <c r="R140" s="379"/>
      <c r="S140" s="379"/>
      <c r="V140" s="382" t="s">
        <v>441</v>
      </c>
      <c r="W140" s="382"/>
      <c r="Z140" s="382" t="s">
        <v>441</v>
      </c>
      <c r="AA140" s="382"/>
      <c r="AD140" s="382" t="s">
        <v>441</v>
      </c>
      <c r="AE140" s="382"/>
      <c r="AH140" s="382" t="s">
        <v>441</v>
      </c>
      <c r="AI140" s="382"/>
      <c r="AL140" s="382" t="s">
        <v>441</v>
      </c>
      <c r="AM140" s="382"/>
      <c r="AP140" s="382" t="s">
        <v>441</v>
      </c>
      <c r="AQ140" s="382"/>
      <c r="AT140" s="135"/>
      <c r="AV140" s="376"/>
      <c r="AW140" s="376"/>
    </row>
    <row r="141" spans="1:56" x14ac:dyDescent="0.35">
      <c r="A141" s="134"/>
      <c r="B141" s="160" t="str">
        <f>VLOOKUP(B137,'[80]Location Status'!$A$7:$D$178,3,0)</f>
        <v>DA+0</v>
      </c>
      <c r="C141" s="160"/>
      <c r="F141" s="160" t="s">
        <v>83</v>
      </c>
      <c r="G141" s="160"/>
      <c r="J141" s="160" t="s">
        <v>2</v>
      </c>
      <c r="K141" s="160"/>
      <c r="N141" s="160" t="s">
        <v>83</v>
      </c>
      <c r="O141" s="160"/>
      <c r="R141" s="160" t="s">
        <v>89</v>
      </c>
      <c r="S141" s="160"/>
      <c r="V141" s="160" t="s">
        <v>82</v>
      </c>
      <c r="W141" s="160"/>
      <c r="Z141" s="160" t="s">
        <v>3</v>
      </c>
      <c r="AA141" s="160"/>
      <c r="AD141" s="160" t="s">
        <v>3</v>
      </c>
      <c r="AE141" s="160"/>
      <c r="AH141" s="160" t="s">
        <v>71</v>
      </c>
      <c r="AI141" s="160"/>
      <c r="AL141" s="160" t="s">
        <v>17</v>
      </c>
      <c r="AM141" s="160"/>
      <c r="AP141" s="160" t="s">
        <v>2</v>
      </c>
      <c r="AQ141" s="160"/>
      <c r="AT141" s="135"/>
      <c r="AV141" s="376"/>
      <c r="AW141" s="376"/>
      <c r="BB141" s="163"/>
      <c r="BC141" s="163"/>
      <c r="BD141" s="164"/>
    </row>
    <row r="142" spans="1:56" x14ac:dyDescent="0.35">
      <c r="A142" s="134"/>
      <c r="Y142" s="289"/>
      <c r="Z142" s="289"/>
      <c r="AA142" s="290" t="s">
        <v>702</v>
      </c>
      <c r="AB142" s="289"/>
      <c r="AC142" s="289"/>
      <c r="AT142" s="135"/>
      <c r="AV142" s="376"/>
      <c r="AW142" s="376"/>
    </row>
    <row r="143" spans="1:56" x14ac:dyDescent="0.35">
      <c r="A143" s="159"/>
      <c r="B143" s="159"/>
      <c r="C143" s="159"/>
      <c r="E143" s="159"/>
      <c r="F143" s="159"/>
      <c r="G143" s="159"/>
      <c r="M143" s="159"/>
      <c r="N143" s="159"/>
      <c r="O143" s="159"/>
      <c r="P143" s="159"/>
      <c r="R143" s="159"/>
      <c r="S143" s="159"/>
      <c r="V143" s="174" t="s">
        <v>593</v>
      </c>
      <c r="W143" s="175"/>
      <c r="X143" s="176"/>
      <c r="Z143" s="395" t="s">
        <v>694</v>
      </c>
      <c r="AA143" s="395"/>
      <c r="AD143" s="170" t="s">
        <v>405</v>
      </c>
      <c r="AT143" s="135"/>
      <c r="AV143" s="376"/>
      <c r="AW143" s="376"/>
    </row>
    <row r="144" spans="1:56" x14ac:dyDescent="0.35">
      <c r="A144" s="134"/>
      <c r="B144" s="371" t="s">
        <v>175</v>
      </c>
      <c r="C144" s="369"/>
      <c r="F144" s="371" t="s">
        <v>176</v>
      </c>
      <c r="G144" s="369"/>
      <c r="J144" s="371" t="s">
        <v>177</v>
      </c>
      <c r="K144" s="369"/>
      <c r="N144" s="368" t="s">
        <v>9</v>
      </c>
      <c r="O144" s="369"/>
      <c r="R144" s="371" t="s">
        <v>49</v>
      </c>
      <c r="S144" s="369"/>
      <c r="V144" s="371" t="s">
        <v>61</v>
      </c>
      <c r="W144" s="369"/>
      <c r="Z144" s="368" t="s">
        <v>10</v>
      </c>
      <c r="AA144" s="369"/>
      <c r="AD144" s="371" t="s">
        <v>34</v>
      </c>
      <c r="AE144" s="369"/>
      <c r="AH144" s="368" t="s">
        <v>63</v>
      </c>
      <c r="AI144" s="369"/>
      <c r="AL144" s="368" t="s">
        <v>35</v>
      </c>
      <c r="AM144" s="369"/>
      <c r="AP144" s="152"/>
      <c r="AQ144" s="151"/>
      <c r="AT144" s="135"/>
      <c r="AV144" s="376"/>
      <c r="AW144" s="376"/>
      <c r="BB144" s="162"/>
      <c r="BC144" s="163"/>
      <c r="BD144" s="164"/>
    </row>
    <row r="145" spans="1:56" x14ac:dyDescent="0.35">
      <c r="A145" s="134"/>
      <c r="AP145" s="152"/>
      <c r="AQ145" s="151"/>
      <c r="AT145" s="135"/>
      <c r="AV145" s="376"/>
      <c r="AW145" s="376"/>
    </row>
    <row r="146" spans="1:56" s="155" customFormat="1" x14ac:dyDescent="0.25">
      <c r="A146" s="154"/>
      <c r="B146" s="155">
        <f>1+AP137</f>
        <v>138</v>
      </c>
      <c r="F146" s="155">
        <f>1+B146</f>
        <v>139</v>
      </c>
      <c r="J146" s="155">
        <f>1+F146</f>
        <v>140</v>
      </c>
      <c r="N146" s="155">
        <f>1+J146</f>
        <v>141</v>
      </c>
      <c r="R146" s="155">
        <f>1+N146</f>
        <v>142</v>
      </c>
      <c r="V146" s="155">
        <f>1+R146</f>
        <v>143</v>
      </c>
      <c r="Z146" s="155">
        <f>1+V146</f>
        <v>144</v>
      </c>
      <c r="AD146" s="155">
        <f>1+Z146</f>
        <v>145</v>
      </c>
      <c r="AH146" s="155">
        <f>1+AD146</f>
        <v>146</v>
      </c>
      <c r="AL146" s="155">
        <f>1+AH146</f>
        <v>147</v>
      </c>
      <c r="AP146" s="152"/>
      <c r="AQ146" s="151"/>
      <c r="AT146" s="156"/>
      <c r="AV146" s="380"/>
      <c r="AW146" s="380"/>
    </row>
    <row r="147" spans="1:56" x14ac:dyDescent="0.35">
      <c r="A147" s="134"/>
      <c r="B147" s="140" t="s">
        <v>572</v>
      </c>
      <c r="C147" s="140" t="s">
        <v>573</v>
      </c>
      <c r="D147" s="368">
        <v>403</v>
      </c>
      <c r="E147" s="369"/>
      <c r="F147" s="140" t="s">
        <v>572</v>
      </c>
      <c r="G147" s="140" t="s">
        <v>573</v>
      </c>
      <c r="H147" s="364">
        <v>350</v>
      </c>
      <c r="I147" s="391"/>
      <c r="J147" s="161" t="s">
        <v>572</v>
      </c>
      <c r="K147" s="161" t="s">
        <v>573</v>
      </c>
      <c r="L147" s="364">
        <v>354.82</v>
      </c>
      <c r="M147" s="391"/>
      <c r="N147" s="161" t="s">
        <v>572</v>
      </c>
      <c r="O147" s="161" t="s">
        <v>573</v>
      </c>
      <c r="P147" s="364">
        <v>363</v>
      </c>
      <c r="Q147" s="391"/>
      <c r="R147" s="161" t="s">
        <v>572</v>
      </c>
      <c r="S147" s="161" t="s">
        <v>573</v>
      </c>
      <c r="T147" s="364">
        <v>437</v>
      </c>
      <c r="U147" s="391"/>
      <c r="V147" s="161" t="s">
        <v>572</v>
      </c>
      <c r="W147" s="161" t="s">
        <v>573</v>
      </c>
      <c r="X147" s="364">
        <v>347.62</v>
      </c>
      <c r="Y147" s="391"/>
      <c r="Z147" s="161" t="s">
        <v>572</v>
      </c>
      <c r="AA147" s="161" t="s">
        <v>573</v>
      </c>
      <c r="AB147" s="364">
        <v>400</v>
      </c>
      <c r="AC147" s="391"/>
      <c r="AD147" s="161" t="s">
        <v>572</v>
      </c>
      <c r="AE147" s="161" t="s">
        <v>573</v>
      </c>
      <c r="AF147" s="364">
        <v>439</v>
      </c>
      <c r="AG147" s="391"/>
      <c r="AH147" s="161" t="s">
        <v>572</v>
      </c>
      <c r="AI147" s="161" t="s">
        <v>573</v>
      </c>
      <c r="AJ147" s="364">
        <v>343.61</v>
      </c>
      <c r="AK147" s="391"/>
      <c r="AL147" s="161" t="s">
        <v>572</v>
      </c>
      <c r="AM147" s="161" t="s">
        <v>573</v>
      </c>
      <c r="AN147" s="157"/>
      <c r="AO147" s="177"/>
      <c r="AP147" s="152"/>
      <c r="AQ147" s="151"/>
      <c r="AR147" s="152"/>
      <c r="AS147" s="151"/>
      <c r="AT147" s="135"/>
      <c r="AV147" s="396">
        <f>D147+H147+L147+P147+T147+X147+AB147+AF147+AJ147+AN147+AR147</f>
        <v>3438.05</v>
      </c>
      <c r="AW147" s="396"/>
      <c r="AY147">
        <v>10</v>
      </c>
      <c r="BB147" s="163"/>
      <c r="BC147" s="163"/>
      <c r="BD147" s="164"/>
    </row>
    <row r="148" spans="1:56" x14ac:dyDescent="0.35">
      <c r="A148" s="134"/>
      <c r="B148" s="140" t="s">
        <v>576</v>
      </c>
      <c r="C148" s="140" t="s">
        <v>577</v>
      </c>
      <c r="F148" s="140" t="s">
        <v>576</v>
      </c>
      <c r="G148" s="140" t="s">
        <v>577</v>
      </c>
      <c r="J148" s="140" t="s">
        <v>576</v>
      </c>
      <c r="K148" s="140" t="s">
        <v>577</v>
      </c>
      <c r="N148" s="140" t="s">
        <v>576</v>
      </c>
      <c r="O148" s="140" t="s">
        <v>577</v>
      </c>
      <c r="R148" s="140" t="s">
        <v>576</v>
      </c>
      <c r="S148" s="140" t="s">
        <v>577</v>
      </c>
      <c r="V148" s="140" t="s">
        <v>576</v>
      </c>
      <c r="W148" s="140" t="s">
        <v>577</v>
      </c>
      <c r="Z148" s="140" t="s">
        <v>576</v>
      </c>
      <c r="AA148" s="140" t="s">
        <v>577</v>
      </c>
      <c r="AD148" s="140" t="s">
        <v>576</v>
      </c>
      <c r="AE148" s="140" t="s">
        <v>577</v>
      </c>
      <c r="AH148" s="140" t="s">
        <v>576</v>
      </c>
      <c r="AI148" s="140" t="s">
        <v>577</v>
      </c>
      <c r="AL148" s="140" t="s">
        <v>576</v>
      </c>
      <c r="AM148" s="140" t="s">
        <v>577</v>
      </c>
      <c r="AP148" s="152"/>
      <c r="AQ148" s="151"/>
      <c r="AT148" s="135"/>
      <c r="AV148" s="376"/>
      <c r="AW148" s="376"/>
    </row>
    <row r="149" spans="1:56" x14ac:dyDescent="0.35">
      <c r="A149" s="134"/>
      <c r="B149" s="389" t="s">
        <v>589</v>
      </c>
      <c r="C149" s="390"/>
      <c r="F149" s="382" t="s">
        <v>441</v>
      </c>
      <c r="G149" s="382"/>
      <c r="J149" s="382" t="s">
        <v>441</v>
      </c>
      <c r="K149" s="382"/>
      <c r="N149" s="382" t="s">
        <v>441</v>
      </c>
      <c r="O149" s="382"/>
      <c r="R149" s="379"/>
      <c r="S149" s="379"/>
      <c r="V149" s="379"/>
      <c r="W149" s="379"/>
      <c r="Z149" s="382" t="s">
        <v>441</v>
      </c>
      <c r="AA149" s="382"/>
      <c r="AD149" s="379"/>
      <c r="AE149" s="379"/>
      <c r="AH149" s="389" t="s">
        <v>589</v>
      </c>
      <c r="AI149" s="390"/>
      <c r="AL149" s="389" t="s">
        <v>589</v>
      </c>
      <c r="AM149" s="390"/>
      <c r="AP149" s="152"/>
      <c r="AQ149" s="151"/>
      <c r="AT149" s="135"/>
      <c r="AV149" s="376"/>
      <c r="AW149" s="376"/>
    </row>
    <row r="150" spans="1:56" x14ac:dyDescent="0.35">
      <c r="A150" s="134"/>
      <c r="B150" s="160" t="s">
        <v>17</v>
      </c>
      <c r="C150" s="160"/>
      <c r="F150" s="160" t="s">
        <v>2</v>
      </c>
      <c r="G150" s="160"/>
      <c r="J150" s="160" t="s">
        <v>3</v>
      </c>
      <c r="K150" s="160"/>
      <c r="N150" s="160" t="s">
        <v>76</v>
      </c>
      <c r="O150" s="160"/>
      <c r="R150" s="160" t="s">
        <v>47</v>
      </c>
      <c r="S150" s="160"/>
      <c r="V150" s="160" t="s">
        <v>99</v>
      </c>
      <c r="W150" s="160"/>
      <c r="Z150" s="160" t="s">
        <v>89</v>
      </c>
      <c r="AA150" s="160"/>
      <c r="AD150" s="160" t="s">
        <v>47</v>
      </c>
      <c r="AE150" s="160"/>
      <c r="AH150" s="160" t="s">
        <v>93</v>
      </c>
      <c r="AI150" s="160"/>
      <c r="AL150" s="160" t="s">
        <v>71</v>
      </c>
      <c r="AM150" s="160"/>
      <c r="AP150" s="160"/>
      <c r="AQ150" s="160"/>
      <c r="AT150" s="135"/>
      <c r="AV150" s="376"/>
      <c r="AW150" s="376"/>
      <c r="BB150" s="163"/>
      <c r="BC150" s="163"/>
      <c r="BD150" s="164"/>
    </row>
    <row r="151" spans="1:56" ht="15" thickBot="1" x14ac:dyDescent="0.4">
      <c r="A151" s="178"/>
      <c r="B151" s="179"/>
      <c r="C151" s="179"/>
      <c r="D151" s="180"/>
      <c r="E151" s="180"/>
      <c r="F151" s="179"/>
      <c r="G151" s="179"/>
      <c r="H151" s="180"/>
      <c r="I151" s="180"/>
      <c r="J151" s="179"/>
      <c r="K151" s="179"/>
      <c r="L151" s="180"/>
      <c r="M151" s="180"/>
      <c r="N151" s="179"/>
      <c r="O151" s="179"/>
      <c r="P151" s="180"/>
      <c r="Q151" s="180"/>
      <c r="R151" s="179"/>
      <c r="S151" s="179"/>
      <c r="T151" s="180"/>
      <c r="U151" s="180"/>
      <c r="V151" s="179"/>
      <c r="W151" s="179"/>
      <c r="X151" s="180"/>
      <c r="Y151" s="180"/>
      <c r="Z151" s="179"/>
      <c r="AA151" s="179"/>
      <c r="AB151" s="180"/>
      <c r="AC151" s="180"/>
      <c r="AD151" s="179"/>
      <c r="AE151" s="179"/>
      <c r="AF151" s="180"/>
      <c r="AG151" s="180"/>
      <c r="AH151" s="179"/>
      <c r="AI151" s="179"/>
      <c r="AJ151" s="180"/>
      <c r="AK151" s="180"/>
      <c r="AL151" s="179"/>
      <c r="AM151" s="179"/>
      <c r="AN151" s="180"/>
      <c r="AO151" s="180"/>
      <c r="AP151" s="179"/>
      <c r="AQ151" s="179"/>
      <c r="AR151" s="180"/>
      <c r="AS151" s="180"/>
      <c r="AT151" s="181"/>
      <c r="AV151" s="376"/>
      <c r="AW151" s="376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A6:AE6"/>
    <mergeCell ref="AG6:AH6"/>
    <mergeCell ref="AI6:AJ6"/>
    <mergeCell ref="AK6:AL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O3:AR5"/>
    <mergeCell ref="L5:O5"/>
  </mergeCells>
  <conditionalFormatting sqref="A2">
    <cfRule type="cellIs" dxfId="45" priority="6" operator="equal">
      <formula>"completedw"</formula>
    </cfRule>
    <cfRule type="cellIs" dxfId="44" priority="7" operator="equal">
      <formula>"HOLD"</formula>
    </cfRule>
    <cfRule type="cellIs" dxfId="43" priority="8" operator="equal">
      <formula>"ROW"</formula>
    </cfRule>
  </conditionalFormatting>
  <conditionalFormatting sqref="J15:K15 J22:K22">
    <cfRule type="cellIs" dxfId="42" priority="12" operator="equal">
      <formula>"Completed"</formula>
    </cfRule>
    <cfRule type="cellIs" dxfId="41" priority="13" operator="equal">
      <formula>"wip"</formula>
    </cfRule>
  </conditionalFormatting>
  <conditionalFormatting sqref="L1:L2 C15:D15 G15:N15 H21:J21 M21:Q21 T21 C21:D22 G22:S22">
    <cfRule type="cellIs" dxfId="40" priority="9" operator="equal">
      <formula>"completedw"</formula>
    </cfRule>
    <cfRule type="cellIs" dxfId="39" priority="10" operator="equal">
      <formula>"HOLD"</formula>
    </cfRule>
    <cfRule type="cellIs" dxfId="38" priority="11" operator="equal">
      <formula>"ROW"</formula>
    </cfRule>
  </conditionalFormatting>
  <conditionalFormatting sqref="AA6:AA14">
    <cfRule type="cellIs" dxfId="37" priority="3" operator="equal">
      <formula>"completedw"</formula>
    </cfRule>
    <cfRule type="cellIs" dxfId="36" priority="4" operator="equal">
      <formula>"HOLD"</formula>
    </cfRule>
    <cfRule type="cellIs" dxfId="35" priority="5" operator="equal">
      <formula>"ROW"</formula>
    </cfRule>
  </conditionalFormatting>
  <conditionalFormatting sqref="AA114">
    <cfRule type="containsText" dxfId="34" priority="1" stopIfTrue="1" operator="containsText" text="row">
      <formula>NOT(ISERROR(SEARCH("row",AA114)))</formula>
    </cfRule>
  </conditionalFormatting>
  <conditionalFormatting sqref="AA142">
    <cfRule type="containsText" dxfId="33" priority="2" stopIfTrue="1" operator="containsText" text="row">
      <formula>NOT(ISERROR(SEARCH("row",AA142)))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F7A-ABA2-4240-B178-714C9BC9EB63}">
  <dimension ref="A1:BD54"/>
  <sheetViews>
    <sheetView topLeftCell="A32" workbookViewId="0">
      <selection activeCell="P50" sqref="P50"/>
    </sheetView>
  </sheetViews>
  <sheetFormatPr defaultRowHeight="14.5" x14ac:dyDescent="0.35"/>
  <cols>
    <col min="1" max="10" width="3.453125" customWidth="1"/>
    <col min="11" max="11" width="4.54296875" customWidth="1"/>
    <col min="12" max="25" width="3.453125" customWidth="1"/>
    <col min="26" max="26" width="4.36328125" customWidth="1"/>
    <col min="27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54296875" customWidth="1"/>
    <col min="39" max="39" width="3.453125" customWidth="1"/>
    <col min="40" max="40" width="3.90625" customWidth="1"/>
    <col min="41" max="52" width="3.453125" customWidth="1"/>
    <col min="257" max="281" width="3.453125" customWidth="1"/>
    <col min="282" max="282" width="4.36328125" customWidth="1"/>
    <col min="283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54296875" customWidth="1"/>
    <col min="295" max="295" width="3.453125" customWidth="1"/>
    <col min="296" max="296" width="3.90625" customWidth="1"/>
    <col min="297" max="308" width="3.453125" customWidth="1"/>
    <col min="513" max="537" width="3.453125" customWidth="1"/>
    <col min="538" max="538" width="4.36328125" customWidth="1"/>
    <col min="539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54296875" customWidth="1"/>
    <col min="551" max="551" width="3.453125" customWidth="1"/>
    <col min="552" max="552" width="3.90625" customWidth="1"/>
    <col min="553" max="564" width="3.453125" customWidth="1"/>
    <col min="769" max="793" width="3.453125" customWidth="1"/>
    <col min="794" max="794" width="4.36328125" customWidth="1"/>
    <col min="795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54296875" customWidth="1"/>
    <col min="807" max="807" width="3.453125" customWidth="1"/>
    <col min="808" max="808" width="3.90625" customWidth="1"/>
    <col min="809" max="820" width="3.453125" customWidth="1"/>
    <col min="1025" max="1049" width="3.453125" customWidth="1"/>
    <col min="1050" max="1050" width="4.36328125" customWidth="1"/>
    <col min="1051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54296875" customWidth="1"/>
    <col min="1063" max="1063" width="3.453125" customWidth="1"/>
    <col min="1064" max="1064" width="3.90625" customWidth="1"/>
    <col min="1065" max="1076" width="3.453125" customWidth="1"/>
    <col min="1281" max="1305" width="3.453125" customWidth="1"/>
    <col min="1306" max="1306" width="4.36328125" customWidth="1"/>
    <col min="1307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54296875" customWidth="1"/>
    <col min="1319" max="1319" width="3.453125" customWidth="1"/>
    <col min="1320" max="1320" width="3.90625" customWidth="1"/>
    <col min="1321" max="1332" width="3.453125" customWidth="1"/>
    <col min="1537" max="1561" width="3.453125" customWidth="1"/>
    <col min="1562" max="1562" width="4.36328125" customWidth="1"/>
    <col min="1563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54296875" customWidth="1"/>
    <col min="1575" max="1575" width="3.453125" customWidth="1"/>
    <col min="1576" max="1576" width="3.90625" customWidth="1"/>
    <col min="1577" max="1588" width="3.453125" customWidth="1"/>
    <col min="1793" max="1817" width="3.453125" customWidth="1"/>
    <col min="1818" max="1818" width="4.36328125" customWidth="1"/>
    <col min="1819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54296875" customWidth="1"/>
    <col min="1831" max="1831" width="3.453125" customWidth="1"/>
    <col min="1832" max="1832" width="3.90625" customWidth="1"/>
    <col min="1833" max="1844" width="3.453125" customWidth="1"/>
    <col min="2049" max="2073" width="3.453125" customWidth="1"/>
    <col min="2074" max="2074" width="4.36328125" customWidth="1"/>
    <col min="2075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54296875" customWidth="1"/>
    <col min="2087" max="2087" width="3.453125" customWidth="1"/>
    <col min="2088" max="2088" width="3.90625" customWidth="1"/>
    <col min="2089" max="2100" width="3.453125" customWidth="1"/>
    <col min="2305" max="2329" width="3.453125" customWidth="1"/>
    <col min="2330" max="2330" width="4.36328125" customWidth="1"/>
    <col min="2331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54296875" customWidth="1"/>
    <col min="2343" max="2343" width="3.453125" customWidth="1"/>
    <col min="2344" max="2344" width="3.90625" customWidth="1"/>
    <col min="2345" max="2356" width="3.453125" customWidth="1"/>
    <col min="2561" max="2585" width="3.453125" customWidth="1"/>
    <col min="2586" max="2586" width="4.36328125" customWidth="1"/>
    <col min="2587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54296875" customWidth="1"/>
    <col min="2599" max="2599" width="3.453125" customWidth="1"/>
    <col min="2600" max="2600" width="3.90625" customWidth="1"/>
    <col min="2601" max="2612" width="3.453125" customWidth="1"/>
    <col min="2817" max="2841" width="3.453125" customWidth="1"/>
    <col min="2842" max="2842" width="4.36328125" customWidth="1"/>
    <col min="2843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54296875" customWidth="1"/>
    <col min="2855" max="2855" width="3.453125" customWidth="1"/>
    <col min="2856" max="2856" width="3.90625" customWidth="1"/>
    <col min="2857" max="2868" width="3.453125" customWidth="1"/>
    <col min="3073" max="3097" width="3.453125" customWidth="1"/>
    <col min="3098" max="3098" width="4.36328125" customWidth="1"/>
    <col min="3099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54296875" customWidth="1"/>
    <col min="3111" max="3111" width="3.453125" customWidth="1"/>
    <col min="3112" max="3112" width="3.90625" customWidth="1"/>
    <col min="3113" max="3124" width="3.453125" customWidth="1"/>
    <col min="3329" max="3353" width="3.453125" customWidth="1"/>
    <col min="3354" max="3354" width="4.36328125" customWidth="1"/>
    <col min="3355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54296875" customWidth="1"/>
    <col min="3367" max="3367" width="3.453125" customWidth="1"/>
    <col min="3368" max="3368" width="3.90625" customWidth="1"/>
    <col min="3369" max="3380" width="3.453125" customWidth="1"/>
    <col min="3585" max="3609" width="3.453125" customWidth="1"/>
    <col min="3610" max="3610" width="4.36328125" customWidth="1"/>
    <col min="3611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54296875" customWidth="1"/>
    <col min="3623" max="3623" width="3.453125" customWidth="1"/>
    <col min="3624" max="3624" width="3.90625" customWidth="1"/>
    <col min="3625" max="3636" width="3.453125" customWidth="1"/>
    <col min="3841" max="3865" width="3.453125" customWidth="1"/>
    <col min="3866" max="3866" width="4.36328125" customWidth="1"/>
    <col min="3867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54296875" customWidth="1"/>
    <col min="3879" max="3879" width="3.453125" customWidth="1"/>
    <col min="3880" max="3880" width="3.90625" customWidth="1"/>
    <col min="3881" max="3892" width="3.453125" customWidth="1"/>
    <col min="4097" max="4121" width="3.453125" customWidth="1"/>
    <col min="4122" max="4122" width="4.36328125" customWidth="1"/>
    <col min="4123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54296875" customWidth="1"/>
    <col min="4135" max="4135" width="3.453125" customWidth="1"/>
    <col min="4136" max="4136" width="3.90625" customWidth="1"/>
    <col min="4137" max="4148" width="3.453125" customWidth="1"/>
    <col min="4353" max="4377" width="3.453125" customWidth="1"/>
    <col min="4378" max="4378" width="4.36328125" customWidth="1"/>
    <col min="4379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54296875" customWidth="1"/>
    <col min="4391" max="4391" width="3.453125" customWidth="1"/>
    <col min="4392" max="4392" width="3.90625" customWidth="1"/>
    <col min="4393" max="4404" width="3.453125" customWidth="1"/>
    <col min="4609" max="4633" width="3.453125" customWidth="1"/>
    <col min="4634" max="4634" width="4.36328125" customWidth="1"/>
    <col min="4635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54296875" customWidth="1"/>
    <col min="4647" max="4647" width="3.453125" customWidth="1"/>
    <col min="4648" max="4648" width="3.90625" customWidth="1"/>
    <col min="4649" max="4660" width="3.453125" customWidth="1"/>
    <col min="4865" max="4889" width="3.453125" customWidth="1"/>
    <col min="4890" max="4890" width="4.36328125" customWidth="1"/>
    <col min="4891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54296875" customWidth="1"/>
    <col min="4903" max="4903" width="3.453125" customWidth="1"/>
    <col min="4904" max="4904" width="3.90625" customWidth="1"/>
    <col min="4905" max="4916" width="3.453125" customWidth="1"/>
    <col min="5121" max="5145" width="3.453125" customWidth="1"/>
    <col min="5146" max="5146" width="4.36328125" customWidth="1"/>
    <col min="5147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54296875" customWidth="1"/>
    <col min="5159" max="5159" width="3.453125" customWidth="1"/>
    <col min="5160" max="5160" width="3.90625" customWidth="1"/>
    <col min="5161" max="5172" width="3.453125" customWidth="1"/>
    <col min="5377" max="5401" width="3.453125" customWidth="1"/>
    <col min="5402" max="5402" width="4.36328125" customWidth="1"/>
    <col min="5403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54296875" customWidth="1"/>
    <col min="5415" max="5415" width="3.453125" customWidth="1"/>
    <col min="5416" max="5416" width="3.90625" customWidth="1"/>
    <col min="5417" max="5428" width="3.453125" customWidth="1"/>
    <col min="5633" max="5657" width="3.453125" customWidth="1"/>
    <col min="5658" max="5658" width="4.36328125" customWidth="1"/>
    <col min="5659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54296875" customWidth="1"/>
    <col min="5671" max="5671" width="3.453125" customWidth="1"/>
    <col min="5672" max="5672" width="3.90625" customWidth="1"/>
    <col min="5673" max="5684" width="3.453125" customWidth="1"/>
    <col min="5889" max="5913" width="3.453125" customWidth="1"/>
    <col min="5914" max="5914" width="4.36328125" customWidth="1"/>
    <col min="5915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54296875" customWidth="1"/>
    <col min="5927" max="5927" width="3.453125" customWidth="1"/>
    <col min="5928" max="5928" width="3.90625" customWidth="1"/>
    <col min="5929" max="5940" width="3.453125" customWidth="1"/>
    <col min="6145" max="6169" width="3.453125" customWidth="1"/>
    <col min="6170" max="6170" width="4.36328125" customWidth="1"/>
    <col min="6171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54296875" customWidth="1"/>
    <col min="6183" max="6183" width="3.453125" customWidth="1"/>
    <col min="6184" max="6184" width="3.90625" customWidth="1"/>
    <col min="6185" max="6196" width="3.453125" customWidth="1"/>
    <col min="6401" max="6425" width="3.453125" customWidth="1"/>
    <col min="6426" max="6426" width="4.36328125" customWidth="1"/>
    <col min="6427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54296875" customWidth="1"/>
    <col min="6439" max="6439" width="3.453125" customWidth="1"/>
    <col min="6440" max="6440" width="3.90625" customWidth="1"/>
    <col min="6441" max="6452" width="3.453125" customWidth="1"/>
    <col min="6657" max="6681" width="3.453125" customWidth="1"/>
    <col min="6682" max="6682" width="4.36328125" customWidth="1"/>
    <col min="6683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54296875" customWidth="1"/>
    <col min="6695" max="6695" width="3.453125" customWidth="1"/>
    <col min="6696" max="6696" width="3.90625" customWidth="1"/>
    <col min="6697" max="6708" width="3.453125" customWidth="1"/>
    <col min="6913" max="6937" width="3.453125" customWidth="1"/>
    <col min="6938" max="6938" width="4.36328125" customWidth="1"/>
    <col min="6939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54296875" customWidth="1"/>
    <col min="6951" max="6951" width="3.453125" customWidth="1"/>
    <col min="6952" max="6952" width="3.90625" customWidth="1"/>
    <col min="6953" max="6964" width="3.453125" customWidth="1"/>
    <col min="7169" max="7193" width="3.453125" customWidth="1"/>
    <col min="7194" max="7194" width="4.36328125" customWidth="1"/>
    <col min="7195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54296875" customWidth="1"/>
    <col min="7207" max="7207" width="3.453125" customWidth="1"/>
    <col min="7208" max="7208" width="3.90625" customWidth="1"/>
    <col min="7209" max="7220" width="3.453125" customWidth="1"/>
    <col min="7425" max="7449" width="3.453125" customWidth="1"/>
    <col min="7450" max="7450" width="4.36328125" customWidth="1"/>
    <col min="7451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54296875" customWidth="1"/>
    <col min="7463" max="7463" width="3.453125" customWidth="1"/>
    <col min="7464" max="7464" width="3.90625" customWidth="1"/>
    <col min="7465" max="7476" width="3.453125" customWidth="1"/>
    <col min="7681" max="7705" width="3.453125" customWidth="1"/>
    <col min="7706" max="7706" width="4.36328125" customWidth="1"/>
    <col min="7707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54296875" customWidth="1"/>
    <col min="7719" max="7719" width="3.453125" customWidth="1"/>
    <col min="7720" max="7720" width="3.90625" customWidth="1"/>
    <col min="7721" max="7732" width="3.453125" customWidth="1"/>
    <col min="7937" max="7961" width="3.453125" customWidth="1"/>
    <col min="7962" max="7962" width="4.36328125" customWidth="1"/>
    <col min="7963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54296875" customWidth="1"/>
    <col min="7975" max="7975" width="3.453125" customWidth="1"/>
    <col min="7976" max="7976" width="3.90625" customWidth="1"/>
    <col min="7977" max="7988" width="3.453125" customWidth="1"/>
    <col min="8193" max="8217" width="3.453125" customWidth="1"/>
    <col min="8218" max="8218" width="4.36328125" customWidth="1"/>
    <col min="8219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54296875" customWidth="1"/>
    <col min="8231" max="8231" width="3.453125" customWidth="1"/>
    <col min="8232" max="8232" width="3.90625" customWidth="1"/>
    <col min="8233" max="8244" width="3.453125" customWidth="1"/>
    <col min="8449" max="8473" width="3.453125" customWidth="1"/>
    <col min="8474" max="8474" width="4.36328125" customWidth="1"/>
    <col min="8475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54296875" customWidth="1"/>
    <col min="8487" max="8487" width="3.453125" customWidth="1"/>
    <col min="8488" max="8488" width="3.90625" customWidth="1"/>
    <col min="8489" max="8500" width="3.453125" customWidth="1"/>
    <col min="8705" max="8729" width="3.453125" customWidth="1"/>
    <col min="8730" max="8730" width="4.36328125" customWidth="1"/>
    <col min="8731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54296875" customWidth="1"/>
    <col min="8743" max="8743" width="3.453125" customWidth="1"/>
    <col min="8744" max="8744" width="3.90625" customWidth="1"/>
    <col min="8745" max="8756" width="3.453125" customWidth="1"/>
    <col min="8961" max="8985" width="3.453125" customWidth="1"/>
    <col min="8986" max="8986" width="4.36328125" customWidth="1"/>
    <col min="8987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54296875" customWidth="1"/>
    <col min="8999" max="8999" width="3.453125" customWidth="1"/>
    <col min="9000" max="9000" width="3.90625" customWidth="1"/>
    <col min="9001" max="9012" width="3.453125" customWidth="1"/>
    <col min="9217" max="9241" width="3.453125" customWidth="1"/>
    <col min="9242" max="9242" width="4.36328125" customWidth="1"/>
    <col min="9243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54296875" customWidth="1"/>
    <col min="9255" max="9255" width="3.453125" customWidth="1"/>
    <col min="9256" max="9256" width="3.90625" customWidth="1"/>
    <col min="9257" max="9268" width="3.453125" customWidth="1"/>
    <col min="9473" max="9497" width="3.453125" customWidth="1"/>
    <col min="9498" max="9498" width="4.36328125" customWidth="1"/>
    <col min="9499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54296875" customWidth="1"/>
    <col min="9511" max="9511" width="3.453125" customWidth="1"/>
    <col min="9512" max="9512" width="3.90625" customWidth="1"/>
    <col min="9513" max="9524" width="3.453125" customWidth="1"/>
    <col min="9729" max="9753" width="3.453125" customWidth="1"/>
    <col min="9754" max="9754" width="4.36328125" customWidth="1"/>
    <col min="9755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54296875" customWidth="1"/>
    <col min="9767" max="9767" width="3.453125" customWidth="1"/>
    <col min="9768" max="9768" width="3.90625" customWidth="1"/>
    <col min="9769" max="9780" width="3.453125" customWidth="1"/>
    <col min="9985" max="10009" width="3.453125" customWidth="1"/>
    <col min="10010" max="10010" width="4.36328125" customWidth="1"/>
    <col min="10011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54296875" customWidth="1"/>
    <col min="10023" max="10023" width="3.453125" customWidth="1"/>
    <col min="10024" max="10024" width="3.90625" customWidth="1"/>
    <col min="10025" max="10036" width="3.453125" customWidth="1"/>
    <col min="10241" max="10265" width="3.453125" customWidth="1"/>
    <col min="10266" max="10266" width="4.36328125" customWidth="1"/>
    <col min="10267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54296875" customWidth="1"/>
    <col min="10279" max="10279" width="3.453125" customWidth="1"/>
    <col min="10280" max="10280" width="3.90625" customWidth="1"/>
    <col min="10281" max="10292" width="3.453125" customWidth="1"/>
    <col min="10497" max="10521" width="3.453125" customWidth="1"/>
    <col min="10522" max="10522" width="4.36328125" customWidth="1"/>
    <col min="10523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54296875" customWidth="1"/>
    <col min="10535" max="10535" width="3.453125" customWidth="1"/>
    <col min="10536" max="10536" width="3.90625" customWidth="1"/>
    <col min="10537" max="10548" width="3.453125" customWidth="1"/>
    <col min="10753" max="10777" width="3.453125" customWidth="1"/>
    <col min="10778" max="10778" width="4.36328125" customWidth="1"/>
    <col min="10779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54296875" customWidth="1"/>
    <col min="10791" max="10791" width="3.453125" customWidth="1"/>
    <col min="10792" max="10792" width="3.90625" customWidth="1"/>
    <col min="10793" max="10804" width="3.453125" customWidth="1"/>
    <col min="11009" max="11033" width="3.453125" customWidth="1"/>
    <col min="11034" max="11034" width="4.36328125" customWidth="1"/>
    <col min="11035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54296875" customWidth="1"/>
    <col min="11047" max="11047" width="3.453125" customWidth="1"/>
    <col min="11048" max="11048" width="3.90625" customWidth="1"/>
    <col min="11049" max="11060" width="3.453125" customWidth="1"/>
    <col min="11265" max="11289" width="3.453125" customWidth="1"/>
    <col min="11290" max="11290" width="4.36328125" customWidth="1"/>
    <col min="11291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54296875" customWidth="1"/>
    <col min="11303" max="11303" width="3.453125" customWidth="1"/>
    <col min="11304" max="11304" width="3.90625" customWidth="1"/>
    <col min="11305" max="11316" width="3.453125" customWidth="1"/>
    <col min="11521" max="11545" width="3.453125" customWidth="1"/>
    <col min="11546" max="11546" width="4.36328125" customWidth="1"/>
    <col min="11547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54296875" customWidth="1"/>
    <col min="11559" max="11559" width="3.453125" customWidth="1"/>
    <col min="11560" max="11560" width="3.90625" customWidth="1"/>
    <col min="11561" max="11572" width="3.453125" customWidth="1"/>
    <col min="11777" max="11801" width="3.453125" customWidth="1"/>
    <col min="11802" max="11802" width="4.36328125" customWidth="1"/>
    <col min="11803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54296875" customWidth="1"/>
    <col min="11815" max="11815" width="3.453125" customWidth="1"/>
    <col min="11816" max="11816" width="3.90625" customWidth="1"/>
    <col min="11817" max="11828" width="3.453125" customWidth="1"/>
    <col min="12033" max="12057" width="3.453125" customWidth="1"/>
    <col min="12058" max="12058" width="4.36328125" customWidth="1"/>
    <col min="12059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54296875" customWidth="1"/>
    <col min="12071" max="12071" width="3.453125" customWidth="1"/>
    <col min="12072" max="12072" width="3.90625" customWidth="1"/>
    <col min="12073" max="12084" width="3.453125" customWidth="1"/>
    <col min="12289" max="12313" width="3.453125" customWidth="1"/>
    <col min="12314" max="12314" width="4.36328125" customWidth="1"/>
    <col min="12315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54296875" customWidth="1"/>
    <col min="12327" max="12327" width="3.453125" customWidth="1"/>
    <col min="12328" max="12328" width="3.90625" customWidth="1"/>
    <col min="12329" max="12340" width="3.453125" customWidth="1"/>
    <col min="12545" max="12569" width="3.453125" customWidth="1"/>
    <col min="12570" max="12570" width="4.36328125" customWidth="1"/>
    <col min="12571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54296875" customWidth="1"/>
    <col min="12583" max="12583" width="3.453125" customWidth="1"/>
    <col min="12584" max="12584" width="3.90625" customWidth="1"/>
    <col min="12585" max="12596" width="3.453125" customWidth="1"/>
    <col min="12801" max="12825" width="3.453125" customWidth="1"/>
    <col min="12826" max="12826" width="4.36328125" customWidth="1"/>
    <col min="12827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54296875" customWidth="1"/>
    <col min="12839" max="12839" width="3.453125" customWidth="1"/>
    <col min="12840" max="12840" width="3.90625" customWidth="1"/>
    <col min="12841" max="12852" width="3.453125" customWidth="1"/>
    <col min="13057" max="13081" width="3.453125" customWidth="1"/>
    <col min="13082" max="13082" width="4.36328125" customWidth="1"/>
    <col min="13083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54296875" customWidth="1"/>
    <col min="13095" max="13095" width="3.453125" customWidth="1"/>
    <col min="13096" max="13096" width="3.90625" customWidth="1"/>
    <col min="13097" max="13108" width="3.453125" customWidth="1"/>
    <col min="13313" max="13337" width="3.453125" customWidth="1"/>
    <col min="13338" max="13338" width="4.36328125" customWidth="1"/>
    <col min="13339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54296875" customWidth="1"/>
    <col min="13351" max="13351" width="3.453125" customWidth="1"/>
    <col min="13352" max="13352" width="3.90625" customWidth="1"/>
    <col min="13353" max="13364" width="3.453125" customWidth="1"/>
    <col min="13569" max="13593" width="3.453125" customWidth="1"/>
    <col min="13594" max="13594" width="4.36328125" customWidth="1"/>
    <col min="13595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54296875" customWidth="1"/>
    <col min="13607" max="13607" width="3.453125" customWidth="1"/>
    <col min="13608" max="13608" width="3.90625" customWidth="1"/>
    <col min="13609" max="13620" width="3.453125" customWidth="1"/>
    <col min="13825" max="13849" width="3.453125" customWidth="1"/>
    <col min="13850" max="13850" width="4.36328125" customWidth="1"/>
    <col min="13851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54296875" customWidth="1"/>
    <col min="13863" max="13863" width="3.453125" customWidth="1"/>
    <col min="13864" max="13864" width="3.90625" customWidth="1"/>
    <col min="13865" max="13876" width="3.453125" customWidth="1"/>
    <col min="14081" max="14105" width="3.453125" customWidth="1"/>
    <col min="14106" max="14106" width="4.36328125" customWidth="1"/>
    <col min="14107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54296875" customWidth="1"/>
    <col min="14119" max="14119" width="3.453125" customWidth="1"/>
    <col min="14120" max="14120" width="3.90625" customWidth="1"/>
    <col min="14121" max="14132" width="3.453125" customWidth="1"/>
    <col min="14337" max="14361" width="3.453125" customWidth="1"/>
    <col min="14362" max="14362" width="4.36328125" customWidth="1"/>
    <col min="14363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54296875" customWidth="1"/>
    <col min="14375" max="14375" width="3.453125" customWidth="1"/>
    <col min="14376" max="14376" width="3.90625" customWidth="1"/>
    <col min="14377" max="14388" width="3.453125" customWidth="1"/>
    <col min="14593" max="14617" width="3.453125" customWidth="1"/>
    <col min="14618" max="14618" width="4.36328125" customWidth="1"/>
    <col min="14619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54296875" customWidth="1"/>
    <col min="14631" max="14631" width="3.453125" customWidth="1"/>
    <col min="14632" max="14632" width="3.90625" customWidth="1"/>
    <col min="14633" max="14644" width="3.453125" customWidth="1"/>
    <col min="14849" max="14873" width="3.453125" customWidth="1"/>
    <col min="14874" max="14874" width="4.36328125" customWidth="1"/>
    <col min="14875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54296875" customWidth="1"/>
    <col min="14887" max="14887" width="3.453125" customWidth="1"/>
    <col min="14888" max="14888" width="3.90625" customWidth="1"/>
    <col min="14889" max="14900" width="3.453125" customWidth="1"/>
    <col min="15105" max="15129" width="3.453125" customWidth="1"/>
    <col min="15130" max="15130" width="4.36328125" customWidth="1"/>
    <col min="15131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54296875" customWidth="1"/>
    <col min="15143" max="15143" width="3.453125" customWidth="1"/>
    <col min="15144" max="15144" width="3.90625" customWidth="1"/>
    <col min="15145" max="15156" width="3.453125" customWidth="1"/>
    <col min="15361" max="15385" width="3.453125" customWidth="1"/>
    <col min="15386" max="15386" width="4.36328125" customWidth="1"/>
    <col min="15387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54296875" customWidth="1"/>
    <col min="15399" max="15399" width="3.453125" customWidth="1"/>
    <col min="15400" max="15400" width="3.90625" customWidth="1"/>
    <col min="15401" max="15412" width="3.453125" customWidth="1"/>
    <col min="15617" max="15641" width="3.453125" customWidth="1"/>
    <col min="15642" max="15642" width="4.36328125" customWidth="1"/>
    <col min="15643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54296875" customWidth="1"/>
    <col min="15655" max="15655" width="3.453125" customWidth="1"/>
    <col min="15656" max="15656" width="3.90625" customWidth="1"/>
    <col min="15657" max="15668" width="3.453125" customWidth="1"/>
    <col min="15873" max="15897" width="3.453125" customWidth="1"/>
    <col min="15898" max="15898" width="4.36328125" customWidth="1"/>
    <col min="15899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54296875" customWidth="1"/>
    <col min="15911" max="15911" width="3.453125" customWidth="1"/>
    <col min="15912" max="15912" width="3.90625" customWidth="1"/>
    <col min="15913" max="15924" width="3.453125" customWidth="1"/>
    <col min="16129" max="16153" width="3.453125" customWidth="1"/>
    <col min="16154" max="16154" width="4.36328125" customWidth="1"/>
    <col min="16155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54296875" customWidth="1"/>
    <col min="16167" max="16167" width="3.453125" customWidth="1"/>
    <col min="16168" max="16168" width="3.90625" customWidth="1"/>
    <col min="16169" max="16180" width="3.453125" customWidth="1"/>
  </cols>
  <sheetData>
    <row r="1" spans="1:52" ht="24" thickBot="1" x14ac:dyDescent="0.4">
      <c r="A1" s="270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397" t="s">
        <v>695</v>
      </c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7"/>
    </row>
    <row r="2" spans="1:52" ht="16" thickBot="1" x14ac:dyDescent="0.4">
      <c r="A2" s="136"/>
      <c r="B2" s="137"/>
      <c r="C2" s="137"/>
      <c r="D2" s="137"/>
      <c r="E2" s="137"/>
      <c r="F2" s="137"/>
      <c r="G2" s="137"/>
      <c r="J2" s="137"/>
      <c r="K2" s="137"/>
      <c r="L2" s="308" t="s">
        <v>660</v>
      </c>
      <c r="M2" s="309"/>
      <c r="N2" s="309"/>
      <c r="O2" s="309"/>
      <c r="P2" s="309"/>
      <c r="Q2" s="309"/>
      <c r="R2" s="309"/>
      <c r="S2" s="309"/>
      <c r="T2" s="310"/>
      <c r="AM2" s="311" t="s">
        <v>559</v>
      </c>
      <c r="AN2" s="311"/>
      <c r="AO2" s="312">
        <f ca="1">TODAY()-1</f>
        <v>46152</v>
      </c>
      <c r="AP2" s="312"/>
      <c r="AQ2" s="312"/>
      <c r="AR2" s="312"/>
      <c r="AT2" s="135"/>
    </row>
    <row r="3" spans="1:52" ht="13.5" customHeight="1" x14ac:dyDescent="0.35">
      <c r="A3" s="134"/>
      <c r="AA3" s="313" t="s">
        <v>561</v>
      </c>
      <c r="AB3" s="314"/>
      <c r="AC3" s="314"/>
      <c r="AD3" s="314"/>
      <c r="AE3" s="315"/>
      <c r="AF3" s="322" t="s">
        <v>122</v>
      </c>
      <c r="AG3" s="325" t="s">
        <v>562</v>
      </c>
      <c r="AH3" s="326"/>
      <c r="AI3" s="329" t="s">
        <v>563</v>
      </c>
      <c r="AJ3" s="330"/>
      <c r="AK3" s="333" t="s">
        <v>564</v>
      </c>
      <c r="AL3" s="326"/>
      <c r="AM3" s="335" t="s">
        <v>565</v>
      </c>
      <c r="AN3" s="326"/>
      <c r="AO3" s="333" t="s">
        <v>1</v>
      </c>
      <c r="AP3" s="335"/>
      <c r="AQ3" s="335"/>
      <c r="AR3" s="337"/>
      <c r="AT3" s="135"/>
    </row>
    <row r="4" spans="1:52" ht="13" customHeight="1" thickBot="1" x14ac:dyDescent="0.4">
      <c r="A4" s="134"/>
      <c r="AA4" s="316"/>
      <c r="AB4" s="317"/>
      <c r="AC4" s="317"/>
      <c r="AD4" s="317"/>
      <c r="AE4" s="318"/>
      <c r="AF4" s="323"/>
      <c r="AG4" s="327"/>
      <c r="AH4" s="328"/>
      <c r="AI4" s="331"/>
      <c r="AJ4" s="332"/>
      <c r="AK4" s="334"/>
      <c r="AL4" s="328"/>
      <c r="AM4" s="336"/>
      <c r="AN4" s="328"/>
      <c r="AO4" s="334"/>
      <c r="AP4" s="336"/>
      <c r="AQ4" s="336"/>
      <c r="AR4" s="338"/>
      <c r="AT4" s="135"/>
    </row>
    <row r="5" spans="1:52" ht="13" customHeight="1" thickBot="1" x14ac:dyDescent="0.4">
      <c r="A5" s="134"/>
      <c r="L5" s="339" t="s">
        <v>560</v>
      </c>
      <c r="M5" s="340"/>
      <c r="N5" s="340"/>
      <c r="O5" s="341"/>
      <c r="R5" t="s">
        <v>463</v>
      </c>
      <c r="AA5" s="319"/>
      <c r="AB5" s="320"/>
      <c r="AC5" s="320"/>
      <c r="AD5" s="320"/>
      <c r="AE5" s="321"/>
      <c r="AF5" s="324"/>
      <c r="AG5" s="327"/>
      <c r="AH5" s="328"/>
      <c r="AI5" s="331"/>
      <c r="AJ5" s="332"/>
      <c r="AK5" s="334"/>
      <c r="AL5" s="328"/>
      <c r="AM5" s="336"/>
      <c r="AN5" s="328"/>
      <c r="AO5" s="334"/>
      <c r="AP5" s="336"/>
      <c r="AQ5" s="336"/>
      <c r="AR5" s="338"/>
      <c r="AT5" s="135"/>
    </row>
    <row r="6" spans="1:52" ht="13.5" customHeight="1" thickBot="1" x14ac:dyDescent="0.4">
      <c r="A6" s="134"/>
      <c r="E6" t="s">
        <v>566</v>
      </c>
      <c r="S6" t="s">
        <v>567</v>
      </c>
      <c r="AA6" s="346" t="s">
        <v>622</v>
      </c>
      <c r="AB6" s="347"/>
      <c r="AC6" s="347"/>
      <c r="AD6" s="347"/>
      <c r="AE6" s="348"/>
      <c r="AF6" s="201" t="s">
        <v>623</v>
      </c>
      <c r="AG6" s="398">
        <v>7.0339999999999998</v>
      </c>
      <c r="AH6" s="398"/>
      <c r="AI6" s="399">
        <v>7.0339999999999998</v>
      </c>
      <c r="AJ6" s="399"/>
      <c r="AK6" s="363"/>
      <c r="AL6" s="363"/>
      <c r="AM6" s="342">
        <f t="shared" ref="AM6:AM14" si="0">AG6-AI6</f>
        <v>0</v>
      </c>
      <c r="AN6" s="342"/>
      <c r="AO6" s="343"/>
      <c r="AP6" s="344"/>
      <c r="AQ6" s="344"/>
      <c r="AR6" s="345"/>
      <c r="AT6" s="135"/>
    </row>
    <row r="7" spans="1:52" ht="13.5" customHeight="1" thickBot="1" x14ac:dyDescent="0.4">
      <c r="A7" s="134"/>
      <c r="L7" s="138"/>
      <c r="M7" s="139"/>
      <c r="N7" s="139"/>
      <c r="O7" s="258"/>
      <c r="P7" s="259"/>
      <c r="AA7" s="346" t="s">
        <v>624</v>
      </c>
      <c r="AB7" s="347"/>
      <c r="AC7" s="347"/>
      <c r="AD7" s="347"/>
      <c r="AE7" s="348"/>
      <c r="AF7" s="202" t="s">
        <v>623</v>
      </c>
      <c r="AG7" s="398">
        <v>7.0339999999999998</v>
      </c>
      <c r="AH7" s="398"/>
      <c r="AI7" s="399">
        <v>7.0339999999999998</v>
      </c>
      <c r="AJ7" s="399"/>
      <c r="AK7" s="352"/>
      <c r="AL7" s="352"/>
      <c r="AM7" s="353">
        <f t="shared" si="0"/>
        <v>0</v>
      </c>
      <c r="AN7" s="353"/>
      <c r="AO7" s="354"/>
      <c r="AP7" s="355"/>
      <c r="AQ7" s="355"/>
      <c r="AR7" s="356"/>
      <c r="AT7" s="135"/>
    </row>
    <row r="8" spans="1:52" ht="13.5" customHeight="1" thickBot="1" x14ac:dyDescent="0.4">
      <c r="A8" s="134"/>
      <c r="C8" t="s">
        <v>568</v>
      </c>
      <c r="U8" t="s">
        <v>569</v>
      </c>
      <c r="AA8" s="346" t="s">
        <v>129</v>
      </c>
      <c r="AB8" s="347"/>
      <c r="AC8" s="347"/>
      <c r="AD8" s="347"/>
      <c r="AE8" s="348"/>
      <c r="AF8" s="202" t="s">
        <v>623</v>
      </c>
      <c r="AG8" s="398">
        <v>7.0339999999999998</v>
      </c>
      <c r="AH8" s="398"/>
      <c r="AI8" s="400">
        <v>4.8579999999999997</v>
      </c>
      <c r="AJ8" s="400"/>
      <c r="AK8" s="401">
        <v>2.1760000000000002</v>
      </c>
      <c r="AL8" s="401"/>
      <c r="AM8" s="359">
        <f t="shared" si="0"/>
        <v>2.1760000000000002</v>
      </c>
      <c r="AN8" s="359"/>
      <c r="AO8" s="354"/>
      <c r="AP8" s="355"/>
      <c r="AQ8" s="355"/>
      <c r="AR8" s="356"/>
      <c r="AT8" s="135"/>
    </row>
    <row r="9" spans="1:52" ht="13.5" customHeight="1" thickBot="1" x14ac:dyDescent="0.4">
      <c r="A9" s="134"/>
      <c r="S9" t="s">
        <v>568</v>
      </c>
      <c r="AA9" s="346" t="s">
        <v>51</v>
      </c>
      <c r="AB9" s="347"/>
      <c r="AC9" s="347"/>
      <c r="AD9" s="347"/>
      <c r="AE9" s="348"/>
      <c r="AF9" s="203" t="s">
        <v>625</v>
      </c>
      <c r="AG9" s="349">
        <v>24</v>
      </c>
      <c r="AH9" s="350"/>
      <c r="AI9" s="351"/>
      <c r="AJ9" s="351"/>
      <c r="AK9" s="352">
        <v>2</v>
      </c>
      <c r="AL9" s="352"/>
      <c r="AM9" s="353">
        <f t="shared" si="0"/>
        <v>24</v>
      </c>
      <c r="AN9" s="353"/>
      <c r="AO9" s="354"/>
      <c r="AP9" s="355"/>
      <c r="AQ9" s="355"/>
      <c r="AR9" s="356"/>
      <c r="AT9" s="135"/>
    </row>
    <row r="10" spans="1:52" ht="15" thickBot="1" x14ac:dyDescent="0.4">
      <c r="A10" s="134"/>
      <c r="C10" t="s">
        <v>571</v>
      </c>
      <c r="I10" s="142"/>
      <c r="J10" s="260"/>
      <c r="K10" s="143" t="s">
        <v>572</v>
      </c>
      <c r="L10" s="143" t="s">
        <v>573</v>
      </c>
      <c r="M10" s="261" t="s">
        <v>574</v>
      </c>
      <c r="N10" s="260"/>
      <c r="O10" s="141" t="s">
        <v>572</v>
      </c>
      <c r="P10" s="141" t="s">
        <v>573</v>
      </c>
      <c r="Q10" s="261"/>
      <c r="R10" s="142"/>
      <c r="AA10" s="346" t="s">
        <v>570</v>
      </c>
      <c r="AB10" s="347"/>
      <c r="AC10" s="347"/>
      <c r="AD10" s="347"/>
      <c r="AE10" s="348"/>
      <c r="AF10" s="202" t="s">
        <v>625</v>
      </c>
      <c r="AG10" s="349">
        <f>AG9</f>
        <v>24</v>
      </c>
      <c r="AH10" s="350"/>
      <c r="AI10" s="351"/>
      <c r="AJ10" s="351"/>
      <c r="AK10" s="352"/>
      <c r="AL10" s="352"/>
      <c r="AM10" s="353">
        <f t="shared" si="0"/>
        <v>24</v>
      </c>
      <c r="AN10" s="353"/>
      <c r="AO10" s="354"/>
      <c r="AP10" s="355"/>
      <c r="AQ10" s="355"/>
      <c r="AR10" s="356"/>
      <c r="AT10" s="135"/>
    </row>
    <row r="11" spans="1:52" ht="15" thickBot="1" x14ac:dyDescent="0.4">
      <c r="A11" s="134"/>
      <c r="K11" s="143" t="s">
        <v>576</v>
      </c>
      <c r="L11" s="143" t="s">
        <v>577</v>
      </c>
      <c r="O11" s="141" t="s">
        <v>576</v>
      </c>
      <c r="P11" s="141" t="s">
        <v>577</v>
      </c>
      <c r="S11" t="s">
        <v>571</v>
      </c>
      <c r="AA11" s="346" t="s">
        <v>575</v>
      </c>
      <c r="AB11" s="347"/>
      <c r="AC11" s="347"/>
      <c r="AD11" s="347"/>
      <c r="AE11" s="348"/>
      <c r="AF11" s="202" t="s">
        <v>625</v>
      </c>
      <c r="AG11" s="349">
        <f>AG9</f>
        <v>24</v>
      </c>
      <c r="AH11" s="350"/>
      <c r="AI11" s="351"/>
      <c r="AJ11" s="351"/>
      <c r="AK11" s="352"/>
      <c r="AL11" s="352"/>
      <c r="AM11" s="353">
        <f t="shared" si="0"/>
        <v>24</v>
      </c>
      <c r="AN11" s="353"/>
      <c r="AO11" s="354"/>
      <c r="AP11" s="355"/>
      <c r="AQ11" s="355"/>
      <c r="AR11" s="356"/>
      <c r="AT11" s="135"/>
    </row>
    <row r="12" spans="1:52" ht="15" thickBot="1" x14ac:dyDescent="0.4">
      <c r="A12" s="134"/>
      <c r="C12" t="s">
        <v>579</v>
      </c>
      <c r="K12" s="257"/>
      <c r="L12" s="257"/>
      <c r="O12" s="71"/>
      <c r="P12" s="71"/>
      <c r="R12" s="144"/>
      <c r="S12" s="144"/>
      <c r="T12" s="144"/>
      <c r="U12" s="144"/>
      <c r="W12" t="s">
        <v>580</v>
      </c>
      <c r="AA12" s="346" t="s">
        <v>578</v>
      </c>
      <c r="AB12" s="347"/>
      <c r="AC12" s="347"/>
      <c r="AD12" s="347"/>
      <c r="AE12" s="348"/>
      <c r="AF12" s="202" t="s">
        <v>626</v>
      </c>
      <c r="AG12" s="349">
        <f>AG9</f>
        <v>24</v>
      </c>
      <c r="AH12" s="350"/>
      <c r="AI12" s="351"/>
      <c r="AJ12" s="351"/>
      <c r="AK12" s="352"/>
      <c r="AL12" s="352"/>
      <c r="AM12" s="353">
        <f t="shared" si="0"/>
        <v>24</v>
      </c>
      <c r="AN12" s="353"/>
      <c r="AO12" s="354"/>
      <c r="AP12" s="355"/>
      <c r="AQ12" s="355"/>
      <c r="AR12" s="356"/>
      <c r="AT12" s="135"/>
    </row>
    <row r="13" spans="1:52" ht="14.5" customHeight="1" thickBot="1" x14ac:dyDescent="0.4">
      <c r="A13" s="134"/>
      <c r="K13" s="256"/>
      <c r="L13" s="256"/>
      <c r="O13" s="142"/>
      <c r="P13" s="142"/>
      <c r="AA13" s="346" t="s">
        <v>581</v>
      </c>
      <c r="AB13" s="347"/>
      <c r="AC13" s="347"/>
      <c r="AD13" s="347"/>
      <c r="AE13" s="348"/>
      <c r="AF13" s="202" t="s">
        <v>623</v>
      </c>
      <c r="AG13" s="357">
        <f>AG8</f>
        <v>7.0339999999999998</v>
      </c>
      <c r="AH13" s="350"/>
      <c r="AI13" s="351"/>
      <c r="AJ13" s="351"/>
      <c r="AK13" s="352"/>
      <c r="AL13" s="352"/>
      <c r="AM13" s="359">
        <f t="shared" si="0"/>
        <v>7.0339999999999998</v>
      </c>
      <c r="AN13" s="359"/>
      <c r="AO13" s="354"/>
      <c r="AP13" s="355"/>
      <c r="AQ13" s="355"/>
      <c r="AR13" s="356"/>
      <c r="AT13" s="135"/>
    </row>
    <row r="14" spans="1:52" ht="15" thickBot="1" x14ac:dyDescent="0.4">
      <c r="A14" s="134"/>
      <c r="F14" t="s">
        <v>469</v>
      </c>
      <c r="K14" s="372" t="s">
        <v>583</v>
      </c>
      <c r="L14" s="372"/>
      <c r="M14" s="372"/>
      <c r="N14" s="372"/>
      <c r="O14" s="372"/>
      <c r="P14" s="372"/>
      <c r="AA14" s="346" t="s">
        <v>582</v>
      </c>
      <c r="AB14" s="347"/>
      <c r="AC14" s="347"/>
      <c r="AD14" s="347"/>
      <c r="AE14" s="348"/>
      <c r="AF14" s="204" t="s">
        <v>623</v>
      </c>
      <c r="AG14" s="373">
        <f>AG6</f>
        <v>7.0339999999999998</v>
      </c>
      <c r="AH14" s="374"/>
      <c r="AI14" s="351"/>
      <c r="AJ14" s="351"/>
      <c r="AK14" s="352"/>
      <c r="AL14" s="352"/>
      <c r="AM14" s="375">
        <f t="shared" si="0"/>
        <v>7.0339999999999998</v>
      </c>
      <c r="AN14" s="375"/>
      <c r="AO14" s="365"/>
      <c r="AP14" s="366"/>
      <c r="AQ14" s="366"/>
      <c r="AR14" s="367"/>
      <c r="AT14" s="135"/>
    </row>
    <row r="15" spans="1:52" x14ac:dyDescent="0.35">
      <c r="A15" s="134"/>
      <c r="C15" s="146"/>
      <c r="D15" s="146"/>
      <c r="G15" s="147"/>
      <c r="H15" s="147"/>
      <c r="I15" s="147"/>
      <c r="J15" s="147"/>
      <c r="K15" s="147"/>
      <c r="L15" s="149"/>
      <c r="M15" s="149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135"/>
    </row>
    <row r="16" spans="1:52" x14ac:dyDescent="0.35">
      <c r="A16" s="150"/>
      <c r="B16" s="151"/>
      <c r="C16" s="151"/>
      <c r="D16" s="151"/>
      <c r="E16" s="151"/>
      <c r="F16" s="152"/>
      <c r="G16" s="151"/>
      <c r="H16" s="151"/>
      <c r="I16" s="151"/>
      <c r="J16" s="368"/>
      <c r="K16" s="369"/>
      <c r="L16" s="151"/>
      <c r="M16" s="151"/>
      <c r="N16" s="368"/>
      <c r="O16" s="369"/>
      <c r="P16" s="151"/>
      <c r="Q16" s="151"/>
      <c r="R16" s="368"/>
      <c r="S16" s="369"/>
      <c r="T16" s="151"/>
      <c r="U16" s="151"/>
      <c r="V16" s="368"/>
      <c r="W16" s="369"/>
      <c r="X16" s="151"/>
      <c r="Y16" s="151"/>
      <c r="Z16" s="368"/>
      <c r="AA16" s="369"/>
      <c r="AB16" s="151"/>
      <c r="AC16" s="151"/>
      <c r="AD16" s="370"/>
      <c r="AE16" s="369"/>
      <c r="AF16" s="151"/>
      <c r="AG16" s="151"/>
      <c r="AH16" s="371"/>
      <c r="AI16" s="369"/>
      <c r="AJ16" s="151"/>
      <c r="AK16" s="151"/>
      <c r="AL16" s="368"/>
      <c r="AM16" s="369"/>
      <c r="AN16" s="151"/>
      <c r="AO16" s="151"/>
      <c r="AP16" s="368"/>
      <c r="AQ16" s="369"/>
      <c r="AR16" s="151"/>
      <c r="AS16" s="151"/>
      <c r="AT16" s="153"/>
      <c r="AU16" s="151"/>
      <c r="AV16" s="151"/>
      <c r="AW16" s="151"/>
      <c r="AX16" s="151"/>
      <c r="AY16" s="151"/>
      <c r="AZ16" s="151"/>
    </row>
    <row r="17" spans="1:52" x14ac:dyDescent="0.35">
      <c r="A17" s="134"/>
      <c r="AT17" s="135"/>
    </row>
    <row r="18" spans="1:52" s="155" customFormat="1" ht="12.5" x14ac:dyDescent="0.25">
      <c r="A18" s="154"/>
      <c r="AT18" s="156"/>
    </row>
    <row r="19" spans="1:52" x14ac:dyDescent="0.35">
      <c r="A19" s="134"/>
      <c r="B19" s="142"/>
      <c r="C19" s="142"/>
      <c r="F19" s="142"/>
      <c r="G19" s="142"/>
      <c r="H19" s="157"/>
      <c r="I19" s="157"/>
      <c r="J19" s="142"/>
      <c r="K19" s="142"/>
      <c r="L19" s="364"/>
      <c r="M19" s="364"/>
      <c r="N19" s="255"/>
      <c r="O19" s="255"/>
      <c r="P19" s="364"/>
      <c r="Q19" s="364"/>
      <c r="R19" s="142"/>
      <c r="S19" s="142"/>
      <c r="T19" s="364"/>
      <c r="U19" s="364"/>
      <c r="V19" s="255"/>
      <c r="W19" s="255"/>
      <c r="X19" s="364"/>
      <c r="Y19" s="364"/>
      <c r="Z19" s="255"/>
      <c r="AA19" s="255"/>
      <c r="AB19" s="364"/>
      <c r="AC19" s="364"/>
      <c r="AD19" s="255"/>
      <c r="AE19" s="255"/>
      <c r="AF19" s="364"/>
      <c r="AG19" s="364"/>
      <c r="AH19" s="255"/>
      <c r="AI19" s="255"/>
      <c r="AJ19" s="364"/>
      <c r="AK19" s="364"/>
      <c r="AM19" s="255"/>
      <c r="AN19" s="364"/>
      <c r="AO19" s="364"/>
      <c r="AP19" s="142"/>
      <c r="AQ19" s="142"/>
      <c r="AR19" s="364"/>
      <c r="AS19" s="364"/>
      <c r="AT19" s="156"/>
      <c r="AV19" s="376"/>
      <c r="AW19" s="376"/>
    </row>
    <row r="20" spans="1:52" x14ac:dyDescent="0.35">
      <c r="A20" s="134"/>
      <c r="B20" s="142"/>
      <c r="C20" s="142"/>
      <c r="F20" s="142"/>
      <c r="G20" s="142"/>
      <c r="J20" s="142"/>
      <c r="K20" s="142"/>
      <c r="N20" s="142"/>
      <c r="O20" s="142"/>
      <c r="R20" s="142"/>
      <c r="S20" s="142"/>
      <c r="V20" s="142"/>
      <c r="W20" s="142"/>
      <c r="Z20" s="142"/>
      <c r="AA20" s="142"/>
      <c r="AD20" s="142"/>
      <c r="AE20" s="142"/>
      <c r="AH20" s="142"/>
      <c r="AI20" s="142"/>
      <c r="AL20" s="142"/>
      <c r="AM20" s="255"/>
      <c r="AP20" s="142"/>
      <c r="AQ20" s="142"/>
      <c r="AT20" s="156"/>
      <c r="AV20" s="376"/>
      <c r="AW20" s="376"/>
    </row>
    <row r="21" spans="1:52" x14ac:dyDescent="0.35">
      <c r="A21" s="134"/>
      <c r="C21" s="146" t="s">
        <v>584</v>
      </c>
      <c r="D21" s="146"/>
      <c r="H21" s="145"/>
      <c r="I21" s="147"/>
      <c r="J21" s="147"/>
      <c r="M21" s="147"/>
      <c r="N21" s="148" t="s">
        <v>585</v>
      </c>
      <c r="O21" s="149"/>
      <c r="P21" s="149"/>
      <c r="Q21" s="149"/>
      <c r="T21" s="147"/>
      <c r="V21" t="s">
        <v>586</v>
      </c>
      <c r="Z21" s="376"/>
      <c r="AA21" s="376"/>
      <c r="AD21" s="376"/>
      <c r="AE21" s="376"/>
      <c r="AH21" s="376"/>
      <c r="AI21" s="376"/>
      <c r="AL21" s="376"/>
      <c r="AM21" s="376"/>
      <c r="AP21" s="376"/>
      <c r="AQ21" s="376"/>
      <c r="AT21" s="156"/>
      <c r="AV21" s="376"/>
      <c r="AW21" s="376"/>
    </row>
    <row r="22" spans="1:52" x14ac:dyDescent="0.35">
      <c r="A22" s="134"/>
      <c r="C22" s="146"/>
      <c r="D22" s="146"/>
      <c r="G22" s="147" t="s">
        <v>587</v>
      </c>
      <c r="H22" s="147"/>
      <c r="I22" s="147"/>
      <c r="J22" s="147"/>
      <c r="K22" s="147"/>
      <c r="L22" s="149"/>
      <c r="M22" s="149"/>
      <c r="N22" s="149"/>
      <c r="O22" s="149"/>
      <c r="P22" s="147"/>
      <c r="Q22" s="147"/>
      <c r="R22" s="147" t="s">
        <v>588</v>
      </c>
      <c r="Z22" s="368"/>
      <c r="AA22" s="369"/>
      <c r="AD22" s="368"/>
      <c r="AE22" s="368"/>
      <c r="AH22" s="368"/>
      <c r="AI22" s="369"/>
      <c r="AL22" s="368"/>
      <c r="AM22" s="369"/>
      <c r="AP22" s="368"/>
      <c r="AQ22" s="369"/>
      <c r="AT22" s="135"/>
      <c r="AV22" s="376"/>
      <c r="AW22" s="376"/>
    </row>
    <row r="23" spans="1:52" x14ac:dyDescent="0.35">
      <c r="A23" s="134"/>
      <c r="C23" s="146"/>
      <c r="D23" s="146"/>
      <c r="G23" s="147"/>
      <c r="H23" s="147"/>
      <c r="I23" s="147"/>
      <c r="J23" s="147"/>
      <c r="K23" s="147"/>
      <c r="L23" s="149"/>
      <c r="M23" s="149"/>
      <c r="N23" s="149"/>
      <c r="O23" s="149"/>
      <c r="P23" s="147"/>
      <c r="Q23" s="147"/>
      <c r="R23" s="147"/>
      <c r="Z23" s="269"/>
      <c r="AA23" s="68"/>
      <c r="AD23" s="269"/>
      <c r="AE23" s="269"/>
      <c r="AH23" s="269"/>
      <c r="AI23" s="68"/>
      <c r="AL23" s="269"/>
      <c r="AM23" s="68"/>
      <c r="AP23" s="269"/>
      <c r="AQ23" s="68"/>
      <c r="AT23" s="135"/>
      <c r="AV23" s="142"/>
      <c r="AW23" s="142"/>
    </row>
    <row r="24" spans="1:52" x14ac:dyDescent="0.35">
      <c r="A24" s="134"/>
      <c r="C24" s="146"/>
      <c r="D24" s="146"/>
      <c r="G24" s="147"/>
      <c r="H24" s="147"/>
      <c r="I24" s="147"/>
      <c r="J24" s="147"/>
      <c r="K24" s="147"/>
      <c r="L24" s="149"/>
      <c r="M24" s="149"/>
      <c r="N24" s="149"/>
      <c r="O24" s="149"/>
      <c r="P24" s="147"/>
      <c r="Q24" s="147"/>
      <c r="R24" s="147"/>
      <c r="Z24" s="269"/>
      <c r="AA24" s="68"/>
      <c r="AD24" s="269"/>
      <c r="AE24" s="269"/>
      <c r="AH24" s="269"/>
      <c r="AI24" s="68"/>
      <c r="AL24" s="269"/>
      <c r="AM24" s="68"/>
      <c r="AP24" s="269"/>
      <c r="AQ24" s="68"/>
      <c r="AT24" s="135"/>
      <c r="AV24" s="142"/>
      <c r="AW24" s="142"/>
    </row>
    <row r="25" spans="1:52" x14ac:dyDescent="0.35">
      <c r="A25" s="134"/>
      <c r="C25" s="146"/>
      <c r="D25" s="146"/>
      <c r="G25" s="147"/>
      <c r="H25" s="147"/>
      <c r="I25" s="147"/>
      <c r="J25" s="147"/>
      <c r="K25" s="147"/>
      <c r="L25" s="149"/>
      <c r="M25" s="149"/>
      <c r="N25" s="149"/>
      <c r="O25" s="149"/>
      <c r="P25" s="147"/>
      <c r="Q25" s="147"/>
      <c r="R25" s="147"/>
      <c r="Z25" s="269"/>
      <c r="AA25" s="68"/>
      <c r="AD25" s="269"/>
      <c r="AE25" s="269"/>
      <c r="AH25" s="269"/>
      <c r="AI25" s="68"/>
      <c r="AL25" s="269"/>
      <c r="AM25" s="68"/>
      <c r="AP25" s="269"/>
      <c r="AQ25" s="68"/>
      <c r="AT25" s="135"/>
      <c r="AV25" s="142"/>
      <c r="AW25" s="142"/>
    </row>
    <row r="26" spans="1:52" x14ac:dyDescent="0.35">
      <c r="A26" s="134"/>
      <c r="F26" s="272" t="s">
        <v>696</v>
      </c>
      <c r="G26" s="272"/>
      <c r="H26" s="272"/>
      <c r="AT26" s="135"/>
      <c r="AV26" s="376"/>
      <c r="AW26" s="376"/>
    </row>
    <row r="27" spans="1:52" x14ac:dyDescent="0.35">
      <c r="A27" s="150"/>
      <c r="B27" s="368" t="s">
        <v>121</v>
      </c>
      <c r="C27" s="369"/>
      <c r="D27" s="151"/>
      <c r="E27" s="151"/>
      <c r="F27" s="368" t="s">
        <v>661</v>
      </c>
      <c r="G27" s="369"/>
      <c r="H27" s="151"/>
      <c r="I27" s="151"/>
      <c r="J27" s="370" t="s">
        <v>662</v>
      </c>
      <c r="K27" s="369"/>
      <c r="L27" s="151"/>
      <c r="M27" s="151"/>
      <c r="N27" s="370" t="s">
        <v>663</v>
      </c>
      <c r="O27" s="369"/>
      <c r="P27" s="151"/>
      <c r="Q27" s="151"/>
      <c r="R27" s="371" t="s">
        <v>109</v>
      </c>
      <c r="S27" s="369"/>
      <c r="T27" s="151"/>
      <c r="U27" s="151"/>
      <c r="V27" s="371" t="s">
        <v>110</v>
      </c>
      <c r="W27" s="369"/>
      <c r="X27" s="151"/>
      <c r="Y27" s="151"/>
      <c r="Z27" s="371" t="s">
        <v>111</v>
      </c>
      <c r="AA27" s="369"/>
      <c r="AB27" s="151"/>
      <c r="AC27" s="151"/>
      <c r="AD27" s="371" t="s">
        <v>114</v>
      </c>
      <c r="AE27" s="369"/>
      <c r="AF27" s="151"/>
      <c r="AG27" s="151"/>
      <c r="AH27" s="371" t="s">
        <v>115</v>
      </c>
      <c r="AI27" s="369"/>
      <c r="AJ27" s="151"/>
      <c r="AK27" s="151"/>
      <c r="AL27" s="368" t="s">
        <v>116</v>
      </c>
      <c r="AM27" s="369"/>
      <c r="AN27" s="151"/>
      <c r="AO27" s="151"/>
      <c r="AP27" s="370" t="s">
        <v>142</v>
      </c>
      <c r="AQ27" s="369"/>
      <c r="AR27" s="151"/>
      <c r="AS27" s="151"/>
      <c r="AT27" s="153"/>
      <c r="AU27" s="151"/>
      <c r="AV27" s="376"/>
      <c r="AW27" s="376"/>
      <c r="AX27" s="151"/>
      <c r="AY27" s="151"/>
      <c r="AZ27" s="151"/>
    </row>
    <row r="28" spans="1:52" x14ac:dyDescent="0.35">
      <c r="A28" s="134"/>
      <c r="AT28" s="135"/>
      <c r="AV28" s="376"/>
      <c r="AW28" s="376"/>
    </row>
    <row r="29" spans="1:52" s="155" customFormat="1" ht="12.5" x14ac:dyDescent="0.25">
      <c r="A29" s="154"/>
      <c r="B29" s="155">
        <f>1+AP18</f>
        <v>1</v>
      </c>
      <c r="F29" s="155">
        <f>1+B29</f>
        <v>2</v>
      </c>
      <c r="J29" s="155">
        <f>1+F29</f>
        <v>3</v>
      </c>
      <c r="N29" s="155">
        <f>1+J29</f>
        <v>4</v>
      </c>
      <c r="R29" s="155">
        <f>1+N29</f>
        <v>5</v>
      </c>
      <c r="V29" s="155">
        <f>1+R29</f>
        <v>6</v>
      </c>
      <c r="Z29" s="155">
        <f>1+V29</f>
        <v>7</v>
      </c>
      <c r="AD29" s="155">
        <f>1+Z29</f>
        <v>8</v>
      </c>
      <c r="AH29" s="155">
        <f>1+AD29</f>
        <v>9</v>
      </c>
      <c r="AL29" s="155">
        <f>1+AH29</f>
        <v>10</v>
      </c>
      <c r="AP29" s="155">
        <f>1+AL29</f>
        <v>11</v>
      </c>
      <c r="AT29" s="156"/>
      <c r="AV29" s="380"/>
      <c r="AW29" s="380"/>
    </row>
    <row r="30" spans="1:52" x14ac:dyDescent="0.35">
      <c r="A30" s="134"/>
      <c r="B30" s="158" t="s">
        <v>572</v>
      </c>
      <c r="C30" s="158" t="s">
        <v>573</v>
      </c>
      <c r="D30" s="378">
        <v>131</v>
      </c>
      <c r="E30" s="377"/>
      <c r="F30" s="158" t="s">
        <v>572</v>
      </c>
      <c r="G30" s="158" t="s">
        <v>573</v>
      </c>
      <c r="H30" s="378">
        <v>212</v>
      </c>
      <c r="I30" s="377"/>
      <c r="J30" s="158" t="s">
        <v>572</v>
      </c>
      <c r="K30" s="158" t="s">
        <v>573</v>
      </c>
      <c r="L30" s="378">
        <v>378</v>
      </c>
      <c r="M30" s="377"/>
      <c r="N30" s="158" t="s">
        <v>572</v>
      </c>
      <c r="O30" s="158" t="s">
        <v>573</v>
      </c>
      <c r="P30" s="378">
        <v>218</v>
      </c>
      <c r="Q30" s="377"/>
      <c r="R30" s="158" t="s">
        <v>572</v>
      </c>
      <c r="S30" s="158" t="s">
        <v>573</v>
      </c>
      <c r="T30" s="378">
        <v>329</v>
      </c>
      <c r="U30" s="377"/>
      <c r="V30" s="158" t="s">
        <v>572</v>
      </c>
      <c r="W30" s="158" t="s">
        <v>573</v>
      </c>
      <c r="X30" s="364">
        <v>244</v>
      </c>
      <c r="Y30" s="364"/>
      <c r="Z30" s="158" t="s">
        <v>572</v>
      </c>
      <c r="AA30" s="158" t="s">
        <v>573</v>
      </c>
      <c r="AB30" s="378">
        <v>128</v>
      </c>
      <c r="AC30" s="377"/>
      <c r="AD30" s="158" t="s">
        <v>572</v>
      </c>
      <c r="AE30" s="158" t="s">
        <v>573</v>
      </c>
      <c r="AF30" s="383">
        <v>180</v>
      </c>
      <c r="AG30" s="384"/>
      <c r="AH30" s="158" t="s">
        <v>572</v>
      </c>
      <c r="AI30" s="158" t="s">
        <v>573</v>
      </c>
      <c r="AJ30" s="378">
        <v>323</v>
      </c>
      <c r="AK30" s="377"/>
      <c r="AL30" s="158" t="s">
        <v>572</v>
      </c>
      <c r="AM30" s="158" t="s">
        <v>573</v>
      </c>
      <c r="AN30" s="378">
        <v>427</v>
      </c>
      <c r="AO30" s="377"/>
      <c r="AP30" s="158" t="s">
        <v>572</v>
      </c>
      <c r="AQ30" s="158" t="s">
        <v>573</v>
      </c>
      <c r="AR30" s="378">
        <v>391</v>
      </c>
      <c r="AS30" s="364"/>
      <c r="AT30" s="135"/>
      <c r="AV30" s="396">
        <f>D30+H30+L30+P30+T30+X30+AB30+AF30+AJ30+AN30+AR30</f>
        <v>2961</v>
      </c>
      <c r="AW30" s="376"/>
      <c r="AY30">
        <v>11</v>
      </c>
    </row>
    <row r="31" spans="1:52" x14ac:dyDescent="0.35">
      <c r="A31" s="134"/>
      <c r="B31" s="71" t="s">
        <v>576</v>
      </c>
      <c r="C31" s="71" t="s">
        <v>577</v>
      </c>
      <c r="F31" s="71" t="s">
        <v>576</v>
      </c>
      <c r="G31" s="71" t="s">
        <v>577</v>
      </c>
      <c r="J31" s="71" t="s">
        <v>576</v>
      </c>
      <c r="K31" s="71" t="s">
        <v>577</v>
      </c>
      <c r="N31" s="71" t="s">
        <v>576</v>
      </c>
      <c r="O31" s="71" t="s">
        <v>577</v>
      </c>
      <c r="R31" s="71" t="s">
        <v>576</v>
      </c>
      <c r="S31" s="71" t="s">
        <v>577</v>
      </c>
      <c r="V31" s="71" t="s">
        <v>576</v>
      </c>
      <c r="W31" s="71" t="s">
        <v>577</v>
      </c>
      <c r="Z31" s="71" t="s">
        <v>576</v>
      </c>
      <c r="AA31" s="71" t="s">
        <v>577</v>
      </c>
      <c r="AD31" s="71" t="s">
        <v>576</v>
      </c>
      <c r="AE31" s="71" t="s">
        <v>577</v>
      </c>
      <c r="AH31" s="71" t="s">
        <v>576</v>
      </c>
      <c r="AI31" s="71" t="s">
        <v>577</v>
      </c>
      <c r="AL31" s="71" t="s">
        <v>576</v>
      </c>
      <c r="AM31" s="71" t="s">
        <v>577</v>
      </c>
      <c r="AP31" s="71" t="s">
        <v>576</v>
      </c>
      <c r="AQ31" s="71" t="s">
        <v>577</v>
      </c>
      <c r="AT31" s="135"/>
      <c r="AV31" s="376"/>
      <c r="AW31" s="376"/>
    </row>
    <row r="32" spans="1:52" x14ac:dyDescent="0.35">
      <c r="A32" s="134"/>
      <c r="B32" s="379"/>
      <c r="C32" s="379"/>
      <c r="F32" s="379"/>
      <c r="G32" s="379"/>
      <c r="J32" s="379"/>
      <c r="K32" s="379"/>
      <c r="N32" s="379"/>
      <c r="O32" s="379"/>
      <c r="R32" s="379"/>
      <c r="S32" s="379"/>
      <c r="V32" s="379"/>
      <c r="W32" s="379"/>
      <c r="Z32" s="379"/>
      <c r="AA32" s="379"/>
      <c r="AD32" s="379"/>
      <c r="AE32" s="379"/>
      <c r="AH32" s="379"/>
      <c r="AI32" s="379"/>
      <c r="AL32" s="379"/>
      <c r="AM32" s="379"/>
      <c r="AP32" s="379"/>
      <c r="AQ32" s="379"/>
      <c r="AT32" s="135"/>
      <c r="AV32" s="376"/>
      <c r="AW32" s="376"/>
    </row>
    <row r="33" spans="1:56" x14ac:dyDescent="0.35">
      <c r="A33" s="134"/>
      <c r="B33" s="368" t="s">
        <v>86</v>
      </c>
      <c r="C33" s="369"/>
      <c r="F33" s="368" t="s">
        <v>92</v>
      </c>
      <c r="G33" s="369"/>
      <c r="J33" s="381" t="s">
        <v>84</v>
      </c>
      <c r="K33" s="381"/>
      <c r="N33" s="368" t="s">
        <v>2</v>
      </c>
      <c r="O33" s="369"/>
      <c r="R33" s="368" t="s">
        <v>76</v>
      </c>
      <c r="S33" s="369"/>
      <c r="V33" s="368" t="s">
        <v>71</v>
      </c>
      <c r="W33" s="369"/>
      <c r="Z33" s="160" t="s">
        <v>100</v>
      </c>
      <c r="AA33" s="68"/>
      <c r="AD33" s="368" t="s">
        <v>697</v>
      </c>
      <c r="AE33" s="369"/>
      <c r="AH33" s="368" t="s">
        <v>609</v>
      </c>
      <c r="AI33" s="369"/>
      <c r="AL33" s="368" t="s">
        <v>76</v>
      </c>
      <c r="AM33" s="369"/>
      <c r="AP33" s="368" t="s">
        <v>2</v>
      </c>
      <c r="AQ33" s="369"/>
      <c r="AT33" s="135"/>
      <c r="AV33" s="376"/>
      <c r="AW33" s="376"/>
    </row>
    <row r="34" spans="1:56" x14ac:dyDescent="0.35">
      <c r="A34" s="134"/>
      <c r="B34" s="269"/>
      <c r="C34" s="68"/>
      <c r="F34" s="269"/>
      <c r="G34" s="68"/>
      <c r="J34" s="269"/>
      <c r="K34" s="269"/>
      <c r="N34" s="269"/>
      <c r="O34" s="68"/>
      <c r="R34" s="269"/>
      <c r="S34" s="68"/>
      <c r="V34" s="269"/>
      <c r="W34" s="68"/>
      <c r="Z34" s="160"/>
      <c r="AA34" s="68"/>
      <c r="AD34" s="269"/>
      <c r="AE34" s="68"/>
      <c r="AH34" s="269"/>
      <c r="AI34" s="68"/>
      <c r="AL34" s="269"/>
      <c r="AM34" s="68"/>
      <c r="AP34" s="269"/>
      <c r="AQ34" s="68"/>
      <c r="AT34" s="135"/>
      <c r="AV34" s="142"/>
      <c r="AW34" s="142"/>
    </row>
    <row r="35" spans="1:56" x14ac:dyDescent="0.35">
      <c r="A35" s="134"/>
      <c r="AT35" s="135"/>
      <c r="AV35" s="376"/>
      <c r="AW35" s="376"/>
    </row>
    <row r="36" spans="1:56" x14ac:dyDescent="0.35">
      <c r="A36" s="150"/>
      <c r="B36" s="371" t="s">
        <v>143</v>
      </c>
      <c r="C36" s="369"/>
      <c r="D36" s="151"/>
      <c r="E36" s="151"/>
      <c r="F36" s="371" t="s">
        <v>144</v>
      </c>
      <c r="G36" s="369"/>
      <c r="H36" s="151"/>
      <c r="I36" s="151"/>
      <c r="J36" s="370" t="s">
        <v>126</v>
      </c>
      <c r="K36" s="369"/>
      <c r="L36" s="151"/>
      <c r="M36" s="151"/>
      <c r="N36" s="371" t="s">
        <v>127</v>
      </c>
      <c r="O36" s="369"/>
      <c r="P36" s="151"/>
      <c r="Q36" s="151"/>
      <c r="R36" s="368" t="s">
        <v>117</v>
      </c>
      <c r="S36" s="369"/>
      <c r="T36" s="151"/>
      <c r="U36" s="151"/>
      <c r="V36" s="371" t="s">
        <v>118</v>
      </c>
      <c r="W36" s="369"/>
      <c r="X36" s="151"/>
      <c r="Y36" s="151"/>
      <c r="Z36" s="371" t="s">
        <v>497</v>
      </c>
      <c r="AA36" s="369"/>
      <c r="AB36" s="151"/>
      <c r="AC36" s="151"/>
      <c r="AD36" s="371" t="s">
        <v>498</v>
      </c>
      <c r="AE36" s="369"/>
      <c r="AF36" s="151"/>
      <c r="AG36" s="151"/>
      <c r="AH36" s="371" t="s">
        <v>499</v>
      </c>
      <c r="AI36" s="369"/>
      <c r="AJ36" s="151"/>
      <c r="AK36" s="151"/>
      <c r="AL36" s="371" t="s">
        <v>500</v>
      </c>
      <c r="AM36" s="369"/>
      <c r="AN36" s="151"/>
      <c r="AO36" s="151"/>
      <c r="AP36" s="371" t="s">
        <v>611</v>
      </c>
      <c r="AQ36" s="369"/>
      <c r="AT36" s="135"/>
      <c r="AU36" s="151"/>
      <c r="AV36" s="376"/>
      <c r="AW36" s="376"/>
      <c r="AX36" s="151"/>
      <c r="AY36" s="151"/>
      <c r="AZ36" s="151"/>
    </row>
    <row r="37" spans="1:56" x14ac:dyDescent="0.35">
      <c r="A37" s="134"/>
      <c r="AT37" s="135"/>
      <c r="AV37" s="376"/>
      <c r="AW37" s="376"/>
    </row>
    <row r="38" spans="1:56" s="155" customFormat="1" ht="12.5" x14ac:dyDescent="0.25">
      <c r="A38" s="154"/>
      <c r="B38" s="155">
        <f>1+AP29</f>
        <v>12</v>
      </c>
      <c r="F38" s="155">
        <f>1+B38</f>
        <v>13</v>
      </c>
      <c r="J38" s="155">
        <f>1+F38</f>
        <v>14</v>
      </c>
      <c r="N38" s="155">
        <f>1+J38</f>
        <v>15</v>
      </c>
      <c r="R38" s="155">
        <f>1+N38</f>
        <v>16</v>
      </c>
      <c r="Z38" s="155">
        <f>1+V38</f>
        <v>1</v>
      </c>
      <c r="AD38" s="155">
        <f>1+Z38</f>
        <v>2</v>
      </c>
      <c r="AH38" s="155">
        <f>1+AD38</f>
        <v>3</v>
      </c>
      <c r="AL38" s="155">
        <f>1+AH38</f>
        <v>4</v>
      </c>
      <c r="AP38" s="155">
        <f>1+AL38</f>
        <v>5</v>
      </c>
      <c r="AT38" s="156"/>
      <c r="AV38" s="380"/>
      <c r="AW38" s="380"/>
    </row>
    <row r="39" spans="1:56" x14ac:dyDescent="0.35">
      <c r="A39" s="134"/>
      <c r="B39" s="158" t="s">
        <v>572</v>
      </c>
      <c r="C39" s="158" t="s">
        <v>573</v>
      </c>
      <c r="D39" s="378">
        <v>386</v>
      </c>
      <c r="E39" s="377"/>
      <c r="F39" s="287" t="s">
        <v>572</v>
      </c>
      <c r="G39" s="287" t="s">
        <v>573</v>
      </c>
      <c r="H39" s="378">
        <v>366</v>
      </c>
      <c r="I39" s="377"/>
      <c r="J39" s="287" t="s">
        <v>572</v>
      </c>
      <c r="K39" s="287" t="s">
        <v>573</v>
      </c>
      <c r="L39" s="378">
        <v>348</v>
      </c>
      <c r="M39" s="377"/>
      <c r="N39" s="158" t="s">
        <v>572</v>
      </c>
      <c r="O39" s="158" t="s">
        <v>573</v>
      </c>
      <c r="P39" s="378">
        <v>433</v>
      </c>
      <c r="Q39" s="377"/>
      <c r="R39" s="158" t="s">
        <v>572</v>
      </c>
      <c r="S39" s="158" t="s">
        <v>573</v>
      </c>
      <c r="T39" s="383">
        <v>364</v>
      </c>
      <c r="U39" s="384"/>
      <c r="V39" s="158" t="s">
        <v>572</v>
      </c>
      <c r="W39" s="158" t="s">
        <v>573</v>
      </c>
      <c r="X39" s="378">
        <v>318</v>
      </c>
      <c r="Y39" s="364"/>
      <c r="Z39" s="158" t="s">
        <v>572</v>
      </c>
      <c r="AA39" s="158" t="s">
        <v>573</v>
      </c>
      <c r="AB39" s="378">
        <v>340</v>
      </c>
      <c r="AC39" s="377"/>
      <c r="AD39" s="158" t="s">
        <v>572</v>
      </c>
      <c r="AE39" s="158" t="s">
        <v>573</v>
      </c>
      <c r="AF39" s="378">
        <v>353</v>
      </c>
      <c r="AG39" s="377"/>
      <c r="AH39" s="158" t="s">
        <v>572</v>
      </c>
      <c r="AI39" s="158" t="s">
        <v>573</v>
      </c>
      <c r="AJ39" s="378">
        <v>377</v>
      </c>
      <c r="AK39" s="377"/>
      <c r="AL39" s="158" t="s">
        <v>572</v>
      </c>
      <c r="AM39" s="158" t="s">
        <v>573</v>
      </c>
      <c r="AN39" s="378">
        <v>340</v>
      </c>
      <c r="AO39" s="377"/>
      <c r="AP39" s="158" t="s">
        <v>572</v>
      </c>
      <c r="AQ39" s="158" t="s">
        <v>573</v>
      </c>
      <c r="AR39" s="378">
        <v>320</v>
      </c>
      <c r="AS39" s="364"/>
      <c r="AT39" s="135"/>
      <c r="AV39" s="396">
        <f>D39+H39+L39+P39+T39+X39+AB39+AF39+AJ39+AN39+AR39</f>
        <v>3945</v>
      </c>
      <c r="AW39" s="376"/>
      <c r="AY39">
        <v>11</v>
      </c>
      <c r="BB39" s="162"/>
      <c r="BC39" s="163"/>
      <c r="BD39" s="164"/>
    </row>
    <row r="40" spans="1:56" x14ac:dyDescent="0.35">
      <c r="A40" s="134"/>
      <c r="B40" s="71" t="s">
        <v>576</v>
      </c>
      <c r="C40" s="71" t="s">
        <v>577</v>
      </c>
      <c r="F40" s="141" t="s">
        <v>576</v>
      </c>
      <c r="G40" s="141" t="s">
        <v>577</v>
      </c>
      <c r="J40" s="141" t="s">
        <v>576</v>
      </c>
      <c r="K40" s="141" t="s">
        <v>577</v>
      </c>
      <c r="N40" s="71" t="s">
        <v>576</v>
      </c>
      <c r="O40" s="71" t="s">
        <v>577</v>
      </c>
      <c r="R40" s="71" t="s">
        <v>576</v>
      </c>
      <c r="S40" s="71" t="s">
        <v>577</v>
      </c>
      <c r="V40" s="71" t="s">
        <v>576</v>
      </c>
      <c r="W40" s="71" t="s">
        <v>577</v>
      </c>
      <c r="Z40" s="71" t="s">
        <v>576</v>
      </c>
      <c r="AA40" s="71" t="s">
        <v>577</v>
      </c>
      <c r="AD40" s="71" t="s">
        <v>576</v>
      </c>
      <c r="AE40" s="71" t="s">
        <v>577</v>
      </c>
      <c r="AH40" s="71" t="s">
        <v>576</v>
      </c>
      <c r="AI40" s="71" t="s">
        <v>577</v>
      </c>
      <c r="AL40" s="71" t="s">
        <v>576</v>
      </c>
      <c r="AM40" s="71" t="s">
        <v>577</v>
      </c>
      <c r="AP40" s="71" t="s">
        <v>576</v>
      </c>
      <c r="AQ40" s="71" t="s">
        <v>577</v>
      </c>
      <c r="AT40" s="135"/>
      <c r="AV40" s="376"/>
      <c r="AW40" s="376"/>
      <c r="BB40" s="162"/>
      <c r="BC40" s="163"/>
      <c r="BD40" s="164"/>
    </row>
    <row r="41" spans="1:56" x14ac:dyDescent="0.35">
      <c r="A41" s="134"/>
      <c r="B41" s="379"/>
      <c r="C41" s="379"/>
      <c r="F41" s="379"/>
      <c r="G41" s="379"/>
      <c r="J41" s="379"/>
      <c r="K41" s="379"/>
      <c r="N41" s="379"/>
      <c r="O41" s="379"/>
      <c r="R41" s="379"/>
      <c r="S41" s="379"/>
      <c r="V41" s="379"/>
      <c r="W41" s="379"/>
      <c r="Z41" s="379"/>
      <c r="AA41" s="379"/>
      <c r="AD41" s="379"/>
      <c r="AE41" s="379"/>
      <c r="AH41" s="379"/>
      <c r="AI41" s="379"/>
      <c r="AL41" s="379"/>
      <c r="AM41" s="379"/>
      <c r="AP41" s="379"/>
      <c r="AQ41" s="379"/>
      <c r="AT41" s="135"/>
      <c r="AV41" s="376"/>
      <c r="AW41" s="376"/>
      <c r="BB41" s="162"/>
      <c r="BC41" s="163"/>
      <c r="BD41" s="164"/>
    </row>
    <row r="42" spans="1:56" x14ac:dyDescent="0.35">
      <c r="A42" s="134"/>
      <c r="B42" s="368" t="s">
        <v>3</v>
      </c>
      <c r="C42" s="369"/>
      <c r="F42" s="368" t="s">
        <v>3</v>
      </c>
      <c r="G42" s="369"/>
      <c r="J42" s="368" t="s">
        <v>3</v>
      </c>
      <c r="K42" s="369"/>
      <c r="N42" s="368" t="s">
        <v>2</v>
      </c>
      <c r="O42" s="369"/>
      <c r="R42" s="387" t="s">
        <v>698</v>
      </c>
      <c r="S42" s="387"/>
      <c r="V42" s="368" t="s">
        <v>697</v>
      </c>
      <c r="W42" s="369"/>
      <c r="Z42" s="368" t="s">
        <v>3</v>
      </c>
      <c r="AA42" s="369"/>
      <c r="AD42" s="368" t="s">
        <v>3</v>
      </c>
      <c r="AE42" s="369"/>
      <c r="AF42" s="166"/>
      <c r="AG42" s="166"/>
      <c r="AH42" s="368" t="s">
        <v>3</v>
      </c>
      <c r="AI42" s="369"/>
      <c r="AJ42" s="166"/>
      <c r="AK42" s="166"/>
      <c r="AL42" s="368" t="s">
        <v>3</v>
      </c>
      <c r="AM42" s="369"/>
      <c r="AN42" s="166"/>
      <c r="AO42" s="166"/>
      <c r="AP42" s="160" t="s">
        <v>3</v>
      </c>
      <c r="AQ42" s="165"/>
      <c r="AR42" s="166"/>
      <c r="AS42" s="166"/>
      <c r="AT42" s="135"/>
      <c r="AV42" s="376"/>
      <c r="AW42" s="376"/>
      <c r="BB42" s="162"/>
      <c r="BC42" s="163"/>
      <c r="BD42" s="164"/>
    </row>
    <row r="43" spans="1:56" x14ac:dyDescent="0.35">
      <c r="A43" s="134"/>
      <c r="B43" s="142"/>
      <c r="C43" s="142"/>
      <c r="F43" s="142"/>
      <c r="G43" s="142"/>
      <c r="J43" s="142"/>
      <c r="K43" s="142"/>
      <c r="N43" s="142"/>
      <c r="O43" s="142"/>
      <c r="R43" s="142"/>
      <c r="S43" s="166"/>
      <c r="V43" s="142"/>
      <c r="W43" s="142"/>
      <c r="AA43" s="142"/>
      <c r="AD43" s="142"/>
      <c r="AE43" s="142"/>
      <c r="AH43" s="142"/>
      <c r="AI43" s="142"/>
      <c r="AL43" s="142"/>
      <c r="AM43" s="142"/>
      <c r="AP43" s="142"/>
      <c r="AQ43" s="142"/>
      <c r="AT43" s="135"/>
      <c r="AV43" s="376"/>
      <c r="AW43" s="376"/>
    </row>
    <row r="44" spans="1:56" x14ac:dyDescent="0.35">
      <c r="A44" s="150"/>
      <c r="B44" s="368" t="s">
        <v>120</v>
      </c>
      <c r="C44" s="369"/>
      <c r="D44" s="151"/>
      <c r="E44" s="151"/>
      <c r="F44" s="368" t="s">
        <v>102</v>
      </c>
      <c r="G44" s="369"/>
      <c r="H44" s="151"/>
      <c r="I44" s="151"/>
      <c r="J44" s="368"/>
      <c r="K44" s="369"/>
      <c r="AT44" s="135"/>
      <c r="AV44" s="376"/>
      <c r="AW44" s="376"/>
      <c r="AX44" s="151"/>
      <c r="AY44" s="151"/>
      <c r="AZ44" s="151"/>
    </row>
    <row r="45" spans="1:56" x14ac:dyDescent="0.35">
      <c r="A45" s="134"/>
      <c r="AT45" s="135"/>
      <c r="AV45" s="376"/>
      <c r="AW45" s="376"/>
    </row>
    <row r="46" spans="1:56" s="155" customFormat="1" x14ac:dyDescent="0.35">
      <c r="A46" s="154"/>
      <c r="B46" s="155">
        <f>1+AP38</f>
        <v>6</v>
      </c>
      <c r="F46" s="155">
        <f>1+B46</f>
        <v>7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 s="135"/>
      <c r="AU46"/>
      <c r="AV46" s="380"/>
      <c r="AW46" s="380"/>
    </row>
    <row r="47" spans="1:56" x14ac:dyDescent="0.35">
      <c r="A47" s="134"/>
      <c r="B47" s="158" t="s">
        <v>572</v>
      </c>
      <c r="C47" s="158" t="s">
        <v>573</v>
      </c>
      <c r="D47" s="378">
        <v>175</v>
      </c>
      <c r="E47" s="377"/>
      <c r="F47" s="158"/>
      <c r="G47" s="158"/>
      <c r="H47" s="364"/>
      <c r="I47" s="364"/>
      <c r="J47" s="255"/>
      <c r="K47" s="255"/>
      <c r="AT47" s="135"/>
      <c r="AV47" s="376">
        <v>113</v>
      </c>
      <c r="AW47" s="376"/>
      <c r="AY47">
        <v>2</v>
      </c>
      <c r="BB47" s="162"/>
      <c r="BC47" s="163"/>
      <c r="BD47" s="164"/>
    </row>
    <row r="48" spans="1:56" x14ac:dyDescent="0.35">
      <c r="A48" s="134"/>
      <c r="B48" s="71" t="s">
        <v>576</v>
      </c>
      <c r="C48" s="71" t="s">
        <v>577</v>
      </c>
      <c r="F48" s="71"/>
      <c r="G48" s="71"/>
      <c r="J48" s="142"/>
      <c r="K48" s="142"/>
      <c r="AT48" s="135"/>
      <c r="AV48" s="376"/>
      <c r="AW48" s="376"/>
      <c r="BB48" s="162"/>
      <c r="BC48" s="163"/>
      <c r="BD48" s="164"/>
    </row>
    <row r="49" spans="1:56" x14ac:dyDescent="0.35">
      <c r="A49" s="134"/>
      <c r="B49" s="379"/>
      <c r="C49" s="379"/>
      <c r="F49" s="379"/>
      <c r="G49" s="379"/>
      <c r="J49" s="376"/>
      <c r="K49" s="376"/>
      <c r="AT49" s="135"/>
      <c r="AV49" s="376"/>
      <c r="AW49" s="376"/>
      <c r="BB49" s="162"/>
      <c r="BC49" s="163"/>
      <c r="BD49" s="164"/>
    </row>
    <row r="50" spans="1:56" x14ac:dyDescent="0.35">
      <c r="A50" s="134"/>
      <c r="B50" s="160" t="s">
        <v>86</v>
      </c>
      <c r="C50" s="165"/>
      <c r="D50" s="166"/>
      <c r="E50" s="166"/>
      <c r="F50" s="160" t="s">
        <v>102</v>
      </c>
      <c r="G50" s="165"/>
      <c r="H50" s="166"/>
      <c r="I50" s="166"/>
      <c r="J50" s="160"/>
      <c r="K50" s="165"/>
      <c r="AT50" s="135"/>
      <c r="AV50" s="376"/>
      <c r="AW50" s="376"/>
      <c r="BB50" s="162"/>
      <c r="BC50" s="163"/>
      <c r="BD50" s="164"/>
    </row>
    <row r="51" spans="1:56" x14ac:dyDescent="0.35">
      <c r="A51" s="134"/>
      <c r="AT51" s="135"/>
      <c r="AV51" s="376"/>
      <c r="AW51" s="376"/>
      <c r="BB51" s="162"/>
      <c r="BC51" s="163"/>
      <c r="BD51" s="164"/>
    </row>
    <row r="52" spans="1:56" ht="15" thickBot="1" x14ac:dyDescent="0.4">
      <c r="A52" s="178"/>
      <c r="B52" s="179"/>
      <c r="C52" s="179"/>
      <c r="D52" s="403"/>
      <c r="E52" s="404"/>
      <c r="F52" s="179"/>
      <c r="G52" s="179"/>
      <c r="H52" s="405"/>
      <c r="I52" s="406"/>
      <c r="J52" s="271"/>
      <c r="K52" s="271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1"/>
      <c r="AV52" s="396"/>
      <c r="AW52" s="396"/>
      <c r="BB52" s="163"/>
      <c r="BC52" s="163"/>
      <c r="BD52" s="164"/>
    </row>
    <row r="53" spans="1:56" x14ac:dyDescent="0.35">
      <c r="A53" s="134"/>
      <c r="B53" s="142"/>
      <c r="C53" s="142"/>
      <c r="F53" s="142"/>
      <c r="G53" s="142"/>
      <c r="J53" s="142"/>
      <c r="K53" s="142"/>
      <c r="AV53" s="376"/>
      <c r="AW53" s="376"/>
    </row>
    <row r="54" spans="1:56" x14ac:dyDescent="0.35">
      <c r="A54" s="134"/>
      <c r="B54" s="376"/>
      <c r="C54" s="376"/>
      <c r="F54" s="402"/>
      <c r="G54" s="402"/>
      <c r="J54" s="402"/>
      <c r="K54" s="402"/>
      <c r="AV54" s="376"/>
      <c r="AW54" s="376"/>
    </row>
  </sheetData>
  <mergeCells count="226">
    <mergeCell ref="D47:E47"/>
    <mergeCell ref="H47:I47"/>
    <mergeCell ref="AV44:AW44"/>
    <mergeCell ref="AH41:AI41"/>
    <mergeCell ref="AL41:AM41"/>
    <mergeCell ref="AP41:AQ41"/>
    <mergeCell ref="Z42:AA42"/>
    <mergeCell ref="AD42:AE42"/>
    <mergeCell ref="AH42:AI42"/>
    <mergeCell ref="AL42:AM42"/>
    <mergeCell ref="V42:W42"/>
    <mergeCell ref="AV42:AW42"/>
    <mergeCell ref="V41:W41"/>
    <mergeCell ref="Z41:AA41"/>
    <mergeCell ref="AD41:AE41"/>
    <mergeCell ref="AV54:AW54"/>
    <mergeCell ref="AV52:AW52"/>
    <mergeCell ref="AV53:AW53"/>
    <mergeCell ref="B54:C54"/>
    <mergeCell ref="F54:G54"/>
    <mergeCell ref="J54:K54"/>
    <mergeCell ref="D52:E52"/>
    <mergeCell ref="H52:I52"/>
    <mergeCell ref="AV49:AW49"/>
    <mergeCell ref="AV50:AW50"/>
    <mergeCell ref="AV51:AW51"/>
    <mergeCell ref="AV48:AW48"/>
    <mergeCell ref="B49:C49"/>
    <mergeCell ref="F49:G49"/>
    <mergeCell ref="J49:K49"/>
    <mergeCell ref="AV47:AW47"/>
    <mergeCell ref="AV40:AW40"/>
    <mergeCell ref="B41:C41"/>
    <mergeCell ref="F41:G41"/>
    <mergeCell ref="J41:K41"/>
    <mergeCell ref="N41:O41"/>
    <mergeCell ref="R41:S41"/>
    <mergeCell ref="AV45:AW45"/>
    <mergeCell ref="AV46:AW46"/>
    <mergeCell ref="AV43:AW43"/>
    <mergeCell ref="B44:C44"/>
    <mergeCell ref="F44:G44"/>
    <mergeCell ref="J44:K44"/>
    <mergeCell ref="AV41:AW41"/>
    <mergeCell ref="B42:C42"/>
    <mergeCell ref="F42:G42"/>
    <mergeCell ref="J42:K42"/>
    <mergeCell ref="N42:O42"/>
    <mergeCell ref="R42:S42"/>
    <mergeCell ref="B36:C36"/>
    <mergeCell ref="F36:G36"/>
    <mergeCell ref="J36:K36"/>
    <mergeCell ref="N36:O36"/>
    <mergeCell ref="R36:S36"/>
    <mergeCell ref="V36: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AN39:AO39"/>
    <mergeCell ref="AR39:AS39"/>
    <mergeCell ref="AV39:AW39"/>
    <mergeCell ref="AV33:AW33"/>
    <mergeCell ref="AV35:AW35"/>
    <mergeCell ref="AH32:AI32"/>
    <mergeCell ref="AL32:AM32"/>
    <mergeCell ref="AP32:AQ32"/>
    <mergeCell ref="AV32:AW32"/>
    <mergeCell ref="Z36:AA36"/>
    <mergeCell ref="AD36:AE36"/>
    <mergeCell ref="AH36:AI36"/>
    <mergeCell ref="AL36:AM36"/>
    <mergeCell ref="AP36:AQ36"/>
    <mergeCell ref="AV36:AW36"/>
    <mergeCell ref="AB30:AC30"/>
    <mergeCell ref="AF30:AG30"/>
    <mergeCell ref="AJ30:AK30"/>
    <mergeCell ref="AN30:AO30"/>
    <mergeCell ref="AR30:AS30"/>
    <mergeCell ref="AD33:AE33"/>
    <mergeCell ref="AH33:AI33"/>
    <mergeCell ref="AL33:AM33"/>
    <mergeCell ref="AP33:AQ33"/>
    <mergeCell ref="AV28:AW28"/>
    <mergeCell ref="AV29:AW29"/>
    <mergeCell ref="D30:E30"/>
    <mergeCell ref="H30:I30"/>
    <mergeCell ref="L30:M30"/>
    <mergeCell ref="P30:Q30"/>
    <mergeCell ref="T30:U30"/>
    <mergeCell ref="B33:C33"/>
    <mergeCell ref="F33:G33"/>
    <mergeCell ref="J33:K33"/>
    <mergeCell ref="N33:O33"/>
    <mergeCell ref="R33:S33"/>
    <mergeCell ref="V33:W33"/>
    <mergeCell ref="AV30:AW30"/>
    <mergeCell ref="AV31:AW31"/>
    <mergeCell ref="B32:C32"/>
    <mergeCell ref="F32:G32"/>
    <mergeCell ref="J32:K32"/>
    <mergeCell ref="N32:O32"/>
    <mergeCell ref="R32:S32"/>
    <mergeCell ref="V32:W32"/>
    <mergeCell ref="Z32:AA32"/>
    <mergeCell ref="AD32:AE32"/>
    <mergeCell ref="X30:Y30"/>
    <mergeCell ref="AV26:AW26"/>
    <mergeCell ref="B27:C27"/>
    <mergeCell ref="F27:G27"/>
    <mergeCell ref="J27:K27"/>
    <mergeCell ref="N27:O27"/>
    <mergeCell ref="R27:S27"/>
    <mergeCell ref="V27:W27"/>
    <mergeCell ref="Z27:AA27"/>
    <mergeCell ref="AD27:AE27"/>
    <mergeCell ref="AH27:AI27"/>
    <mergeCell ref="AL27:AM27"/>
    <mergeCell ref="AP27:AQ27"/>
    <mergeCell ref="AV27:AW27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32" priority="4" operator="equal">
      <formula>"completedw"</formula>
    </cfRule>
    <cfRule type="cellIs" dxfId="31" priority="5" operator="equal">
      <formula>"HOLD"</formula>
    </cfRule>
    <cfRule type="cellIs" dxfId="30" priority="6" operator="equal">
      <formula>"ROW"</formula>
    </cfRule>
  </conditionalFormatting>
  <conditionalFormatting sqref="J15:K15 J22:K25">
    <cfRule type="cellIs" dxfId="29" priority="10" operator="equal">
      <formula>"Completed"</formula>
    </cfRule>
    <cfRule type="cellIs" dxfId="28" priority="11" operator="equal">
      <formula>"wip"</formula>
    </cfRule>
  </conditionalFormatting>
  <conditionalFormatting sqref="L1:L2 C15:D15 G15:N15 H21:J21 M21:Q21 T21 C21:D25 G22:S25">
    <cfRule type="cellIs" dxfId="27" priority="7" operator="equal">
      <formula>"completedw"</formula>
    </cfRule>
    <cfRule type="cellIs" dxfId="26" priority="8" operator="equal">
      <formula>"HOLD"</formula>
    </cfRule>
    <cfRule type="cellIs" dxfId="25" priority="9" operator="equal">
      <formula>"ROW"</formula>
    </cfRule>
  </conditionalFormatting>
  <conditionalFormatting sqref="AA6:AA14">
    <cfRule type="cellIs" dxfId="24" priority="1" operator="equal">
      <formula>"completedw"</formula>
    </cfRule>
    <cfRule type="cellIs" dxfId="23" priority="2" operator="equal">
      <formula>"HOLD"</formula>
    </cfRule>
    <cfRule type="cellIs" dxfId="22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D27" sqref="D27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4"/>
    </row>
    <row r="2" spans="2:13" x14ac:dyDescent="0.35">
      <c r="B2" s="295" t="s">
        <v>489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</row>
    <row r="3" spans="2:13" x14ac:dyDescent="0.35">
      <c r="B3" s="295" t="s">
        <v>605</v>
      </c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</row>
    <row r="4" spans="2:13" x14ac:dyDescent="0.35">
      <c r="B4" s="295" t="s">
        <v>490</v>
      </c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</row>
    <row r="5" spans="2:13" x14ac:dyDescent="0.35">
      <c r="B5" s="294" t="s">
        <v>491</v>
      </c>
      <c r="C5" s="294"/>
      <c r="D5" s="294"/>
      <c r="E5" s="294"/>
      <c r="F5" s="295" t="s">
        <v>492</v>
      </c>
      <c r="G5" s="295"/>
      <c r="H5" s="295"/>
      <c r="I5" s="295"/>
      <c r="J5" s="295"/>
      <c r="K5" s="299" t="s">
        <v>703</v>
      </c>
      <c r="L5" s="300"/>
      <c r="M5" s="301"/>
    </row>
    <row r="6" spans="2:13" x14ac:dyDescent="0.35">
      <c r="B6" s="294" t="s">
        <v>493</v>
      </c>
      <c r="C6" s="294"/>
      <c r="D6" s="294"/>
      <c r="E6" s="294"/>
      <c r="F6" s="295" t="s">
        <v>494</v>
      </c>
      <c r="G6" s="295"/>
      <c r="H6" s="295"/>
      <c r="I6" s="295"/>
      <c r="J6" s="295"/>
      <c r="K6" s="296" t="s">
        <v>495</v>
      </c>
      <c r="L6" s="296"/>
      <c r="M6" s="296"/>
    </row>
    <row r="7" spans="2:13" x14ac:dyDescent="0.35">
      <c r="B7" s="297" t="s">
        <v>444</v>
      </c>
      <c r="C7" s="297" t="s">
        <v>122</v>
      </c>
      <c r="D7" s="95" t="s">
        <v>48</v>
      </c>
      <c r="E7" s="95" t="s">
        <v>445</v>
      </c>
      <c r="F7" s="95" t="s">
        <v>0</v>
      </c>
      <c r="G7" s="298">
        <v>46143</v>
      </c>
      <c r="H7" s="297"/>
      <c r="I7" s="297" t="s">
        <v>125</v>
      </c>
      <c r="J7" s="297" t="s">
        <v>446</v>
      </c>
      <c r="K7" s="96">
        <v>46174</v>
      </c>
      <c r="L7" s="96">
        <f>K7+31</f>
        <v>46205</v>
      </c>
      <c r="M7" s="297" t="s">
        <v>1</v>
      </c>
    </row>
    <row r="8" spans="2:13" x14ac:dyDescent="0.35">
      <c r="B8" s="297"/>
      <c r="C8" s="297"/>
      <c r="D8" s="95" t="s">
        <v>124</v>
      </c>
      <c r="E8" s="95" t="s">
        <v>447</v>
      </c>
      <c r="F8" s="95" t="s">
        <v>448</v>
      </c>
      <c r="G8" s="297" t="s">
        <v>443</v>
      </c>
      <c r="H8" s="297" t="s">
        <v>449</v>
      </c>
      <c r="I8" s="297"/>
      <c r="J8" s="297"/>
      <c r="K8" s="297" t="s">
        <v>443</v>
      </c>
      <c r="L8" s="297" t="s">
        <v>443</v>
      </c>
      <c r="M8" s="297"/>
    </row>
    <row r="9" spans="2:13" x14ac:dyDescent="0.35">
      <c r="B9" s="297"/>
      <c r="C9" s="297"/>
      <c r="D9" s="97"/>
      <c r="E9" s="96">
        <v>46113</v>
      </c>
      <c r="F9" s="96" t="s">
        <v>701</v>
      </c>
      <c r="G9" s="297"/>
      <c r="H9" s="297"/>
      <c r="I9" s="297"/>
      <c r="J9" s="297"/>
      <c r="K9" s="297"/>
      <c r="L9" s="297"/>
      <c r="M9" s="297"/>
    </row>
    <row r="10" spans="2:13" x14ac:dyDescent="0.35">
      <c r="B10" s="98" t="s">
        <v>450</v>
      </c>
      <c r="C10" s="99" t="s">
        <v>58</v>
      </c>
      <c r="D10" s="100">
        <v>70</v>
      </c>
      <c r="E10" s="100">
        <v>69</v>
      </c>
      <c r="F10" s="100">
        <f>D10-E10</f>
        <v>1</v>
      </c>
      <c r="G10" s="101"/>
      <c r="H10" s="101"/>
      <c r="I10" s="101"/>
      <c r="J10" s="131">
        <f>E10+H10</f>
        <v>69</v>
      </c>
      <c r="K10" s="101"/>
      <c r="L10" s="101"/>
      <c r="M10" s="99"/>
    </row>
    <row r="11" spans="2:13" x14ac:dyDescent="0.35">
      <c r="B11" s="102" t="s">
        <v>129</v>
      </c>
      <c r="C11" s="103" t="s">
        <v>58</v>
      </c>
      <c r="D11" s="104">
        <v>70</v>
      </c>
      <c r="E11" s="104">
        <v>67</v>
      </c>
      <c r="F11" s="104">
        <f>D11-E11</f>
        <v>3</v>
      </c>
      <c r="G11" s="103">
        <v>2</v>
      </c>
      <c r="H11" s="103"/>
      <c r="I11" s="105">
        <v>2</v>
      </c>
      <c r="J11" s="104">
        <f t="shared" ref="J11:J26" si="0">E11+H11</f>
        <v>67</v>
      </c>
      <c r="K11" s="105"/>
      <c r="L11" s="105"/>
      <c r="M11" s="103"/>
    </row>
    <row r="12" spans="2:13" x14ac:dyDescent="0.35">
      <c r="B12" s="106" t="s">
        <v>451</v>
      </c>
      <c r="C12" s="107" t="s">
        <v>59</v>
      </c>
      <c r="D12" s="108">
        <v>188</v>
      </c>
      <c r="E12" s="108">
        <v>205</v>
      </c>
      <c r="F12" s="107">
        <f>D12-E12</f>
        <v>-17</v>
      </c>
      <c r="G12" s="107"/>
      <c r="H12" s="107"/>
      <c r="I12" s="107"/>
      <c r="J12" s="107">
        <f t="shared" si="0"/>
        <v>205</v>
      </c>
      <c r="K12" s="107"/>
      <c r="L12" s="107"/>
      <c r="M12" s="107"/>
    </row>
    <row r="13" spans="2:13" x14ac:dyDescent="0.35">
      <c r="B13" s="109" t="s">
        <v>452</v>
      </c>
      <c r="C13" s="110" t="s">
        <v>453</v>
      </c>
      <c r="D13" s="111">
        <v>188</v>
      </c>
      <c r="E13" s="111">
        <v>139</v>
      </c>
      <c r="F13" s="107">
        <f>D13-E13</f>
        <v>49</v>
      </c>
      <c r="G13" s="107">
        <v>29</v>
      </c>
      <c r="H13" s="110">
        <v>1</v>
      </c>
      <c r="I13" s="110">
        <v>2</v>
      </c>
      <c r="J13" s="110">
        <f t="shared" si="0"/>
        <v>140</v>
      </c>
      <c r="K13" s="107">
        <v>21</v>
      </c>
      <c r="L13" s="107"/>
      <c r="M13" s="110"/>
    </row>
    <row r="14" spans="2:13" x14ac:dyDescent="0.35">
      <c r="B14" s="112" t="s">
        <v>14</v>
      </c>
      <c r="C14" s="113"/>
      <c r="D14" s="114"/>
      <c r="E14" s="114"/>
      <c r="F14" s="115"/>
      <c r="G14" s="113"/>
      <c r="H14" s="115"/>
      <c r="I14" s="115">
        <v>1</v>
      </c>
      <c r="J14" s="115"/>
      <c r="K14" s="113"/>
      <c r="L14" s="113"/>
      <c r="M14" s="115"/>
    </row>
    <row r="15" spans="2:13" x14ac:dyDescent="0.35">
      <c r="B15" s="116" t="s">
        <v>454</v>
      </c>
      <c r="C15" s="117" t="s">
        <v>455</v>
      </c>
      <c r="D15" s="117">
        <v>188</v>
      </c>
      <c r="E15" s="117">
        <v>168</v>
      </c>
      <c r="F15" s="117">
        <f>D15-E15</f>
        <v>20</v>
      </c>
      <c r="G15" s="117"/>
      <c r="H15" s="117"/>
      <c r="I15" s="117"/>
      <c r="J15" s="117">
        <f>E15+H15</f>
        <v>168</v>
      </c>
      <c r="K15" s="117"/>
      <c r="L15" s="117"/>
      <c r="M15" s="117"/>
    </row>
    <row r="16" spans="2:13" x14ac:dyDescent="0.35">
      <c r="B16" s="118" t="s">
        <v>456</v>
      </c>
      <c r="C16" s="117" t="s">
        <v>453</v>
      </c>
      <c r="D16" s="119">
        <v>188</v>
      </c>
      <c r="E16" s="119">
        <v>121</v>
      </c>
      <c r="F16" s="117">
        <f>D16-E16</f>
        <v>67</v>
      </c>
      <c r="G16" s="117">
        <v>17</v>
      </c>
      <c r="H16" s="117"/>
      <c r="I16" s="117"/>
      <c r="J16" s="119">
        <f>E16+H16</f>
        <v>121</v>
      </c>
      <c r="K16" s="117">
        <v>51</v>
      </c>
      <c r="L16" s="117"/>
      <c r="M16" s="120"/>
    </row>
    <row r="17" spans="2:13" x14ac:dyDescent="0.35">
      <c r="B17" s="127" t="s">
        <v>14</v>
      </c>
      <c r="C17" s="128"/>
      <c r="D17" s="129"/>
      <c r="E17" s="129"/>
      <c r="F17" s="129"/>
      <c r="G17" s="129"/>
      <c r="H17" s="129"/>
      <c r="I17" s="129"/>
      <c r="J17" s="129"/>
      <c r="K17" s="129"/>
      <c r="L17" s="129"/>
      <c r="M17" s="129"/>
    </row>
    <row r="18" spans="2:13" ht="17.25" customHeight="1" x14ac:dyDescent="0.35">
      <c r="B18" s="121" t="s">
        <v>459</v>
      </c>
      <c r="C18" s="122" t="s">
        <v>58</v>
      </c>
      <c r="D18" s="123">
        <v>2529</v>
      </c>
      <c r="E18" s="123">
        <v>2020</v>
      </c>
      <c r="F18" s="123">
        <f t="shared" ref="F18:F22" si="1">D18-E18</f>
        <v>509</v>
      </c>
      <c r="G18" s="122"/>
      <c r="H18" s="122"/>
      <c r="I18" s="122"/>
      <c r="J18" s="123">
        <f t="shared" si="0"/>
        <v>2020</v>
      </c>
      <c r="K18" s="122"/>
      <c r="L18" s="122"/>
      <c r="M18" s="122"/>
    </row>
    <row r="19" spans="2:13" x14ac:dyDescent="0.35">
      <c r="B19" s="121" t="s">
        <v>52</v>
      </c>
      <c r="C19" s="122" t="s">
        <v>58</v>
      </c>
      <c r="D19" s="123">
        <v>63</v>
      </c>
      <c r="E19" s="275">
        <v>0.9</v>
      </c>
      <c r="F19" s="275">
        <v>0.1</v>
      </c>
      <c r="G19" s="122"/>
      <c r="H19" s="122"/>
      <c r="I19" s="122"/>
      <c r="J19" s="275">
        <v>0.9</v>
      </c>
      <c r="K19" s="122"/>
      <c r="L19" s="122"/>
      <c r="M19" s="122"/>
    </row>
    <row r="20" spans="2:13" x14ac:dyDescent="0.35">
      <c r="B20" s="121" t="s">
        <v>457</v>
      </c>
      <c r="C20" s="122" t="s">
        <v>53</v>
      </c>
      <c r="D20" s="123">
        <v>8588</v>
      </c>
      <c r="E20" s="123">
        <v>7423</v>
      </c>
      <c r="F20" s="122">
        <f t="shared" si="1"/>
        <v>1165</v>
      </c>
      <c r="G20" s="122"/>
      <c r="H20" s="122"/>
      <c r="I20" s="122"/>
      <c r="J20" s="123">
        <f t="shared" si="0"/>
        <v>7423</v>
      </c>
      <c r="K20" s="122"/>
      <c r="L20" s="122"/>
      <c r="M20" s="122"/>
    </row>
    <row r="21" spans="2:13" x14ac:dyDescent="0.35">
      <c r="B21" s="121" t="s">
        <v>458</v>
      </c>
      <c r="C21" s="122" t="s">
        <v>362</v>
      </c>
      <c r="D21" s="124">
        <v>1</v>
      </c>
      <c r="E21" s="124">
        <v>0.65</v>
      </c>
      <c r="F21" s="125">
        <f t="shared" si="1"/>
        <v>0.35</v>
      </c>
      <c r="G21" s="122"/>
      <c r="H21" s="122"/>
      <c r="I21" s="122"/>
      <c r="J21" s="124">
        <f t="shared" si="0"/>
        <v>0.65</v>
      </c>
      <c r="K21" s="122"/>
      <c r="L21" s="122"/>
      <c r="M21" s="122"/>
    </row>
    <row r="22" spans="2:13" x14ac:dyDescent="0.35">
      <c r="B22" s="121" t="s">
        <v>439</v>
      </c>
      <c r="C22" s="122" t="s">
        <v>58</v>
      </c>
      <c r="D22" s="123">
        <v>69</v>
      </c>
      <c r="E22" s="274">
        <v>13.422000000000001</v>
      </c>
      <c r="F22" s="123">
        <f t="shared" si="1"/>
        <v>55.578000000000003</v>
      </c>
      <c r="G22" s="123">
        <v>14</v>
      </c>
      <c r="H22" s="274"/>
      <c r="I22" s="123">
        <v>7</v>
      </c>
      <c r="J22" s="268">
        <f>E22+H22</f>
        <v>13.422000000000001</v>
      </c>
      <c r="K22" s="123">
        <v>22</v>
      </c>
      <c r="L22" s="123">
        <v>21</v>
      </c>
      <c r="M22" s="130"/>
    </row>
    <row r="23" spans="2:13" x14ac:dyDescent="0.35">
      <c r="B23" s="121" t="s">
        <v>460</v>
      </c>
      <c r="C23" s="122" t="s">
        <v>462</v>
      </c>
      <c r="D23" s="122">
        <v>30</v>
      </c>
      <c r="E23" s="122"/>
      <c r="F23" s="122"/>
      <c r="G23" s="122"/>
      <c r="H23" s="122"/>
      <c r="I23" s="122"/>
      <c r="J23" s="122"/>
      <c r="K23" s="122"/>
      <c r="L23" s="122"/>
      <c r="M23" s="130"/>
    </row>
    <row r="24" spans="2:13" x14ac:dyDescent="0.35">
      <c r="B24" s="121" t="s">
        <v>461</v>
      </c>
      <c r="C24" s="122" t="s">
        <v>462</v>
      </c>
      <c r="D24" s="122">
        <v>36</v>
      </c>
      <c r="E24" s="122"/>
      <c r="F24" s="122"/>
      <c r="G24" s="122"/>
      <c r="H24" s="122"/>
      <c r="I24" s="122"/>
      <c r="J24" s="122"/>
      <c r="K24" s="122"/>
      <c r="L24" s="122"/>
      <c r="M24" s="126"/>
    </row>
    <row r="25" spans="2:13" x14ac:dyDescent="0.35">
      <c r="B25" s="127" t="s">
        <v>14</v>
      </c>
      <c r="C25" s="128"/>
      <c r="D25" s="129"/>
      <c r="E25" s="129"/>
      <c r="F25" s="129"/>
      <c r="G25" s="129"/>
      <c r="H25" s="129"/>
      <c r="I25" s="129">
        <v>2</v>
      </c>
      <c r="J25" s="129"/>
      <c r="K25" s="129"/>
      <c r="L25" s="129"/>
      <c r="M25" s="129"/>
    </row>
    <row r="26" spans="2:13" x14ac:dyDescent="0.35">
      <c r="B26" s="121" t="s">
        <v>463</v>
      </c>
      <c r="C26" s="122" t="s">
        <v>58</v>
      </c>
      <c r="D26" s="123">
        <v>70</v>
      </c>
      <c r="E26" s="123"/>
      <c r="F26" s="123">
        <f t="shared" ref="F26" si="2">D26-E26</f>
        <v>70</v>
      </c>
      <c r="G26" s="122"/>
      <c r="H26" s="122"/>
      <c r="I26" s="122"/>
      <c r="J26" s="123">
        <f t="shared" si="0"/>
        <v>0</v>
      </c>
      <c r="K26" s="122"/>
      <c r="L26" s="122"/>
      <c r="M26" s="130"/>
    </row>
    <row r="27" spans="2:13" x14ac:dyDescent="0.35">
      <c r="B27" s="127" t="s">
        <v>14</v>
      </c>
      <c r="C27" s="128"/>
      <c r="D27" s="129"/>
      <c r="E27" s="129"/>
      <c r="F27" s="129"/>
      <c r="G27" s="129"/>
      <c r="H27" s="129"/>
      <c r="I27" s="129"/>
      <c r="J27" s="129"/>
      <c r="K27" s="129"/>
      <c r="L27" s="129"/>
      <c r="M27" s="129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E19" sqref="E19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3" t="s">
        <v>488</v>
      </c>
      <c r="B1" s="93" t="s">
        <v>487</v>
      </c>
      <c r="C1" s="93" t="s">
        <v>486</v>
      </c>
      <c r="D1" s="93" t="s">
        <v>485</v>
      </c>
      <c r="E1" s="93" t="s">
        <v>484</v>
      </c>
      <c r="F1" s="93" t="s">
        <v>483</v>
      </c>
      <c r="G1" s="93" t="s">
        <v>482</v>
      </c>
      <c r="H1" s="93" t="s">
        <v>481</v>
      </c>
      <c r="I1" s="93" t="s">
        <v>480</v>
      </c>
      <c r="J1" s="93" t="s">
        <v>479</v>
      </c>
      <c r="K1" s="93" t="s">
        <v>478</v>
      </c>
    </row>
    <row r="2" spans="1:11" x14ac:dyDescent="0.35">
      <c r="A2" s="91" t="s">
        <v>601</v>
      </c>
      <c r="B2" s="91" t="s">
        <v>602</v>
      </c>
      <c r="C2" s="91" t="s">
        <v>477</v>
      </c>
      <c r="D2" s="92">
        <v>45488</v>
      </c>
      <c r="E2" s="92">
        <v>46187</v>
      </c>
      <c r="F2" s="91" t="s">
        <v>604</v>
      </c>
      <c r="G2" s="91" t="s">
        <v>652</v>
      </c>
      <c r="H2" s="91"/>
      <c r="I2" s="91" t="s">
        <v>594</v>
      </c>
      <c r="J2" s="91" t="s">
        <v>595</v>
      </c>
      <c r="K2" s="91" t="s">
        <v>596</v>
      </c>
    </row>
    <row r="3" spans="1:11" x14ac:dyDescent="0.35">
      <c r="A3" s="91"/>
      <c r="B3" s="91"/>
      <c r="C3" s="91"/>
      <c r="D3" s="91"/>
      <c r="E3" s="92"/>
      <c r="F3" s="91"/>
      <c r="G3" s="91"/>
      <c r="H3" s="91"/>
      <c r="I3" s="91"/>
      <c r="J3" s="91"/>
      <c r="K3" t="s">
        <v>597</v>
      </c>
    </row>
    <row r="4" spans="1:11" x14ac:dyDescent="0.35">
      <c r="A4" s="91"/>
      <c r="B4" s="91"/>
      <c r="C4" s="91"/>
      <c r="D4" s="91"/>
      <c r="E4" s="91"/>
      <c r="F4" s="91"/>
      <c r="G4" s="91"/>
      <c r="H4" s="91"/>
      <c r="I4" s="91"/>
      <c r="J4" s="91"/>
      <c r="K4" s="91" t="s">
        <v>598</v>
      </c>
    </row>
    <row r="5" spans="1:11" x14ac:dyDescent="0.35">
      <c r="A5" s="91"/>
      <c r="B5" s="91"/>
      <c r="C5" s="91"/>
      <c r="D5" s="91"/>
      <c r="E5" s="91"/>
      <c r="F5" s="91"/>
      <c r="G5" s="91"/>
      <c r="H5" s="91"/>
      <c r="I5" s="91"/>
      <c r="J5" s="91"/>
      <c r="K5" s="91" t="s">
        <v>599</v>
      </c>
    </row>
    <row r="6" spans="1:11" x14ac:dyDescent="0.35">
      <c r="A6" s="91"/>
      <c r="B6" s="92"/>
      <c r="C6" s="91"/>
      <c r="D6" s="91"/>
      <c r="E6" s="91"/>
      <c r="F6" s="91"/>
      <c r="G6" s="91"/>
      <c r="H6" s="91"/>
      <c r="I6" s="91"/>
      <c r="J6" s="91"/>
      <c r="K6" s="91" t="s">
        <v>600</v>
      </c>
    </row>
    <row r="7" spans="1:11" x14ac:dyDescent="0.35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1" x14ac:dyDescent="0.35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</row>
    <row r="9" spans="1:11" x14ac:dyDescent="0.35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</row>
    <row r="10" spans="1:11" x14ac:dyDescent="0.35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</row>
    <row r="11" spans="1:11" x14ac:dyDescent="0.35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</row>
    <row r="12" spans="1:11" x14ac:dyDescent="0.35">
      <c r="K12" s="91"/>
    </row>
    <row r="13" spans="1:11" x14ac:dyDescent="0.35">
      <c r="K13" s="91"/>
    </row>
    <row r="14" spans="1:11" x14ac:dyDescent="0.35">
      <c r="K14" s="91"/>
    </row>
    <row r="15" spans="1:11" x14ac:dyDescent="0.35">
      <c r="K15" s="91"/>
    </row>
    <row r="16" spans="1:11" x14ac:dyDescent="0.35">
      <c r="K16" s="91"/>
    </row>
    <row r="17" spans="11:11" x14ac:dyDescent="0.35">
      <c r="K17" s="91"/>
    </row>
    <row r="18" spans="11:11" x14ac:dyDescent="0.35">
      <c r="K18" s="91"/>
    </row>
    <row r="19" spans="11:11" x14ac:dyDescent="0.35">
      <c r="K19" s="91"/>
    </row>
    <row r="20" spans="11:11" x14ac:dyDescent="0.35">
      <c r="K20" s="91"/>
    </row>
    <row r="21" spans="11:11" x14ac:dyDescent="0.35">
      <c r="K21" s="9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407" t="s">
        <v>347</v>
      </c>
      <c r="B1" s="408"/>
      <c r="C1" s="408"/>
      <c r="D1" s="409"/>
      <c r="E1" s="409"/>
      <c r="F1" s="409"/>
      <c r="G1" s="409"/>
      <c r="H1" s="409"/>
      <c r="I1" s="409"/>
      <c r="J1" s="408"/>
      <c r="K1" s="408"/>
      <c r="L1" s="408"/>
      <c r="M1" s="408"/>
      <c r="N1" s="408"/>
      <c r="O1" s="408"/>
      <c r="P1" s="410"/>
    </row>
    <row r="2" spans="1:16" s="2" customFormat="1" ht="29.25" customHeight="1" x14ac:dyDescent="0.35">
      <c r="A2" s="411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411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Erection compiled</vt:lpstr>
      <vt:lpstr>Stringing</vt:lpstr>
      <vt:lpstr>VC_RMTL</vt:lpstr>
      <vt:lpstr>VC_Lilo</vt:lpstr>
      <vt:lpstr>DPR_TA-504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2026-05-11T05:21:13Z</dcterms:modified>
</cp:coreProperties>
</file>