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134" documentId="14_{3A56DEAC-B089-49D3-B0A6-B9E59AE3BC1B}" xr6:coauthVersionLast="47" xr6:coauthVersionMax="47" xr10:uidLastSave="{36800C55-017D-4C24-84F3-F84905349492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6" l="1"/>
  <c r="H17" i="26"/>
  <c r="I18" i="26"/>
  <c r="I17" i="26"/>
  <c r="F44" i="46"/>
  <c r="F43" i="46"/>
  <c r="F42" i="46"/>
  <c r="F41" i="46"/>
  <c r="I308" i="38" l="1"/>
  <c r="I41" i="46"/>
  <c r="I42" i="46"/>
  <c r="C211" i="50"/>
  <c r="H200" i="50"/>
  <c r="E14" i="26"/>
  <c r="E278" i="45"/>
  <c r="E277" i="45"/>
  <c r="E276" i="45"/>
  <c r="E275" i="45"/>
  <c r="B278" i="45"/>
  <c r="B277" i="45"/>
  <c r="B276" i="45"/>
  <c r="B275" i="45"/>
  <c r="E19" i="26"/>
  <c r="E18" i="26"/>
  <c r="E17" i="26"/>
  <c r="E16" i="26"/>
  <c r="E15" i="26"/>
  <c r="E12" i="26"/>
  <c r="E42" i="46" l="1"/>
  <c r="F25" i="48"/>
  <c r="K21" i="48"/>
  <c r="J21" i="48"/>
  <c r="E274" i="45"/>
  <c r="G273" i="45"/>
  <c r="E273" i="45"/>
  <c r="H208" i="50" l="1"/>
  <c r="H205" i="50"/>
  <c r="H194" i="50"/>
  <c r="D103" i="98" l="1"/>
  <c r="D102" i="98"/>
  <c r="D101" i="98"/>
  <c r="D100" i="98"/>
  <c r="H21" i="48"/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0" i="50"/>
  <c r="H209" i="50"/>
  <c r="G20" i="48"/>
  <c r="E39" i="46"/>
  <c r="R39" i="46" s="1"/>
  <c r="C210" i="50"/>
  <c r="C209" i="50"/>
  <c r="C197" i="50"/>
  <c r="E43" i="46"/>
  <c r="D15" i="99" s="1"/>
  <c r="H207" i="50"/>
  <c r="H206" i="50"/>
  <c r="E40" i="46"/>
  <c r="R40" i="46" s="1"/>
  <c r="D85" i="98" l="1"/>
  <c r="D84" i="98"/>
  <c r="E272" i="45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R34" i="46" s="1"/>
  <c r="A309" i="38" l="1"/>
  <c r="A310" i="38" s="1"/>
  <c r="A311" i="38" s="1"/>
  <c r="E38" i="46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1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<sst xmlns="http://schemas.openxmlformats.org/spreadsheetml/2006/main" count="23097" uniqueCount="1862">
  <si>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</si>
  <si>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</si>
  <si>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</si>
  <si>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</si>
  <si>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</si>
  <si>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</si>
  <si>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</si>
  <si>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</si>
  <si>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</si>
  <si>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</si>
  <si>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</si>
  <si>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</si>
  <si>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</si>
  <si>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</si>
  <si>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</si>
  <si>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</si>
  <si>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</si>
  <si>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</si>
  <si>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</si>
  <si>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</si>
  <si>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</si>
  <si>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</si>
  <si>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</si>
  <si>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</si>
  <si>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</si>
  <si>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</si>
  <si>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</si>
  <si>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</si>
  <si>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</si>
  <si>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</si>
  <si>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</si>
  <si>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</si>
  <si>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</si>
  <si>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</si>
  <si>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</si>
  <si>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</si>
  <si>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</si>
  <si>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</si>
  <si>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</si>
  <si>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</si>
  <si>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</si>
  <si>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</si>
  <si>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</si>
  <si>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</si>
  <si>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</si>
  <si>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</si>
  <si>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</si>
  <si>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</si>
  <si>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</si>
  <si>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</si>
  <si>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</si>
  <si>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</si>
  <si>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</si>
  <si>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</si>
  <si>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</si>
  <si>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</si>
  <si>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</si>
  <si>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</si>
  <si>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</si>
  <si>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</si>
  <si>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</si>
  <si>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</si>
  <si>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</si>
  <si>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</si>
  <si>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</si>
  <si>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</si>
  <si>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</si>
  <si>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</si>
  <si>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</si>
  <si>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</si>
  <si>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</si>
  <si>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</si>
  <si>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</si>
  <si>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</si>
  <si>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</si>
  <si>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</si>
  <si>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</si>
  <si>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</si>
  <si>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</si>
  <si>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</si>
  <si>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</si>
  <si>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</si>
  <si>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</si>
  <si>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</si>
  <si>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</si>
  <si>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</si>
  <si>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</si>
  <si>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</si>
  <si>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</si>
  <si>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</si>
  <si>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</si>
  <si>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</si>
  <si>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</si>
  <si>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</si>
  <si>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</si>
  <si>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</si>
  <si>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</si>
  <si>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</si>
  <si>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</si>
  <si>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</si>
  <si>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</si>
  <si>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</si>
  <si>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</si>
  <si>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</si>
  <si>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</si>
  <si>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</si>
  <si>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</si>
  <si>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</si>
  <si>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</si>
  <si>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</si>
  <si>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</si>
  <si>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</si>
  <si>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</si>
  <si>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</si>
  <si>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</si>
  <si>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</si>
  <si>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</si>
  <si>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</si>
  <si>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</si>
  <si>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</si>
  <si>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</si>
  <si>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</si>
  <si>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</si>
  <si>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</si>
  <si>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</si>
  <si>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</si>
  <si>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</si>
  <si>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</si>
  <si>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</si>
  <si>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</si>
  <si>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</si>
  <si>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</si>
  <si>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</si>
  <si>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</si>
  <si>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</si>
  <si>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</si>
  <si>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</si>
  <si>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</si>
  <si>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</si>
  <si>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</si>
  <si>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</si>
  <si>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</si>
  <si>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</si>
  <si>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</si>
  <si>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</si>
  <si>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</si>
  <si>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</si>
  <si>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</si>
  <si>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</si>
  <si>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</si>
  <si>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</si>
  <si>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</si>
  <si>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</si>
  <si>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</si>
  <si>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</si>
  <si>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</si>
  <si>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</si>
  <si>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</si>
  <si>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</si>
  <si>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</si>
  <si>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</si>
  <si>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</si>
  <si>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</si>
  <si>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</si>
  <si>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</si>
  <si>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</si>
  <si>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</si>
  <si>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</si>
  <si>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</si>
  <si>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</si>
  <si>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</si>
  <si>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</si>
  <si>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</si>
  <si>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</si>
  <si>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</si>
  <si>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</si>
  <si>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</si>
  <si>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</si>
  <si>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</si>
  <si>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</si>
  <si>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</si>
  <si>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</si>
  <si>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</si>
  <si>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</si>
  <si>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</si>
  <si>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</si>
  <si>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</si>
  <si>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</si>
  <si>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</si>
  <si>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</si>
  <si>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</si>
  <si>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</si>
  <si>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</si>
  <si>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</si>
  <si>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</si>
  <si>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</si>
  <si>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</si>
  <si>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</si>
  <si>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</si>
  <si>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</si>
  <si>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</si>
  <si>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</si>
  <si>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</si>
  <si>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</si>
  <si>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</si>
  <si>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</si>
  <si>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</si>
  <si>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</si>
  <si>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</si>
  <si>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</si>
  <si>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</si>
  <si>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</si>
  <si>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</si>
  <si>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</si>
  <si>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</si>
  <si>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</si>
  <si>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</si>
  <si>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</si>
  <si>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</si>
  <si>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</si>
  <si>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</si>
  <si>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</si>
  <si>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</si>
  <si>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</si>
  <si>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</si>
  <si>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</si>
  <si>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</si>
  <si>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</si>
  <si>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</si>
  <si>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</si>
  <si>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</si>
  <si>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</si>
  <si>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</si>
  <si>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</si>
  <si>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</si>
  <si>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</si>
  <si>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</si>
  <si>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</si>
  <si>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</si>
  <si>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</si>
  <si>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</si>
  <si>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</si>
  <si>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</si>
  <si>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</si>
  <si>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</si>
  <si>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</si>
  <si>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</si>
  <si>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</si>
  <si>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</si>
  <si>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</si>
  <si>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</si>
  <si>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</si>
  <si>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</si>
  <si>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</si>
  <si>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</si>
  <si>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</si>
  <si>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</si>
  <si>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</si>
  <si>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</si>
  <si>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</si>
  <si>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</si>
  <si>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</si>
  <si>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</si>
  <si>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</si>
  <si>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</si>
  <si>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</si>
  <si>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</si>
  <si>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</si>
  <si>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</si>
  <si>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</si>
  <si>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</si>
  <si>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</si>
  <si>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</si>
  <si>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</si>
  <si>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</si>
  <si>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</si>
  <si>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</si>
  <si>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</si>
  <si>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</si>
  <si>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</si>
  <si>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</si>
  <si>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</si>
  <si>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</si>
  <si>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</si>
  <si>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</si>
  <si>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</si>
  <si>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</si>
  <si>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</si>
  <si>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</si>
  <si>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</si>
  <si>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</si>
  <si>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</si>
  <si>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</si>
  <si>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</si>
  <si>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</si>
  <si>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</si>
  <si>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</si>
  <si>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</si>
  <si>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</si>
  <si>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</si>
  <si>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</si>
  <si>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</si>
  <si>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</si>
  <si>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</si>
  <si>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</si>
  <si>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</si>
  <si>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</si>
  <si>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</si>
  <si>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</si>
  <si>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</si>
  <si>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</si>
  <si>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</si>
  <si>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</si>
  <si>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</si>
  <si>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</si>
  <si>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</si>
  <si>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</si>
  <si>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</si>
  <si>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</si>
  <si>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</si>
  <si>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</si>
  <si>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</si>
  <si>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</si>
  <si>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</si>
  <si>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</si>
  <si>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</si>
  <si>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</si>
  <si>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</si>
  <si>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</si>
  <si>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</si>
  <si>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</si>
  <si>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</si>
  <si>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</si>
  <si>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</si>
  <si>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</si>
  <si>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</si>
  <si>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</si>
  <si>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</si>
  <si>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</si>
  <si>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</si>
  <si>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</si>
  <si>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</si>
  <si>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</si>
  <si>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</si>
  <si>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</si>
  <si>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</si>
  <si>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</si>
  <si>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</si>
  <si>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</si>
  <si>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</si>
  <si>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</si>
  <si>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</si>
  <si>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</si>
  <si>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</si>
  <si>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</si>
  <si>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</si>
  <si>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</si>
  <si>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</si>
  <si>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</si>
  <si>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</si>
  <si>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</si>
  <si>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</si>
  <si>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</si>
  <si>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</si>
  <si>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</si>
  <si>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</si>
  <si>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</si>
  <si>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</si>
  <si>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</si>
  <si>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</si>
  <si>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</si>
  <si>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</si>
  <si>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</si>
  <si>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</si>
  <si>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</si>
  <si>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</si>
  <si>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</si>
  <si>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</si>
  <si>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</si>
  <si>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</si>
  <si>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</si>
  <si>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</si>
  <si>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</si>
  <si>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</si>
  <si>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</si>
  <si>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</si>
  <si>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</si>
  <si>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</si>
  <si>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</si>
  <si>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</si>
  <si>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</si>
  <si>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</si>
  <si>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</si>
  <si>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</si>
  <si>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</si>
  <si>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</si>
  <si>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</si>
  <si>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</si>
  <si>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</si>
  <si>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</si>
  <si>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</si>
  <si>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</si>
  <si>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</si>
  <si>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</si>
  <si>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</si>
  <si>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</si>
  <si>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</si>
  <si>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</si>
  <si>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</si>
  <si>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</si>
  <si>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</si>
  <si>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</si>
  <si>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</si>
  <si>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</si>
  <si>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</si>
  <si>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</si>
  <si>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</si>
  <si>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</si>
  <si>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</si>
  <si>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</si>
  <si>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</si>
  <si>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</si>
  <si>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</si>
  <si>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</si>
  <si>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</si>
  <si>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</si>
  <si>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</si>
  <si>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</si>
  <si>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</si>
  <si>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</si>
  <si>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</si>
  <si>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</si>
  <si>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</si>
  <si>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</si>
  <si>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</si>
  <si>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</si>
  <si>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</si>
  <si>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</si>
  <si>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</si>
  <si>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</si>
  <si>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</si>
  <si>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</si>
  <si>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</si>
  <si>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</si>
  <si>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</si>
  <si>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</si>
  <si>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</si>
  <si>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</si>
  <si>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</si>
  <si>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</si>
  <si>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</si>
  <si>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</si>
  <si>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</si>
  <si>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</si>
  <si>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</si>
  <si>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</si>
  <si>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</si>
  <si>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</si>
  <si>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</si>
  <si>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</si>
  <si>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</si>
  <si>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</si>
  <si>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</si>
  <si>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</si>
  <si>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</si>
  <si>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</si>
  <si>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</si>
  <si>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</si>
  <si>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</si>
  <si>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</si>
  <si>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</si>
  <si>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</si>
  <si>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</si>
  <si>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</si>
  <si>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</si>
  <si>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</si>
  <si>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</si>
  <si>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</si>
  <si>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</si>
  <si>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</si>
  <si>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</si>
  <si>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</si>
  <si>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</si>
  <si>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</si>
  <si>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</si>
  <si>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</si>
  <si>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</si>
  <si>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</si>
  <si>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</si>
  <si>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</si>
  <si>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</si>
  <si>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</si>
  <si>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</si>
  <si>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</si>
  <si>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</si>
  <si>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</si>
  <si>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</si>
  <si>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</si>
  <si>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</si>
  <si>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</si>
  <si>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</si>
  <si>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</si>
  <si>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</si>
  <si>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</si>
  <si>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</si>
  <si>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</si>
  <si>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</si>
  <si>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</si>
  <si>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</si>
  <si>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</si>
  <si>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</si>
  <si>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</si>
  <si>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</si>
  <si>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</si>
  <si>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</si>
  <si>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</si>
  <si>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</si>
  <si>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</si>
  <si>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</si>
  <si>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</si>
  <si>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</si>
  <si>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</si>
  <si>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</si>
  <si>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</si>
  <si>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</si>
  <si>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</si>
  <si>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</si>
  <si>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</si>
  <si>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</si>
  <si>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</si>
  <si>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</si>
  <si>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</si>
  <si>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</si>
  <si>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</si>
  <si>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</si>
  <si>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</si>
  <si>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</si>
  <si>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</si>
  <si>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</si>
  <si>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</si>
  <si>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</si>
  <si>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</si>
  <si>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</si>
  <si>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</si>
  <si>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</si>
  <si>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</si>
  <si>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</si>
  <si>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</si>
  <si>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</si>
  <si>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</si>
  <si>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</si>
  <si>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</si>
  <si>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</si>
  <si>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</si>
  <si>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</si>
  <si>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</si>
  <si>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</si>
  <si>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</si>
  <si>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</si>
  <si>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</si>
  <si>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</si>
  <si>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</si>
  <si>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</si>
  <si>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</si>
  <si>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</si>
  <si>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</si>
  <si>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</si>
  <si>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</si>
  <si>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</si>
  <si>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</si>
  <si>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</si>
  <si>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</si>
  <si>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</si>
  <si>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</si>
  <si>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</si>
  <si>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</si>
  <si>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</si>
  <si>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</si>
  <si>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</si>
  <si>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</si>
  <si>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</si>
  <si>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</si>
  <si>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</si>
  <si>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</si>
  <si>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</si>
  <si>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</si>
  <si>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</si>
  <si>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</si>
  <si>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</si>
  <si>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</si>
  <si>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</si>
  <si>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</si>
  <si>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</si>
  <si>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</si>
  <si>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</si>
  <si>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</si>
  <si>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</si>
  <si>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</si>
  <si>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</si>
  <si>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</si>
  <si>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</si>
  <si>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</si>
  <si>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</si>
  <si>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</si>
  <si>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</si>
  <si>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</si>
  <si>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</si>
  <si>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</si>
  <si>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</si>
  <si>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</si>
  <si>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</si>
  <si>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</si>
  <si>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</si>
  <si>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</si>
  <si>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</si>
  <si>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</si>
  <si>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</si>
  <si>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</si>
  <si>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</si>
  <si>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</si>
  <si>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</si>
  <si>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</si>
  <si>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</si>
  <si>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</si>
  <si>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</si>
  <si>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</si>
  <si>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</si>
  <si>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</si>
  <si>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</si>
  <si>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</si>
  <si>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</si>
  <si>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</si>
  <si>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</si>
  <si>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</si>
  <si>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</si>
  <si>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</si>
  <si>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</si>
  <si>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</si>
  <si>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</si>
  <si>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</si>
  <si>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</si>
  <si>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</si>
  <si>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</si>
  <si>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</si>
  <si>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</si>
  <si>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</si>
  <si>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</si>
  <si>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</si>
  <si>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</si>
  <si>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</si>
  <si>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</si>
  <si>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</si>
  <si>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</si>
  <si>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</si>
  <si>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</si>
  <si>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</si>
  <si>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</si>
  <si>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</si>
  <si>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</si>
  <si>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</si>
  <si>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</si>
  <si>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</si>
  <si>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</si>
  <si>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</si>
  <si>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</si>
  <si>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</si>
  <si>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</si>
  <si>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</si>
  <si>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</si>
  <si>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</si>
  <si>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</si>
  <si>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</si>
  <si>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</si>
  <si>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</si>
  <si>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</si>
  <si>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</si>
  <si>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</si>
  <si>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</si>
  <si>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</si>
  <si>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</si>
  <si>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</si>
  <si>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</si>
  <si>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</si>
  <si>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</si>
  <si>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</si>
  <si>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</si>
  <si>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</si>
  <si>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</si>
  <si>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</si>
  <si>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</si>
  <si>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</si>
  <si>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</si>
  <si>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</si>
  <si>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</si>
  <si>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</si>
  <si>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</si>
  <si>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</si>
  <si>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</si>
  <si>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</si>
  <si>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</si>
  <si>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</si>
  <si>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</si>
  <si>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</si>
  <si>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</si>
  <si>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</si>
  <si>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</si>
  <si>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</si>
  <si>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</si>
  <si>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</si>
  <si>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</si>
  <si>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</si>
  <si>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</si>
  <si>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</si>
  <si>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</si>
  <si>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</si>
  <si>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</si>
  <si>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</si>
  <si>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</si>
  <si>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</si>
  <si>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</si>
  <si>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</si>
  <si>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</si>
  <si>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</si>
  <si>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</si>
  <si>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</si>
  <si>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</si>
  <si>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</si>
  <si>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</si>
  <si>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</si>
  <si>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</si>
  <si>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</si>
  <si>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</si>
  <si>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</si>
  <si>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</si>
  <si>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</si>
  <si>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</si>
  <si>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</si>
  <si>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</si>
  <si>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</si>
  <si>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</si>
  <si>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</si>
  <si>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</si>
  <si>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</si>
  <si>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</si>
  <si>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</si>
  <si>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</si>
  <si>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</si>
  <si>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</si>
  <si>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</si>
  <si>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</si>
  <si>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</si>
  <si>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</si>
  <si>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</si>
  <si>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</si>
  <si>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</si>
  <si>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</si>
  <si>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</si>
  <si>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</si>
  <si>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</si>
  <si>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</si>
  <si>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</si>
  <si>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</si>
  <si>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</si>
  <si>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</si>
  <si>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</si>
  <si>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</si>
  <si>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</si>
  <si>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</si>
  <si>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</si>
  <si>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</si>
  <si>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</si>
  <si>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</si>
  <si>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</si>
  <si>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</si>
  <si>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</si>
  <si>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</si>
  <si>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</si>
  <si>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</si>
  <si>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</si>
  <si>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</si>
  <si>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</si>
  <si>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</si>
  <si>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</si>
  <si>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</si>
  <si>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</si>
  <si>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</si>
  <si>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</si>
  <si>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</si>
  <si>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</si>
  <si>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</si>
  <si>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</si>
  <si>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</si>
  <si>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</si>
  <si>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</si>
  <si>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</si>
  <si>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</si>
  <si>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</si>
  <si>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</si>
  <si>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</si>
  <si>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</si>
  <si>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</si>
  <si>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</si>
  <si>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</si>
  <si>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</si>
  <si>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</si>
  <si>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</si>
  <si>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</si>
  <si>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</si>
  <si>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</si>
  <si>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</si>
  <si>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</si>
  <si>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</si>
  <si>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</si>
  <si>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</si>
  <si>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</si>
  <si>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</si>
  <si>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</si>
  <si>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</si>
  <si>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</si>
  <si>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</si>
  <si>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</si>
  <si>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</si>
  <si>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</si>
  <si>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</si>
  <si>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</si>
  <si>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</si>
  <si>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</si>
  <si>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</si>
  <si>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</si>
  <si>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</si>
  <si>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</si>
  <si>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</si>
  <si>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</si>
  <si>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</si>
  <si>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</si>
  <si>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</si>
  <si>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</si>
  <si>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</si>
  <si>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</si>
  <si>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</si>
  <si>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</si>
  <si>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</si>
  <si>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</si>
  <si>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</si>
  <si>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</si>
  <si>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</si>
  <si>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</si>
  <si>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</si>
  <si>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</si>
  <si>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</si>
  <si>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</si>
  <si>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</si>
  <si>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</si>
  <si>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</si>
  <si>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</si>
  <si>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</si>
  <si>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</si>
  <si>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</si>
  <si>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</si>
  <si>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</si>
  <si>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</si>
  <si>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</si>
  <si>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</si>
  <si>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</si>
  <si>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</si>
  <si>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</si>
  <si>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</si>
  <si>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</si>
  <si>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</si>
  <si>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</si>
  <si>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</si>
  <si>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</si>
  <si>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</si>
  <si>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</si>
  <si>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</si>
  <si>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</si>
  <si>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</si>
  <si>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</si>
  <si>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</si>
  <si>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</si>
  <si>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</si>
  <si>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</si>
  <si>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</si>
  <si>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</si>
  <si>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</si>
  <si>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</si>
  <si>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</si>
  <si>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</si>
  <si>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</si>
  <si>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</si>
  <si>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</si>
  <si>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</si>
  <si>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</si>
  <si>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</si>
  <si>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</si>
  <si>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</si>
  <si>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</si>
  <si>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</si>
  <si>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</si>
  <si>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</si>
  <si>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</si>
  <si>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</si>
  <si>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</si>
  <si>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</si>
  <si>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</si>
  <si>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</si>
  <si>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</si>
  <si>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</si>
  <si>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</si>
  <si>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</si>
  <si>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</si>
  <si>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</si>
  <si>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</si>
  <si>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</si>
  <si>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</si>
  <si>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</si>
  <si>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</si>
  <si>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</si>
  <si>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</si>
  <si>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</si>
  <si>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</si>
  <si>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</si>
  <si>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</si>
  <si>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</si>
  <si>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</si>
  <si>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</si>
  <si>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</si>
  <si>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</si>
  <si>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</si>
  <si>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</si>
  <si>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</si>
  <si>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</si>
  <si>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</si>
  <si>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</si>
  <si>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</si>
  <si>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</si>
  <si>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</si>
  <si>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</si>
  <si>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</si>
  <si>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</si>
  <si>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</si>
  <si>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</si>
  <si>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</si>
  <si>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</si>
  <si>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</si>
  <si>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</si>
  <si>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</si>
  <si>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</si>
  <si>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</si>
  <si>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</si>
  <si>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</si>
  <si>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</si>
  <si>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</si>
  <si>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</si>
  <si>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</si>
  <si>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</si>
  <si>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</si>
  <si>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</si>
  <si>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</si>
  <si>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</si>
  <si>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</si>
  <si>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</si>
  <si>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</si>
  <si>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</si>
  <si>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</si>
  <si>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</si>
  <si>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</si>
  <si>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</si>
  <si>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</si>
  <si>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</si>
  <si>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</si>
  <si>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</si>
  <si>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</si>
  <si>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</si>
  <si>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</si>
  <si>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</si>
  <si>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</si>
  <si>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</si>
  <si>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</si>
  <si>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</si>
  <si>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</si>
  <si>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</si>
  <si>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</si>
  <si>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</si>
  <si>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</si>
  <si>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</si>
  <si>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</si>
  <si>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</si>
  <si>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</si>
  <si>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</si>
  <si>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</si>
  <si>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</si>
  <si>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</si>
  <si>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</si>
  <si>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</si>
  <si>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</si>
  <si>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</si>
  <si>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</si>
  <si>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</si>
  <si>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</si>
  <si>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</si>
  <si>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</si>
  <si>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</si>
  <si>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</si>
  <si>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</si>
  <si>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</si>
  <si>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</si>
  <si>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</si>
  <si>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</si>
  <si>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</si>
  <si>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</si>
  <si>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</si>
  <si>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</si>
  <si>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</si>
  <si>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</si>
  <si>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</si>
  <si>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</si>
  <si>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</si>
  <si>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</si>
  <si>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</si>
  <si>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</si>
  <si>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</si>
  <si>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</si>
  <si>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</si>
  <si>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</si>
  <si>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</si>
  <si>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</si>
  <si>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</si>
  <si>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</si>
  <si>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</si>
  <si>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</si>
  <si>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</si>
  <si>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</si>
  <si>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</si>
  <si>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</si>
  <si>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</si>
  <si>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</si>
  <si>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</si>
  <si>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</si>
  <si>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</si>
  <si>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</si>
  <si>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</si>
  <si>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</si>
  <si>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</si>
  <si>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</si>
  <si>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</si>
  <si>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</si>
  <si>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</si>
  <si>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</si>
  <si>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</si>
  <si>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</si>
  <si>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</si>
  <si>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</si>
  <si>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</si>
  <si>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</si>
  <si>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</si>
  <si>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</si>
  <si>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</si>
  <si>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</si>
  <si>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</si>
  <si>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</si>
  <si>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</si>
  <si>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</si>
  <si>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</si>
  <si>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</si>
  <si>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</si>
  <si>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</si>
  <si>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</si>
  <si>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</si>
  <si>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</si>
  <si>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</si>
  <si>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</si>
  <si>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</si>
  <si>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</si>
  <si>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</si>
  <si>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</si>
  <si>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</si>
  <si>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</si>
  <si>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</si>
  <si>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</si>
  <si>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</si>
  <si>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</si>
  <si>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</si>
  <si>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</si>
  <si>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</si>
  <si>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</si>
  <si>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</si>
  <si>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</si>
  <si>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</si>
  <si>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</si>
  <si>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</si>
  <si>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</si>
  <si>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</si>
  <si>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</si>
  <si>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</si>
  <si>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</si>
  <si>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</si>
  <si>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</si>
  <si>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</si>
  <si>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</si>
  <si>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</si>
  <si>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</si>
  <si>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</si>
  <si>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</si>
  <si>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</si>
  <si>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</si>
  <si>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</si>
  <si>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</si>
  <si>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</si>
  <si>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</si>
  <si>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</si>
  <si>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</si>
  <si>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</si>
  <si>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</si>
  <si>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</si>
  <si>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</si>
  <si>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</si>
  <si>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</si>
  <si>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</si>
  <si>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</si>
  <si>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</si>
  <si>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</si>
  <si>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</si>
  <si>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</si>
  <si>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</si>
  <si>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</si>
  <si>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</si>
  <si>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</si>
  <si>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</si>
  <si>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</si>
  <si>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</si>
  <si>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</si>
  <si>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</si>
  <si>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</si>
  <si>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</si>
  <si>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</si>
  <si>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</si>
  <si>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</si>
  <si>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</si>
  <si>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</si>
  <si>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</si>
  <si>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</si>
  <si>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</si>
  <si>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</si>
  <si>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</si>
  <si>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</si>
  <si>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</si>
  <si>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</si>
  <si>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</si>
  <si>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</si>
  <si>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</si>
  <si>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</si>
  <si>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</si>
  <si>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</si>
  <si>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</si>
  <si>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</si>
  <si>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</si>
  <si>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</si>
  <si>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</si>
  <si>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</si>
  <si>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</si>
  <si>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</si>
  <si>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</si>
  <si>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</si>
  <si>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</si>
  <si>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</si>
  <si>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</si>
  <si>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</si>
  <si>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</si>
  <si>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</si>
  <si>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</si>
  <si>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</si>
  <si>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</si>
  <si>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</si>
  <si>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</si>
  <si>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</si>
  <si>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</si>
  <si>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</si>
  <si>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</si>
  <si>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</si>
  <si>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</si>
  <si>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</si>
  <si>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</si>
  <si>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</si>
  <si>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</si>
  <si>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</si>
  <si>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</si>
  <si>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</si>
  <si>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</si>
  <si>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</si>
  <si>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</si>
  <si>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</si>
  <si>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</si>
  <si>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</si>
  <si>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</si>
  <si>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</si>
  <si>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</si>
  <si>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</si>
  <si>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</si>
  <si>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</si>
  <si>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</si>
  <si>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</si>
  <si>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</si>
  <si>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</si>
  <si>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</si>
  <si>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</si>
  <si>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</si>
  <si>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</si>
  <si>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</si>
  <si>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</si>
  <si>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</si>
  <si>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</si>
  <si>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</si>
  <si>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</si>
  <si>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</si>
  <si>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</si>
  <si>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</si>
  <si>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</si>
  <si>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</si>
  <si>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</si>
  <si>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</si>
  <si>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</si>
  <si>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</si>
  <si>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</si>
  <si>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</si>
  <si>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</si>
  <si>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</si>
  <si>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</si>
  <si>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</si>
  <si>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</si>
  <si>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</si>
  <si>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</si>
  <si>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</si>
  <si>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</si>
  <si>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</si>
  <si>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</si>
  <si>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</si>
  <si>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</si>
  <si>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</si>
  <si>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</si>
  <si>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</si>
  <si>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</si>
  <si>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</si>
  <si>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</si>
  <si>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</si>
  <si>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</si>
  <si>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</si>
  <si>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</si>
  <si>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</si>
  <si>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</si>
  <si>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</si>
  <si>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</si>
  <si>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</si>
  <si>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</si>
  <si>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</si>
  <si>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</si>
  <si>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</si>
  <si>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</si>
  <si>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</si>
  <si>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</si>
  <si>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</si>
  <si>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</si>
  <si>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</si>
  <si>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</si>
  <si>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</si>
  <si>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</si>
  <si>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</si>
  <si>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</si>
  <si>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</si>
  <si>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</si>
  <si>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</si>
  <si>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</si>
  <si>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</si>
  <si>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</si>
  <si>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</si>
  <si>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</si>
  <si>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</si>
  <si>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</si>
  <si>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</si>
  <si>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</si>
  <si>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</si>
  <si>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</si>
  <si>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</si>
  <si>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</si>
  <si>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</si>
  <si>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</si>
  <si>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</si>
  <si>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</si>
  <si>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</si>
  <si>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</si>
  <si>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</si>
  <si>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</si>
  <si>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</si>
  <si>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</si>
  <si>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</si>
  <si>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</si>
  <si>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</si>
  <si>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</si>
  <si>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</si>
  <si>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</si>
  <si>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</si>
  <si>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</si>
  <si>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</si>
  <si>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</si>
  <si>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</si>
  <si>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</si>
  <si>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</si>
  <si>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</si>
  <si>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</si>
  <si>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</si>
  <si>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</si>
  <si>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</si>
  <si>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</si>
  <si>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</si>
  <si>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</si>
  <si>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</si>
  <si>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</si>
  <si>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</si>
  <si>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</si>
  <si>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</si>
  <si>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</si>
  <si>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</si>
  <si>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</si>
  <si>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</si>
  <si>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</si>
  <si>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</si>
  <si>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</si>
  <si>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</si>
  <si>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</si>
  <si>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</si>
  <si>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</si>
  <si>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</si>
  <si>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</si>
  <si>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</si>
  <si>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</si>
  <si>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</si>
  <si>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</si>
  <si>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</si>
  <si>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</si>
  <si>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</si>
  <si>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</si>
  <si>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</si>
  <si>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</si>
  <si>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</si>
  <si>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</si>
  <si>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</si>
  <si>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</si>
  <si>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</si>
  <si>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</si>
  <si>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</si>
  <si>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</si>
  <si>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</si>
  <si>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</si>
  <si>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</si>
  <si>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</si>
  <si>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</si>
  <si>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</si>
  <si>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</si>
  <si>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</si>
  <si>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</si>
  <si>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</si>
  <si>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</si>
  <si>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</si>
  <si>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</si>
  <si>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</si>
  <si>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</si>
  <si>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</si>
  <si>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</si>
  <si>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</si>
  <si>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</si>
  <si>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</si>
  <si>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</si>
  <si>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</si>
  <si>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</si>
  <si>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</si>
  <si>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</si>
  <si>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</si>
  <si>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</si>
  <si>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</si>
  <si>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</si>
  <si>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</si>
  <si>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</si>
  <si>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</si>
  <si>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</si>
  <si>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</si>
  <si>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</si>
  <si>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</si>
  <si>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</si>
  <si>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</si>
  <si>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</si>
  <si>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</si>
  <si>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</si>
  <si>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</si>
  <si>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</si>
  <si>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</si>
  <si>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</si>
  <si>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</si>
  <si>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</si>
  <si>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</si>
  <si>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</si>
  <si>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</si>
  <si>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</si>
  <si>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</si>
  <si>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</si>
  <si>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</si>
  <si>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</si>
  <si>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</si>
  <si>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</si>
  <si>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</si>
  <si>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</si>
  <si>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</si>
  <si>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</si>
  <si>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</si>
  <si>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</si>
  <si>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</si>
  <si>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</si>
  <si>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</si>
  <si>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</si>
  <si>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</si>
  <si>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</si>
  <si>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</si>
  <si>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</si>
  <si>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</si>
  <si>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</si>
  <si>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</si>
  <si>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</si>
  <si>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</si>
  <si>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</si>
  <si>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</si>
  <si>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</si>
  <si>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</si>
  <si>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</si>
  <si>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</si>
  <si>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</si>
  <si>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</si>
  <si>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</si>
  <si>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</si>
  <si>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</si>
  <si>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</si>
  <si>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</si>
  <si>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</si>
  <si>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</si>
  <si>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</si>
  <si>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</si>
  <si>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</si>
  <si>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</si>
  <si>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</si>
  <si>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</si>
  <si>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</si>
  <si>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</si>
  <si>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</si>
  <si>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</si>
  <si>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</si>
  <si>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</si>
  <si>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</si>
  <si>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</si>
  <si>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</si>
  <si>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</si>
  <si>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</si>
  <si>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</si>
  <si>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</si>
  <si>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</si>
  <si>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</si>
  <si>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</si>
  <si>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</si>
  <si>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</si>
  <si>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</si>
  <si>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</si>
  <si>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</si>
  <si>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</si>
  <si>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</si>
  <si>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</si>
  <si>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</si>
  <si>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</si>
  <si>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</si>
  <si>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</si>
  <si>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</si>
  <si>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</si>
  <si>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</si>
  <si>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</si>
  <si>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</si>
  <si>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</si>
  <si>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</si>
  <si>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</si>
  <si>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</si>
  <si>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</si>
  <si>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</si>
  <si>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</si>
  <si>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</si>
  <si>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</si>
  <si>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</si>
  <si>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</si>
  <si>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</si>
  <si>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</si>
  <si>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</si>
  <si>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</si>
  <si>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</si>
  <si>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</si>
  <si>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</si>
  <si>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</si>
  <si>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</si>
  <si>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</si>
  <si>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</si>
  <si>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</si>
  <si>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</si>
  <si>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</si>
  <si>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</si>
  <si>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</si>
  <si>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</si>
  <si>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</si>
  <si>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</si>
  <si>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</si>
  <si>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</si>
  <si>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</si>
  <si>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</si>
  <si>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</si>
  <si>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</si>
  <si>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</si>
  <si>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</si>
  <si>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</si>
  <si>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</si>
  <si>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</si>
  <si>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</si>
  <si>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</si>
  <si>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</si>
  <si>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</si>
  <si>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</si>
  <si>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</si>
  <si>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</si>
  <si>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</si>
  <si>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</si>
  <si>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</si>
  <si>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</si>
  <si>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</si>
  <si>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</si>
  <si>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</si>
  <si>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</si>
  <si>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</si>
  <si>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</si>
  <si>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</si>
  <si>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</si>
  <si>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</si>
  <si>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</si>
  <si>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</si>
  <si>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</si>
  <si>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</si>
  <si>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</si>
  <si>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</si>
  <si>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</si>
  <si>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</si>
  <si>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</si>
  <si>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</si>
  <si>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</si>
  <si>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</si>
  <si>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</si>
  <si>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</si>
  <si>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</si>
  <si>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</si>
  <si>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</si>
  <si>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</si>
  <si>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</si>
  <si>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</si>
  <si>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</si>
  <si>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</si>
  <si>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</si>
  <si>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</si>
  <si>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</si>
  <si>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</si>
  <si>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</si>
  <si>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</si>
  <si>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</si>
  <si>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</si>
  <si>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</si>
  <si>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</si>
  <si>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</si>
  <si>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</si>
  <si>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</si>
  <si>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</si>
  <si>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</si>
  <si>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</si>
  <si>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</si>
  <si>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</si>
  <si>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</si>
  <si>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</si>
  <si>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</si>
  <si>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</si>
  <si>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</si>
  <si>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</si>
  <si>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</si>
  <si>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</si>
  <si>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</si>
  <si>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</si>
  <si>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</si>
  <si>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</si>
  <si>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</si>
  <si>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</si>
  <si>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</si>
  <si>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</si>
  <si>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</si>
  <si>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</si>
  <si>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</si>
  <si>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</si>
  <si>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</si>
  <si>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</si>
  <si>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</si>
  <si>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</si>
  <si>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</si>
  <si>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</si>
  <si>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</si>
  <si>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</si>
  <si>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</si>
  <si>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</si>
  <si>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</si>
  <si>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</si>
  <si>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</si>
  <si>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</si>
  <si>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</si>
  <si>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</si>
  <si>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</si>
  <si>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</si>
  <si>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</si>
  <si>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</si>
  <si>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</si>
  <si>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</si>
  <si>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</si>
  <si>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</si>
  <si>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</si>
  <si>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</si>
  <si>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</si>
  <si>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</si>
  <si>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</si>
  <si>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</si>
  <si>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</si>
  <si>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</si>
  <si>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</si>
  <si>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</si>
  <si>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</si>
  <si>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</si>
  <si>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</si>
  <si>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</si>
  <si>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</si>
  <si>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</si>
  <si>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</si>
  <si>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</si>
  <si>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</si>
  <si>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</si>
  <si>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</si>
  <si>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</si>
  <si>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</si>
  <si>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</si>
  <si>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</si>
  <si>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</si>
  <si>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</si>
  <si>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</si>
  <si>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</si>
  <si>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</si>
  <si>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</si>
  <si>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</si>
  <si>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</si>
  <si>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</si>
  <si>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</si>
  <si>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</si>
  <si>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</si>
  <si>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</si>
  <si>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</si>
  <si>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</si>
  <si>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</si>
  <si>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</si>
  <si>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</si>
  <si>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</si>
  <si>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</si>
  <si>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</si>
  <si>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</si>
  <si>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</si>
  <si>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</si>
  <si>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</si>
  <si>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</si>
  <si>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</si>
  <si>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</si>
  <si>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</si>
  <si>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</si>
  <si>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</si>
  <si>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</si>
  <si>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</si>
  <si>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</si>
  <si>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</si>
  <si>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</si>
  <si>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</si>
  <si>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</si>
  <si>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</si>
  <si>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</si>
  <si>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</si>
  <si>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</si>
  <si>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</si>
  <si>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</si>
  <si>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</si>
  <si>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</si>
  <si>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</si>
  <si>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</si>
  <si>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</si>
  <si>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</si>
  <si>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</si>
  <si>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</si>
  <si>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</si>
  <si>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</si>
  <si>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</si>
  <si>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</si>
  <si>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</si>
  <si>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</si>
  <si>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</si>
  <si>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</si>
  <si>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</si>
  <si>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</si>
  <si>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</si>
  <si>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</si>
  <si>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</si>
  <si>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</si>
  <si>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</si>
  <si>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</si>
  <si>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</si>
  <si>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</si>
  <si>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</si>
  <si>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</si>
  <si>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</si>
  <si>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</si>
  <si>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</si>
  <si>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</si>
  <si>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</si>
  <si>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</si>
  <si>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</si>
  <si>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</si>
  <si>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</si>
  <si>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</si>
  <si>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</si>
  <si>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</si>
  <si>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</si>
  <si>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</si>
  <si>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</si>
  <si>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</si>
  <si>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</si>
  <si>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</si>
  <si>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</si>
  <si>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</si>
  <si>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</si>
  <si>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</si>
  <si>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</si>
  <si>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</si>
  <si>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</si>
  <si>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</si>
  <si>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</si>
  <si>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</si>
  <si>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</si>
  <si>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</si>
  <si>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</si>
  <si>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</si>
  <si>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</si>
  <si>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</si>
  <si>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</si>
  <si>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</si>
  <si>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</si>
  <si>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</si>
  <si>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</si>
  <si>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</si>
  <si>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</si>
  <si>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</si>
  <si>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</si>
  <si>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</si>
  <si>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</si>
  <si>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</si>
  <si>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</si>
  <si>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</si>
  <si>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</si>
  <si>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</si>
  <si>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</si>
  <si>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</si>
  <si>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</si>
  <si>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</si>
  <si>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</si>
  <si>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</si>
  <si>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</si>
  <si>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</si>
  <si>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</si>
  <si>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</si>
  <si>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</si>
  <si>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</si>
  <si>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</si>
  <si>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</si>
  <si>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</si>
  <si>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</si>
  <si>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</si>
  <si>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</si>
  <si>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</si>
  <si>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</si>
  <si>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</si>
  <si>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</si>
  <si>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</si>
  <si>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</si>
  <si>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</si>
  <si>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</si>
  <si>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</si>
  <si>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</si>
  <si>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</si>
  <si>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</si>
  <si>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</si>
  <si>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</si>
  <si>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</si>
  <si>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</si>
  <si>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</si>
  <si>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</si>
  <si>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</si>
  <si>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</si>
  <si>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</si>
  <si>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</si>
  <si>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</si>
  <si>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</si>
  <si>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</si>
  <si>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</si>
  <si>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</si>
  <si>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</si>
  <si>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</si>
  <si>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</si>
  <si>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</si>
  <si>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</si>
  <si>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</si>
  <si>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</si>
  <si>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</si>
  <si>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</si>
  <si>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</si>
  <si>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</si>
  <si>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</si>
  <si>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</si>
  <si>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</si>
  <si>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</si>
  <si>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</si>
  <si>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</si>
  <si>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</si>
  <si>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</si>
  <si>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</si>
  <si>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</si>
  <si>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</si>
  <si>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</si>
  <si>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ROW clearance required since 7.02.2026</t>
  </si>
  <si>
    <t>G_1 B.K Construction.</t>
  </si>
  <si>
    <t>4/5-4/1</t>
  </si>
  <si>
    <t xml:space="preserve">ROW </t>
  </si>
  <si>
    <t>AP 28- AP 29</t>
  </si>
  <si>
    <t>13/0 -14/0</t>
  </si>
  <si>
    <t>ROW Due to high compansation demond</t>
  </si>
  <si>
    <t>Cliping WIP</t>
  </si>
  <si>
    <t>Back Stay Arrangement</t>
  </si>
  <si>
    <t>AP 35 - AP 36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</si>
  <si>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</si>
  <si>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</si>
  <si>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</si>
  <si>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</si>
  <si>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insulator hoisting pending DUE TO ROW  40/8,40/11,40A/0</t>
  </si>
  <si>
    <t>Hoisting WIP</t>
  </si>
  <si>
    <t>02.07.2026</t>
  </si>
  <si>
    <t>Pilot paying out start</t>
  </si>
  <si>
    <t>Middle both PHASE WIP</t>
  </si>
  <si>
    <t>Jumpring &amp; Spacering WIP</t>
  </si>
  <si>
    <t>Jumpring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</si>
</sst>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6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" fontId="100" fillId="11" borderId="1" xfId="30" quotePrefix="1" applyNumberFormat="1" applyFont="1" applyFill="1" applyBorder="1" applyAlignment="1">
      <alignment horizontal="center" vertical="center"/>
    </xf>
    <xf numFmtId="0" fontId="100" fillId="11" borderId="1" xfId="30" applyFont="1" applyFill="1" applyBorder="1" applyAlignment="1">
      <alignment horizontal="center" vertical="center"/>
    </xf>
    <xf numFmtId="166" fontId="100" fillId="11" borderId="1" xfId="30" applyNumberFormat="1" applyFont="1" applyFill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left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8" fillId="0" borderId="119" xfId="0" applyFont="1" applyBorder="1" applyAlignment="1">
      <alignment horizontal="center" vertical="center"/>
    </xf>
    <xf numFmtId="0" fontId="108" fillId="0" borderId="9" xfId="0" applyFont="1" applyBorder="1" applyAlignment="1">
      <alignment horizontal="left" vertical="center"/>
    </xf>
    <xf numFmtId="0" fontId="108" fillId="0" borderId="116" xfId="0" applyFont="1" applyBorder="1" applyAlignment="1">
      <alignment horizontal="left" vertical="center" wrapText="1"/>
    </xf>
    <xf numFmtId="166" fontId="108" fillId="0" borderId="9" xfId="0" applyNumberFormat="1" applyFont="1" applyBorder="1" applyAlignment="1">
      <alignment horizontal="center" vertical="center"/>
    </xf>
    <xf numFmtId="182" fontId="108" fillId="0" borderId="9" xfId="0" applyNumberFormat="1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 wrapText="1"/>
    </xf>
    <xf numFmtId="0" fontId="108" fillId="0" borderId="29" xfId="0" applyFont="1" applyBorder="1" applyAlignment="1">
      <alignment vertical="center"/>
    </xf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8" fontId="17" fillId="0" borderId="1" xfId="35" applyNumberFormat="1" applyFont="1" applyBorder="1" applyAlignment="1">
      <alignment horizontal="right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2"/>
      <tableStyleElement type="headerRow" dxfId="231"/>
      <tableStyleElement type="firstRowStripe" dxfId="230"/>
      <tableStyleElement type="secondRowStripe" dxfId="229"/>
    </tableStyle>
    <tableStyle name="Rahul Gang-style" pivot="0" count="4" xr9:uid="{3D22637C-CDC4-45FB-9A29-30C7D42679DD}">
      <tableStyleElement type="wholeTable" size="0" dxfId="228"/>
      <tableStyleElement type="headerRow" dxfId="227"/>
      <tableStyleElement type="firstRowStripe" dxfId="226"/>
      <tableStyleElement type="secondRowStripe" dxfId="225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45357</xdr:colOff>
      <xdr:row>50</xdr:row>
      <xdr:rowOff>187906</xdr:rowOff>
    </xdr:from>
    <xdr:to>
      <xdr:col>21</xdr:col>
      <xdr:colOff>272142</xdr:colOff>
      <xdr:row>59</xdr:row>
      <xdr:rowOff>155509</xdr:rowOff>
    </xdr:to>
    <xdr:sp macro="" textlink="">
      <xdr:nvSpPr>
        <xdr:cNvPr id="4260" name="Oval 4259">
          <a:extLst>
            <a:ext uri="{FF2B5EF4-FFF2-40B4-BE49-F238E27FC236}">
              <a16:creationId xmlns:a16="http://schemas.microsoft.com/office/drawing/2014/main" id="{58EF5CB0-483E-4472-A063-7B3C6A546900}"/>
            </a:ext>
          </a:extLst>
        </xdr:cNvPr>
        <xdr:cNvSpPr/>
      </xdr:nvSpPr>
      <xdr:spPr>
        <a:xfrm>
          <a:off x="6440714" y="10043365"/>
          <a:ext cx="887704" cy="1723573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90714</xdr:colOff>
      <xdr:row>114</xdr:row>
      <xdr:rowOff>64796</xdr:rowOff>
    </xdr:from>
    <xdr:to>
      <xdr:col>7</xdr:col>
      <xdr:colOff>246225</xdr:colOff>
      <xdr:row>124</xdr:row>
      <xdr:rowOff>38877</xdr:rowOff>
    </xdr:to>
    <xdr:sp macro="" textlink="">
      <xdr:nvSpPr>
        <xdr:cNvPr id="4270" name="Oval 4269">
          <a:extLst>
            <a:ext uri="{FF2B5EF4-FFF2-40B4-BE49-F238E27FC236}">
              <a16:creationId xmlns:a16="http://schemas.microsoft.com/office/drawing/2014/main" id="{B14FC33B-4288-4069-8DF3-246550BB439B}"/>
            </a:ext>
          </a:extLst>
        </xdr:cNvPr>
        <xdr:cNvSpPr/>
      </xdr:nvSpPr>
      <xdr:spPr>
        <a:xfrm>
          <a:off x="1600459" y="22464745"/>
          <a:ext cx="816429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topLeftCell="A2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28" t="s">
        <v>1012</v>
      </c>
      <c r="B1" s="1428"/>
      <c r="C1" s="1428"/>
      <c r="D1" s="1428"/>
      <c r="E1" s="1428"/>
      <c r="F1" s="1428"/>
      <c r="G1" s="1428"/>
      <c r="H1" s="1428"/>
      <c r="I1" s="1428"/>
      <c r="J1" s="1428"/>
      <c r="K1" s="1428"/>
      <c r="L1" s="1428"/>
      <c r="M1" s="83" t="s">
        <v>1857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29" t="s">
        <v>1746</v>
      </c>
      <c r="L2" s="1429"/>
      <c r="M2" s="1429"/>
    </row>
    <row r="3" spans="1:256" s="1" customFormat="1" ht="20.149999999999999" customHeight="1">
      <c r="A3" s="1206" t="s">
        <v>1823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24"/>
      <c r="Z3" s="1424"/>
      <c r="AA3" s="1424"/>
      <c r="AB3" s="1424"/>
      <c r="AC3" s="1424"/>
      <c r="AD3" s="1424"/>
      <c r="AE3" s="1424"/>
      <c r="AF3" s="1424"/>
      <c r="AG3" s="1424"/>
      <c r="AH3" s="1424"/>
      <c r="AI3" s="1424"/>
      <c r="AJ3" s="1424"/>
      <c r="AK3" s="1424"/>
      <c r="AL3" s="1424"/>
      <c r="AM3" s="1424"/>
      <c r="AN3" s="1424"/>
      <c r="AO3" s="1424"/>
      <c r="AP3" s="1424"/>
      <c r="AQ3" s="1424"/>
      <c r="AR3" s="1424"/>
      <c r="AS3" s="1424"/>
      <c r="AT3" s="1424"/>
      <c r="AU3" s="1424"/>
      <c r="AV3" s="1424"/>
      <c r="AW3" s="1424"/>
      <c r="AX3" s="1424"/>
      <c r="AY3" s="1424"/>
      <c r="AZ3" s="1424"/>
      <c r="BA3" s="1424"/>
      <c r="BB3" s="1424"/>
      <c r="BC3" s="1424"/>
      <c r="BD3" s="1424"/>
      <c r="BE3" s="1424"/>
      <c r="BF3" s="1424"/>
      <c r="BG3" s="1424"/>
      <c r="BH3" s="1424"/>
      <c r="BI3" s="1424"/>
      <c r="BJ3" s="1424"/>
      <c r="BK3" s="1424"/>
      <c r="BL3" s="1424"/>
      <c r="BM3" s="1424"/>
      <c r="BN3" s="1424"/>
      <c r="BO3" s="1424"/>
      <c r="BP3" s="1424"/>
      <c r="BQ3" s="1424"/>
      <c r="BR3" s="1424"/>
      <c r="BS3" s="1424"/>
      <c r="BT3" s="1424"/>
      <c r="BU3" s="1424"/>
      <c r="BV3" s="1424"/>
      <c r="BW3" s="1424"/>
      <c r="BX3" s="1424"/>
      <c r="BY3" s="1424"/>
      <c r="BZ3" s="1424"/>
      <c r="CA3" s="1424"/>
      <c r="CB3" s="1424"/>
      <c r="CC3" s="1424"/>
      <c r="CD3" s="1424"/>
      <c r="CE3" s="1424"/>
      <c r="CF3" s="1424"/>
      <c r="CG3" s="1424"/>
      <c r="CH3" s="1424"/>
      <c r="CI3" s="1424"/>
      <c r="CJ3" s="1424"/>
      <c r="CK3" s="1424"/>
      <c r="CL3" s="1424"/>
      <c r="CM3" s="1424"/>
      <c r="CN3" s="1424"/>
      <c r="CO3" s="1424"/>
      <c r="CP3" s="1424"/>
      <c r="CQ3" s="1424"/>
      <c r="CR3" s="1424"/>
      <c r="CS3" s="1424"/>
      <c r="CT3" s="1424"/>
      <c r="CU3" s="1424"/>
      <c r="CV3" s="1424"/>
      <c r="CW3" s="1424"/>
      <c r="CX3" s="1424"/>
      <c r="CY3" s="1424"/>
      <c r="CZ3" s="1424"/>
      <c r="DA3" s="1424"/>
      <c r="DB3" s="1424"/>
      <c r="DC3" s="1424"/>
      <c r="DD3" s="1424"/>
      <c r="DE3" s="1424"/>
      <c r="DF3" s="1424"/>
      <c r="DG3" s="1424"/>
      <c r="DH3" s="1424"/>
      <c r="DI3" s="1424"/>
      <c r="DJ3" s="1424"/>
      <c r="DK3" s="1424"/>
      <c r="DL3" s="1424"/>
      <c r="DM3" s="1424"/>
      <c r="DN3" s="1424"/>
      <c r="DO3" s="1424"/>
      <c r="DP3" s="1424"/>
      <c r="DQ3" s="1424"/>
      <c r="DR3" s="1424"/>
      <c r="DS3" s="1424"/>
      <c r="DT3" s="1424"/>
      <c r="DU3" s="1424"/>
      <c r="DV3" s="1424"/>
      <c r="DW3" s="1424"/>
      <c r="DX3" s="1424"/>
      <c r="DY3" s="1424"/>
      <c r="DZ3" s="1424"/>
      <c r="EA3" s="1424"/>
      <c r="EB3" s="1424"/>
      <c r="EC3" s="1424"/>
      <c r="ED3" s="1424"/>
      <c r="EE3" s="1424"/>
      <c r="EF3" s="1424"/>
      <c r="EG3" s="1424"/>
      <c r="EH3" s="1424"/>
      <c r="EI3" s="1424"/>
      <c r="EJ3" s="1424"/>
      <c r="EK3" s="1424"/>
      <c r="EL3" s="1424"/>
      <c r="EM3" s="1424"/>
      <c r="EN3" s="1424"/>
      <c r="EO3" s="1424"/>
      <c r="EP3" s="1424"/>
      <c r="EQ3" s="1424"/>
      <c r="ER3" s="1424"/>
      <c r="ES3" s="1424"/>
      <c r="ET3" s="1424"/>
      <c r="EU3" s="1424"/>
      <c r="EV3" s="1424"/>
      <c r="EW3" s="1424"/>
      <c r="EX3" s="1424"/>
      <c r="EY3" s="1424"/>
      <c r="EZ3" s="1424"/>
      <c r="FA3" s="1424"/>
      <c r="FB3" s="1424"/>
      <c r="FC3" s="1424"/>
      <c r="FD3" s="1424"/>
      <c r="FE3" s="1424"/>
      <c r="FF3" s="1424"/>
      <c r="FG3" s="1424"/>
      <c r="FH3" s="1424"/>
      <c r="FI3" s="1424"/>
      <c r="FJ3" s="1424"/>
      <c r="FK3" s="1424"/>
      <c r="FL3" s="1424"/>
      <c r="FM3" s="1424"/>
      <c r="FN3" s="1424"/>
      <c r="FO3" s="1424"/>
      <c r="FP3" s="1424"/>
      <c r="FQ3" s="1424"/>
      <c r="FR3" s="1424"/>
      <c r="FS3" s="1424"/>
      <c r="FT3" s="1424"/>
      <c r="FU3" s="1424"/>
      <c r="FV3" s="1424"/>
      <c r="FW3" s="1424"/>
      <c r="FX3" s="1424"/>
      <c r="FY3" s="1424"/>
      <c r="FZ3" s="1424"/>
      <c r="GA3" s="1424"/>
      <c r="GB3" s="1424"/>
      <c r="GC3" s="1424"/>
      <c r="GD3" s="1424"/>
      <c r="GE3" s="1424"/>
      <c r="GF3" s="1424"/>
      <c r="GG3" s="1424"/>
      <c r="GH3" s="1424"/>
      <c r="GI3" s="1424"/>
      <c r="GJ3" s="1424"/>
      <c r="GK3" s="1424"/>
      <c r="GL3" s="1424"/>
      <c r="GM3" s="1424"/>
      <c r="GN3" s="1424"/>
      <c r="GO3" s="1424"/>
      <c r="GP3" s="1424"/>
      <c r="GQ3" s="1424"/>
      <c r="GR3" s="1424"/>
      <c r="GS3" s="1424"/>
      <c r="GT3" s="1424"/>
      <c r="GU3" s="1424"/>
      <c r="GV3" s="1424"/>
      <c r="GW3" s="1424"/>
      <c r="GX3" s="1424"/>
      <c r="GY3" s="1424"/>
      <c r="GZ3" s="1424"/>
      <c r="HA3" s="1424"/>
      <c r="HB3" s="1424"/>
      <c r="HC3" s="1424"/>
      <c r="HD3" s="1424"/>
      <c r="HE3" s="1424"/>
      <c r="HF3" s="1424"/>
      <c r="HG3" s="1424"/>
      <c r="HH3" s="1424"/>
      <c r="HI3" s="1424"/>
      <c r="HJ3" s="1424"/>
      <c r="HK3" s="1424"/>
      <c r="HL3" s="1424"/>
      <c r="HM3" s="1424"/>
      <c r="HN3" s="1424"/>
      <c r="HO3" s="1424"/>
      <c r="HP3" s="1424"/>
      <c r="HQ3" s="1424"/>
      <c r="HR3" s="1424"/>
      <c r="HS3" s="1424"/>
      <c r="HT3" s="1424"/>
      <c r="HU3" s="1424"/>
      <c r="HV3" s="1424"/>
      <c r="HW3" s="1424"/>
      <c r="HX3" s="1424"/>
      <c r="HY3" s="1424"/>
      <c r="HZ3" s="1424"/>
      <c r="IA3" s="1424"/>
      <c r="IB3" s="1424"/>
      <c r="IC3" s="1424"/>
      <c r="ID3" s="1424"/>
      <c r="IE3" s="1424"/>
      <c r="IF3" s="1424"/>
      <c r="IG3" s="1424"/>
      <c r="IH3" s="1424"/>
      <c r="II3" s="1424"/>
      <c r="IJ3" s="1424"/>
      <c r="IK3" s="1424"/>
      <c r="IL3" s="1424"/>
      <c r="IM3" s="1424"/>
      <c r="IN3" s="1424"/>
      <c r="IO3" s="1424"/>
      <c r="IP3" s="1424"/>
      <c r="IQ3" s="1424"/>
      <c r="IR3" s="1424"/>
      <c r="IS3" s="1424"/>
      <c r="IT3" s="1424"/>
      <c r="IU3" s="1424"/>
      <c r="IV3" s="1424"/>
    </row>
    <row r="4" spans="1:256" s="1" customFormat="1" ht="20.149999999999999" customHeight="1">
      <c r="A4" s="1207" t="s">
        <v>1822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24"/>
      <c r="Z4" s="1424"/>
      <c r="AA4" s="1424"/>
      <c r="AB4" s="1424"/>
      <c r="AC4" s="1424"/>
      <c r="AD4" s="1424"/>
      <c r="AE4" s="1424"/>
      <c r="AF4" s="1424"/>
      <c r="AG4" s="1424"/>
      <c r="AH4" s="1424"/>
      <c r="AI4" s="1424"/>
      <c r="AJ4" s="1424"/>
      <c r="AK4" s="1424"/>
      <c r="AL4" s="1424"/>
      <c r="AM4" s="1424"/>
      <c r="AN4" s="1424"/>
      <c r="AO4" s="1424"/>
      <c r="AP4" s="1424"/>
      <c r="AQ4" s="1424"/>
      <c r="AR4" s="1424"/>
      <c r="AS4" s="1424"/>
      <c r="AT4" s="1424"/>
      <c r="AU4" s="1424"/>
      <c r="AV4" s="1424"/>
      <c r="AW4" s="1424"/>
      <c r="AX4" s="1424"/>
      <c r="AY4" s="1424"/>
      <c r="AZ4" s="1424"/>
      <c r="BA4" s="1424"/>
      <c r="BB4" s="1424"/>
      <c r="BC4" s="1424"/>
      <c r="BD4" s="1424"/>
      <c r="BE4" s="1424"/>
      <c r="BF4" s="1424"/>
      <c r="BG4" s="1424"/>
      <c r="BH4" s="1424"/>
      <c r="BI4" s="1424"/>
      <c r="BJ4" s="1424"/>
      <c r="BK4" s="1424"/>
      <c r="BL4" s="1424"/>
      <c r="BM4" s="1424"/>
      <c r="BN4" s="1424"/>
      <c r="BO4" s="1424"/>
      <c r="BP4" s="1424"/>
      <c r="BQ4" s="1424"/>
      <c r="BR4" s="1424"/>
      <c r="BS4" s="1424"/>
      <c r="BT4" s="1424"/>
      <c r="BU4" s="1424"/>
      <c r="BV4" s="1424"/>
      <c r="BW4" s="1424"/>
      <c r="BX4" s="1424"/>
      <c r="BY4" s="1424"/>
      <c r="BZ4" s="1424"/>
      <c r="CA4" s="1424"/>
      <c r="CB4" s="1424"/>
      <c r="CC4" s="1424"/>
      <c r="CD4" s="1424"/>
      <c r="CE4" s="1424"/>
      <c r="CF4" s="1424"/>
      <c r="CG4" s="1424"/>
      <c r="CH4" s="1424"/>
      <c r="CI4" s="1424"/>
      <c r="CJ4" s="1424"/>
      <c r="CK4" s="1424"/>
      <c r="CL4" s="1424"/>
      <c r="CM4" s="1424"/>
      <c r="CN4" s="1424"/>
      <c r="CO4" s="1424"/>
      <c r="CP4" s="1424"/>
      <c r="CQ4" s="1424"/>
      <c r="CR4" s="1424"/>
      <c r="CS4" s="1424"/>
      <c r="CT4" s="1424"/>
      <c r="CU4" s="1424"/>
      <c r="CV4" s="1424"/>
      <c r="CW4" s="1424"/>
      <c r="CX4" s="1424"/>
      <c r="CY4" s="1424"/>
      <c r="CZ4" s="1424"/>
      <c r="DA4" s="1424"/>
      <c r="DB4" s="1424"/>
      <c r="DC4" s="1424"/>
      <c r="DD4" s="1424"/>
      <c r="DE4" s="1424"/>
      <c r="DF4" s="1424"/>
      <c r="DG4" s="1424"/>
      <c r="DH4" s="1424"/>
      <c r="DI4" s="1424"/>
      <c r="DJ4" s="1424"/>
      <c r="DK4" s="1424"/>
      <c r="DL4" s="1424"/>
      <c r="DM4" s="1424"/>
      <c r="DN4" s="1424"/>
      <c r="DO4" s="1424"/>
      <c r="DP4" s="1424"/>
      <c r="DQ4" s="1424"/>
      <c r="DR4" s="1424"/>
      <c r="DS4" s="1424"/>
      <c r="DT4" s="1424"/>
      <c r="DU4" s="1424"/>
      <c r="DV4" s="1424"/>
      <c r="DW4" s="1424"/>
      <c r="DX4" s="1424"/>
      <c r="DY4" s="1424"/>
      <c r="DZ4" s="1424"/>
      <c r="EA4" s="1424"/>
      <c r="EB4" s="1424"/>
      <c r="EC4" s="1424"/>
      <c r="ED4" s="1424"/>
      <c r="EE4" s="1424"/>
      <c r="EF4" s="1424"/>
      <c r="EG4" s="1424"/>
      <c r="EH4" s="1424"/>
      <c r="EI4" s="1424"/>
      <c r="EJ4" s="1424"/>
      <c r="EK4" s="1424"/>
      <c r="EL4" s="1424"/>
      <c r="EM4" s="1424"/>
      <c r="EN4" s="1424"/>
      <c r="EO4" s="1424"/>
      <c r="EP4" s="1424"/>
      <c r="EQ4" s="1424"/>
      <c r="ER4" s="1424"/>
      <c r="ES4" s="1424"/>
      <c r="ET4" s="1424"/>
      <c r="EU4" s="1424"/>
      <c r="EV4" s="1424"/>
      <c r="EW4" s="1424"/>
      <c r="EX4" s="1424"/>
      <c r="EY4" s="1424"/>
      <c r="EZ4" s="1424"/>
      <c r="FA4" s="1424"/>
      <c r="FB4" s="1424"/>
      <c r="FC4" s="1424"/>
      <c r="FD4" s="1424"/>
      <c r="FE4" s="1424"/>
      <c r="FF4" s="1424"/>
      <c r="FG4" s="1424"/>
      <c r="FH4" s="1424"/>
      <c r="FI4" s="1424"/>
      <c r="FJ4" s="1424"/>
      <c r="FK4" s="1424"/>
      <c r="FL4" s="1424"/>
      <c r="FM4" s="1424"/>
      <c r="FN4" s="1424"/>
      <c r="FO4" s="1424"/>
      <c r="FP4" s="1424"/>
      <c r="FQ4" s="1424"/>
      <c r="FR4" s="1424"/>
      <c r="FS4" s="1424"/>
      <c r="FT4" s="1424"/>
      <c r="FU4" s="1424"/>
      <c r="FV4" s="1424"/>
      <c r="FW4" s="1424"/>
      <c r="FX4" s="1424"/>
      <c r="FY4" s="1424"/>
      <c r="FZ4" s="1424"/>
      <c r="GA4" s="1424"/>
      <c r="GB4" s="1424"/>
      <c r="GC4" s="1424"/>
      <c r="GD4" s="1424"/>
      <c r="GE4" s="1424"/>
      <c r="GF4" s="1424"/>
      <c r="GG4" s="1424"/>
      <c r="GH4" s="1424"/>
      <c r="GI4" s="1424"/>
      <c r="GJ4" s="1424"/>
      <c r="GK4" s="1424"/>
      <c r="GL4" s="1424"/>
      <c r="GM4" s="1424"/>
      <c r="GN4" s="1424"/>
      <c r="GO4" s="1424"/>
      <c r="GP4" s="1424"/>
      <c r="GQ4" s="1424"/>
      <c r="GR4" s="1424"/>
      <c r="GS4" s="1424"/>
      <c r="GT4" s="1424"/>
      <c r="GU4" s="1424"/>
      <c r="GV4" s="1424"/>
      <c r="GW4" s="1424"/>
      <c r="GX4" s="1424"/>
      <c r="GY4" s="1424"/>
      <c r="GZ4" s="1424"/>
      <c r="HA4" s="1424"/>
      <c r="HB4" s="1424"/>
      <c r="HC4" s="1424"/>
      <c r="HD4" s="1424"/>
      <c r="HE4" s="1424"/>
      <c r="HF4" s="1424"/>
      <c r="HG4" s="1424"/>
      <c r="HH4" s="1424"/>
      <c r="HI4" s="1424"/>
      <c r="HJ4" s="1424"/>
      <c r="HK4" s="1424"/>
      <c r="HL4" s="1424"/>
      <c r="HM4" s="1424"/>
      <c r="HN4" s="1424"/>
      <c r="HO4" s="1424"/>
      <c r="HP4" s="1424"/>
      <c r="HQ4" s="1424"/>
      <c r="HR4" s="1424"/>
      <c r="HS4" s="1424"/>
      <c r="HT4" s="1424"/>
      <c r="HU4" s="1424"/>
      <c r="HV4" s="1424"/>
      <c r="HW4" s="1424"/>
      <c r="HX4" s="1424"/>
      <c r="HY4" s="1424"/>
      <c r="HZ4" s="1424"/>
      <c r="IA4" s="1424"/>
      <c r="IB4" s="1424"/>
      <c r="IC4" s="1424"/>
      <c r="ID4" s="1424"/>
      <c r="IE4" s="1424"/>
      <c r="IF4" s="1424"/>
      <c r="IG4" s="1424"/>
      <c r="IH4" s="1424"/>
      <c r="II4" s="1424"/>
      <c r="IJ4" s="1424"/>
      <c r="IK4" s="1424"/>
      <c r="IL4" s="1424"/>
      <c r="IM4" s="1424"/>
      <c r="IN4" s="1424"/>
      <c r="IO4" s="1424"/>
      <c r="IP4" s="1424"/>
      <c r="IQ4" s="1424"/>
      <c r="IR4" s="1424"/>
      <c r="IS4" s="1424"/>
      <c r="IT4" s="1424"/>
      <c r="IU4" s="1424"/>
      <c r="IV4" s="1424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30"/>
      <c r="AL5" s="1430"/>
      <c r="AM5" s="1430"/>
      <c r="AN5" s="1430"/>
      <c r="AO5" s="1430"/>
      <c r="AP5" s="1430"/>
      <c r="AQ5" s="1430"/>
      <c r="AR5" s="1430"/>
      <c r="AS5" s="1430"/>
      <c r="AT5" s="1430"/>
      <c r="AU5" s="1430"/>
      <c r="AV5" s="1430"/>
      <c r="AW5" s="1430"/>
      <c r="AX5" s="1430"/>
      <c r="AY5" s="1430"/>
      <c r="AZ5" s="1430"/>
      <c r="BA5" s="1430"/>
      <c r="BB5" s="1430"/>
      <c r="BC5" s="1430"/>
      <c r="BD5" s="1430"/>
      <c r="BE5" s="1430"/>
      <c r="BF5" s="1430"/>
      <c r="BG5" s="1430"/>
      <c r="BH5" s="1430"/>
      <c r="BI5" s="1430"/>
      <c r="BJ5" s="1430"/>
      <c r="BK5" s="1430"/>
      <c r="BL5" s="1430"/>
      <c r="BM5" s="1430"/>
      <c r="BN5" s="1430"/>
      <c r="BO5" s="1430"/>
      <c r="BP5" s="1430"/>
      <c r="BQ5" s="1430"/>
      <c r="BR5" s="1430"/>
      <c r="BS5" s="1430"/>
      <c r="BT5" s="1430"/>
      <c r="BU5" s="1430"/>
      <c r="BV5" s="1430"/>
      <c r="BW5" s="1430"/>
      <c r="BX5" s="1430"/>
      <c r="BY5" s="1430"/>
      <c r="BZ5" s="1430"/>
      <c r="CA5" s="1430"/>
      <c r="CB5" s="1430"/>
      <c r="CC5" s="1430"/>
      <c r="CD5" s="1430"/>
      <c r="CE5" s="1430"/>
      <c r="CF5" s="1430"/>
      <c r="CG5" s="1430"/>
      <c r="CH5" s="1430"/>
      <c r="CI5" s="1430"/>
      <c r="CJ5" s="1430"/>
      <c r="CK5" s="1430"/>
      <c r="CL5" s="1430"/>
      <c r="CM5" s="1430"/>
      <c r="CN5" s="1430"/>
      <c r="CO5" s="1430"/>
      <c r="CP5" s="1430"/>
      <c r="CQ5" s="1430"/>
      <c r="CR5" s="1430"/>
      <c r="CS5" s="1430"/>
      <c r="CT5" s="1430"/>
      <c r="CU5" s="1430"/>
      <c r="CV5" s="1430"/>
      <c r="CW5" s="1430"/>
      <c r="CX5" s="1430"/>
      <c r="CY5" s="1430"/>
      <c r="CZ5" s="1430"/>
      <c r="DA5" s="1430"/>
      <c r="DB5" s="1430"/>
      <c r="DC5" s="1430"/>
      <c r="DD5" s="1430"/>
      <c r="DE5" s="1430"/>
      <c r="DF5" s="1430"/>
      <c r="DG5" s="1430"/>
      <c r="DH5" s="1430"/>
      <c r="DI5" s="1430"/>
      <c r="DJ5" s="1430"/>
      <c r="DK5" s="1430"/>
      <c r="DL5" s="1430"/>
      <c r="DM5" s="1430"/>
      <c r="DN5" s="1430"/>
      <c r="DO5" s="1430"/>
      <c r="DP5" s="1430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30"/>
      <c r="ED5" s="1430"/>
      <c r="EE5" s="1430"/>
      <c r="EF5" s="1430"/>
      <c r="EG5" s="1430"/>
      <c r="EH5" s="1430"/>
      <c r="EI5" s="1430"/>
      <c r="EJ5" s="1430"/>
      <c r="EK5" s="1430"/>
      <c r="EL5" s="1430"/>
      <c r="EM5" s="1430"/>
      <c r="EN5" s="1430"/>
      <c r="EO5" s="1430"/>
      <c r="EP5" s="1430"/>
      <c r="EQ5" s="1430"/>
      <c r="ER5" s="1430"/>
      <c r="ES5" s="1430"/>
      <c r="ET5" s="1430"/>
      <c r="EU5" s="1430"/>
      <c r="EV5" s="1430"/>
      <c r="EW5" s="1430"/>
      <c r="EX5" s="1430"/>
      <c r="EY5" s="1430"/>
      <c r="EZ5" s="1430"/>
      <c r="FA5" s="1430"/>
      <c r="FB5" s="1430"/>
      <c r="FC5" s="1430"/>
      <c r="FD5" s="1430"/>
      <c r="FE5" s="1430"/>
      <c r="FF5" s="1430"/>
      <c r="FG5" s="1430"/>
      <c r="FH5" s="1430"/>
      <c r="FI5" s="1430"/>
      <c r="FJ5" s="1430"/>
      <c r="FK5" s="1430"/>
      <c r="FL5" s="1430"/>
      <c r="FM5" s="1430"/>
      <c r="FN5" s="1430"/>
      <c r="FO5" s="1430"/>
      <c r="FP5" s="1430"/>
      <c r="FQ5" s="1430"/>
      <c r="FR5" s="1430"/>
      <c r="FS5" s="1430"/>
      <c r="FT5" s="1430"/>
      <c r="FU5" s="1430"/>
      <c r="FV5" s="1430"/>
      <c r="FW5" s="1430"/>
      <c r="FX5" s="1430"/>
      <c r="FY5" s="1430"/>
      <c r="FZ5" s="1430"/>
      <c r="GA5" s="1430"/>
      <c r="GB5" s="1430"/>
      <c r="GC5" s="1430"/>
      <c r="GD5" s="1430"/>
      <c r="GE5" s="1430"/>
      <c r="GF5" s="1430"/>
      <c r="GG5" s="1430"/>
      <c r="GH5" s="1430"/>
      <c r="GI5" s="1430"/>
      <c r="GJ5" s="1430"/>
      <c r="GK5" s="1430"/>
      <c r="GL5" s="1430"/>
      <c r="GM5" s="1430"/>
      <c r="GN5" s="1430"/>
      <c r="GO5" s="1430"/>
      <c r="GP5" s="1430"/>
      <c r="GQ5" s="1430"/>
      <c r="GR5" s="1430"/>
      <c r="GS5" s="1430"/>
      <c r="GT5" s="1430"/>
      <c r="GU5" s="1430"/>
      <c r="GV5" s="1430"/>
      <c r="GW5" s="1430"/>
      <c r="GX5" s="1430"/>
      <c r="GY5" s="1430"/>
      <c r="GZ5" s="1430"/>
      <c r="HA5" s="1430"/>
      <c r="HB5" s="1430"/>
      <c r="HC5" s="1430"/>
      <c r="HD5" s="1430"/>
      <c r="HE5" s="1430"/>
      <c r="HF5" s="1430"/>
      <c r="HG5" s="1430"/>
      <c r="HH5" s="1430"/>
      <c r="HI5" s="1430"/>
      <c r="HJ5" s="1430"/>
      <c r="HK5" s="1430"/>
      <c r="HL5" s="1430"/>
      <c r="HM5" s="1430"/>
      <c r="HN5" s="1430"/>
      <c r="HO5" s="1430"/>
      <c r="HP5" s="1430"/>
      <c r="HQ5" s="1430"/>
      <c r="HR5" s="1430"/>
      <c r="HS5" s="1430"/>
      <c r="HT5" s="1430"/>
      <c r="HU5" s="1430"/>
      <c r="HV5" s="1430"/>
      <c r="HW5" s="1430"/>
      <c r="HX5" s="1430"/>
      <c r="HY5" s="1430"/>
      <c r="HZ5" s="1430"/>
      <c r="IA5" s="1430"/>
      <c r="IB5" s="1430"/>
      <c r="IC5" s="1430"/>
      <c r="ID5" s="1430"/>
      <c r="IE5" s="1430"/>
      <c r="IF5" s="1430"/>
      <c r="IG5" s="1430"/>
      <c r="IH5" s="1430"/>
      <c r="II5" s="1430"/>
      <c r="IJ5" s="1430"/>
      <c r="IK5" s="1430"/>
      <c r="IL5" s="1430"/>
      <c r="IM5" s="1430"/>
      <c r="IN5" s="1430"/>
      <c r="IO5" s="1430"/>
      <c r="IP5" s="1430"/>
      <c r="IQ5" s="1430"/>
      <c r="IR5" s="1430"/>
      <c r="IS5" s="1430"/>
      <c r="IT5" s="1430"/>
      <c r="IU5" s="1430"/>
      <c r="IV5" s="1430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1854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1770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 t="s">
        <v>1829</v>
      </c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/>
      <c r="M13" s="1033"/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2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1828</v>
      </c>
    </row>
    <row r="15" spans="1:256" s="629" customFormat="1" ht="20.5" customHeight="1">
      <c r="A15" s="627">
        <v>9</v>
      </c>
      <c r="B15" s="628" t="s">
        <v>1765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0</v>
      </c>
      <c r="H15" s="1020">
        <v>0</v>
      </c>
      <c r="I15" s="648">
        <v>0</v>
      </c>
      <c r="J15" s="1020">
        <f t="shared" si="4"/>
        <v>133</v>
      </c>
      <c r="K15" s="1020">
        <f>D15-J15</f>
        <v>111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65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v>0.21099999999999999</v>
      </c>
      <c r="I16" s="1775">
        <v>0.21099999999999999</v>
      </c>
      <c r="J16" s="650">
        <f t="shared" si="4"/>
        <v>87.450999999999993</v>
      </c>
      <c r="K16" s="1020">
        <f t="shared" si="3"/>
        <v>30.399850999999998</v>
      </c>
      <c r="L16" s="1425">
        <v>3</v>
      </c>
      <c r="M16" s="1033" t="s">
        <v>1851</v>
      </c>
      <c r="N16" s="1006"/>
    </row>
    <row r="17" spans="1:14" s="629" customFormat="1" ht="20.5" customHeight="1">
      <c r="A17" s="630" t="s">
        <v>36</v>
      </c>
      <c r="B17" s="628" t="s">
        <v>17</v>
      </c>
      <c r="C17" s="65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0.21099999999999999</v>
      </c>
      <c r="I17" s="1775">
        <f>I16</f>
        <v>0.21099999999999999</v>
      </c>
      <c r="J17" s="650">
        <f>E17+H17</f>
        <v>87.450999999999993</v>
      </c>
      <c r="K17" s="1020">
        <f t="shared" si="3"/>
        <v>30.399850999999998</v>
      </c>
      <c r="L17" s="1426"/>
      <c r="M17" s="1033" t="s">
        <v>1852</v>
      </c>
      <c r="N17" s="1006"/>
    </row>
    <row r="18" spans="1:14" s="629" customFormat="1" ht="20.5" customHeight="1">
      <c r="A18" s="630" t="s">
        <v>37</v>
      </c>
      <c r="B18" s="628" t="s">
        <v>18</v>
      </c>
      <c r="C18" s="65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0.21099999999999999</v>
      </c>
      <c r="I18" s="1775">
        <f>I16</f>
        <v>0.21099999999999999</v>
      </c>
      <c r="J18" s="650">
        <f>E18+H18</f>
        <v>87.450999999999993</v>
      </c>
      <c r="K18" s="1020">
        <f t="shared" si="3"/>
        <v>30.399850999999998</v>
      </c>
      <c r="L18" s="1427"/>
      <c r="M18" s="1033" t="s">
        <v>1853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v>0</v>
      </c>
      <c r="I19" s="648">
        <v>0</v>
      </c>
      <c r="J19" s="1020">
        <f>+E19+H19</f>
        <v>69.06</v>
      </c>
      <c r="K19" s="1020">
        <f t="shared" si="3"/>
        <v>48.790850999999989</v>
      </c>
      <c r="L19" s="21">
        <v>1</v>
      </c>
      <c r="M19" s="1033" t="s">
        <v>1842</v>
      </c>
      <c r="N19" s="1006"/>
    </row>
    <row r="20" spans="1:14" s="1" customFormat="1" ht="14.5">
      <c r="F20" s="146"/>
      <c r="G20" s="146"/>
      <c r="H20" s="71"/>
      <c r="J20" s="1423"/>
      <c r="K20" s="1423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17" zoomScale="115" zoomScaleNormal="115" workbookViewId="0">
      <selection activeCell="H17" sqref="H17"/>
    </sheetView>
  </sheetViews>
  <sheetFormatPr defaultColWidth="14.453125" defaultRowHeight="12"/>
  <cols>
    <col min="1" max="1" width="7.7265625" style="1343" customWidth="1"/>
    <col min="2" max="2" width="35.7265625" style="1343" customWidth="1"/>
    <col min="3" max="3" width="17.54296875" style="1343" customWidth="1"/>
    <col min="4" max="4" width="12.81640625" style="1343" customWidth="1"/>
    <col min="5" max="5" width="12.6328125" style="1343" customWidth="1"/>
    <col min="6" max="6" width="12.81640625" style="1343" customWidth="1"/>
    <col min="7" max="7" width="12.7265625" style="1343" customWidth="1"/>
    <col min="8" max="8" width="29" style="1343" customWidth="1"/>
    <col min="9" max="26" width="9.08984375" style="1343" customWidth="1"/>
    <col min="27" max="16384" width="14.453125" style="1343"/>
  </cols>
  <sheetData>
    <row r="1" spans="1:26" ht="18.75" customHeight="1">
      <c r="A1" s="1436" t="s">
        <v>120</v>
      </c>
      <c r="B1" s="1437"/>
      <c r="C1" s="1437"/>
      <c r="D1" s="1437"/>
      <c r="E1" s="1437"/>
      <c r="F1" s="1437"/>
      <c r="G1" s="1437"/>
      <c r="H1" s="1438"/>
      <c r="I1" s="1342"/>
      <c r="J1" s="1342"/>
      <c r="K1" s="1342"/>
      <c r="L1" s="1342"/>
      <c r="M1" s="1342"/>
      <c r="N1" s="1342"/>
      <c r="O1" s="1342"/>
      <c r="P1" s="1342"/>
      <c r="Q1" s="1342"/>
      <c r="R1" s="1342"/>
      <c r="S1" s="1342"/>
      <c r="T1" s="1342"/>
      <c r="U1" s="1342"/>
      <c r="V1" s="1342"/>
      <c r="W1" s="1342"/>
      <c r="X1" s="1342"/>
      <c r="Y1" s="1342"/>
      <c r="Z1" s="1342"/>
    </row>
    <row r="2" spans="1:26" ht="18.75" customHeight="1">
      <c r="A2" s="1439" t="s">
        <v>1798</v>
      </c>
      <c r="B2" s="1440"/>
      <c r="C2" s="1440"/>
      <c r="D2" s="1440"/>
      <c r="E2" s="1440"/>
      <c r="F2" s="1440"/>
      <c r="G2" s="1441"/>
      <c r="H2" s="1344" t="str">
        <f>TA413_PBNTL!M1</f>
        <v>02.07.2026</v>
      </c>
      <c r="I2" s="1342"/>
      <c r="J2" s="1342"/>
      <c r="K2" s="1342"/>
      <c r="L2" s="1342"/>
      <c r="M2" s="1342"/>
      <c r="N2" s="1342"/>
      <c r="O2" s="1342"/>
      <c r="P2" s="1342"/>
      <c r="Q2" s="1342"/>
      <c r="R2" s="1342"/>
      <c r="S2" s="1342"/>
      <c r="T2" s="1342"/>
      <c r="U2" s="1342"/>
      <c r="V2" s="1342"/>
      <c r="W2" s="1342"/>
      <c r="X2" s="1342"/>
      <c r="Y2" s="1342"/>
      <c r="Z2" s="1342"/>
    </row>
    <row r="3" spans="1:26" ht="18.75" customHeight="1">
      <c r="A3" s="1442" t="s">
        <v>1799</v>
      </c>
      <c r="B3" s="1441"/>
      <c r="C3" s="1443" t="s">
        <v>1818</v>
      </c>
      <c r="D3" s="1440"/>
      <c r="E3" s="1440"/>
      <c r="F3" s="1440"/>
      <c r="G3" s="1440"/>
      <c r="H3" s="1441"/>
      <c r="I3" s="1342"/>
      <c r="J3" s="1342"/>
      <c r="K3" s="1342"/>
      <c r="L3" s="1342"/>
      <c r="M3" s="1342"/>
      <c r="N3" s="1342"/>
      <c r="O3" s="1342"/>
      <c r="P3" s="1342"/>
      <c r="Q3" s="1342"/>
      <c r="R3" s="1342"/>
      <c r="S3" s="1342"/>
      <c r="T3" s="1342"/>
      <c r="U3" s="1342"/>
      <c r="V3" s="1342"/>
      <c r="W3" s="1342"/>
      <c r="X3" s="1342"/>
      <c r="Y3" s="1342"/>
      <c r="Z3" s="1342"/>
    </row>
    <row r="4" spans="1:26" ht="18.75" customHeight="1">
      <c r="A4" s="1442" t="s">
        <v>1800</v>
      </c>
      <c r="B4" s="1441"/>
      <c r="C4" s="1443" t="s">
        <v>1819</v>
      </c>
      <c r="D4" s="1440"/>
      <c r="E4" s="1440"/>
      <c r="F4" s="1440"/>
      <c r="G4" s="1440"/>
      <c r="H4" s="1441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</row>
    <row r="5" spans="1:26" ht="18.75" customHeight="1">
      <c r="A5" s="1431" t="s">
        <v>1804</v>
      </c>
      <c r="B5" s="1432"/>
      <c r="C5" s="1432"/>
      <c r="D5" s="1432"/>
      <c r="E5" s="1432"/>
      <c r="F5" s="1432"/>
      <c r="G5" s="1432"/>
      <c r="H5" s="1433"/>
      <c r="I5" s="1345"/>
      <c r="J5" s="1345"/>
      <c r="K5" s="1345"/>
      <c r="L5" s="1345"/>
      <c r="M5" s="1345"/>
      <c r="N5" s="1345"/>
      <c r="O5" s="1345"/>
      <c r="P5" s="1345"/>
      <c r="Q5" s="1345"/>
      <c r="R5" s="1345"/>
      <c r="S5" s="1345"/>
      <c r="T5" s="1345"/>
      <c r="U5" s="1345"/>
      <c r="V5" s="1345"/>
      <c r="W5" s="1345"/>
      <c r="X5" s="1345"/>
      <c r="Y5" s="1345"/>
      <c r="Z5" s="1345"/>
    </row>
    <row r="6" spans="1:26" ht="18.75" customHeight="1">
      <c r="A6" s="1346" t="s">
        <v>1805</v>
      </c>
      <c r="B6" s="1346" t="s">
        <v>1806</v>
      </c>
      <c r="C6" s="1347" t="s">
        <v>1801</v>
      </c>
      <c r="D6" s="1346" t="s">
        <v>1807</v>
      </c>
      <c r="E6" s="1348" t="s">
        <v>1802</v>
      </c>
      <c r="F6" s="1348" t="s">
        <v>1803</v>
      </c>
      <c r="G6" s="1349" t="s">
        <v>1820</v>
      </c>
      <c r="H6" s="1349" t="s">
        <v>294</v>
      </c>
      <c r="I6" s="1350"/>
      <c r="J6" s="1350"/>
      <c r="K6" s="1350"/>
      <c r="L6" s="1351"/>
      <c r="M6" s="1351"/>
      <c r="N6" s="1350"/>
      <c r="O6" s="1350"/>
      <c r="P6" s="1350"/>
      <c r="Q6" s="1350"/>
      <c r="R6" s="1350"/>
      <c r="S6" s="1350"/>
      <c r="T6" s="1350"/>
      <c r="U6" s="1350"/>
      <c r="V6" s="1350"/>
      <c r="W6" s="1350"/>
      <c r="X6" s="1350"/>
      <c r="Y6" s="1350"/>
      <c r="Z6" s="1350"/>
    </row>
    <row r="7" spans="1:26" ht="18" customHeight="1">
      <c r="A7" s="1352"/>
      <c r="B7" s="1353"/>
      <c r="C7" s="1354"/>
      <c r="D7" s="1355"/>
      <c r="E7" s="1356"/>
      <c r="F7" s="1356"/>
      <c r="G7" s="1355"/>
      <c r="H7" s="1353"/>
      <c r="I7" s="1351"/>
      <c r="J7" s="1351"/>
      <c r="K7" s="1351"/>
      <c r="L7" s="1351"/>
      <c r="M7" s="1351"/>
      <c r="N7" s="1351"/>
      <c r="O7" s="1351"/>
      <c r="P7" s="1351"/>
      <c r="Q7" s="1351"/>
      <c r="R7" s="1351"/>
      <c r="S7" s="1351"/>
      <c r="T7" s="1351"/>
      <c r="U7" s="1351"/>
      <c r="V7" s="1351"/>
      <c r="W7" s="1351"/>
      <c r="X7" s="1351"/>
      <c r="Y7" s="1351"/>
      <c r="Z7" s="1351"/>
    </row>
    <row r="8" spans="1:26" ht="13.5" customHeight="1">
      <c r="A8" s="1350"/>
      <c r="B8" s="1357"/>
      <c r="C8" s="1350"/>
      <c r="D8" s="1358"/>
      <c r="E8" s="1359"/>
      <c r="F8" s="1359"/>
      <c r="G8" s="1358"/>
      <c r="H8" s="1358"/>
      <c r="I8" s="1351"/>
      <c r="J8" s="1351"/>
      <c r="K8" s="1351"/>
      <c r="L8" s="1351"/>
      <c r="M8" s="1351"/>
      <c r="N8" s="1351"/>
      <c r="O8" s="1351"/>
      <c r="P8" s="1351"/>
      <c r="Q8" s="1351"/>
      <c r="R8" s="1351"/>
      <c r="S8" s="1351"/>
      <c r="T8" s="1351"/>
      <c r="U8" s="1351"/>
      <c r="V8" s="1351"/>
      <c r="W8" s="1351"/>
      <c r="X8" s="1351"/>
      <c r="Y8" s="1351"/>
      <c r="Z8" s="1351"/>
    </row>
    <row r="9" spans="1:26" ht="18.75" customHeight="1">
      <c r="A9" s="1434" t="s">
        <v>1808</v>
      </c>
      <c r="B9" s="1435"/>
      <c r="C9" s="1435"/>
      <c r="D9" s="1435"/>
      <c r="E9" s="1435"/>
      <c r="F9" s="1435"/>
      <c r="G9" s="1435"/>
      <c r="H9" s="1435"/>
      <c r="I9" s="1345"/>
      <c r="J9" s="1345"/>
      <c r="K9" s="1345"/>
      <c r="L9" s="1345"/>
      <c r="M9" s="1345"/>
      <c r="N9" s="1345"/>
      <c r="O9" s="1345"/>
      <c r="P9" s="1345"/>
      <c r="Q9" s="1345"/>
      <c r="R9" s="1345"/>
      <c r="S9" s="1345"/>
      <c r="T9" s="1345"/>
      <c r="U9" s="1345"/>
      <c r="V9" s="1345"/>
      <c r="W9" s="1345"/>
      <c r="X9" s="1345"/>
      <c r="Y9" s="1345"/>
      <c r="Z9" s="1345"/>
    </row>
    <row r="10" spans="1:26" ht="18.75" customHeight="1">
      <c r="A10" s="1361" t="s">
        <v>1805</v>
      </c>
      <c r="B10" s="1361" t="s">
        <v>1806</v>
      </c>
      <c r="C10" s="1361" t="s">
        <v>1809</v>
      </c>
      <c r="D10" s="1362" t="s">
        <v>1810</v>
      </c>
      <c r="E10" s="1363" t="s">
        <v>1802</v>
      </c>
      <c r="F10" s="1362" t="s">
        <v>1803</v>
      </c>
      <c r="G10" s="1364" t="s">
        <v>1820</v>
      </c>
      <c r="H10" s="1349" t="s">
        <v>294</v>
      </c>
      <c r="I10" s="1351"/>
      <c r="J10" s="1351"/>
      <c r="K10" s="1351"/>
      <c r="L10" s="1351"/>
      <c r="M10" s="1351"/>
      <c r="N10" s="1351"/>
      <c r="O10" s="1351"/>
      <c r="P10" s="1351"/>
      <c r="Q10" s="1351"/>
      <c r="R10" s="1351"/>
      <c r="S10" s="1351"/>
      <c r="T10" s="1351"/>
      <c r="U10" s="1351"/>
      <c r="V10" s="1351"/>
      <c r="W10" s="1351"/>
      <c r="X10" s="1351"/>
      <c r="Y10" s="1351"/>
      <c r="Z10" s="1351"/>
    </row>
    <row r="11" spans="1:26" ht="22" customHeight="1">
      <c r="A11" s="1365">
        <v>1</v>
      </c>
      <c r="B11" s="1366" t="s">
        <v>1503</v>
      </c>
      <c r="C11" s="1367" t="s">
        <v>670</v>
      </c>
      <c r="D11" s="1368">
        <f>Stringing!E44</f>
        <v>5.0193400000000006</v>
      </c>
      <c r="E11" s="1369">
        <v>46179</v>
      </c>
      <c r="F11" s="1370"/>
      <c r="G11" s="1371">
        <v>25</v>
      </c>
      <c r="H11" s="1406" t="s">
        <v>1858</v>
      </c>
      <c r="I11" s="1350"/>
      <c r="J11" s="1350"/>
      <c r="K11" s="1350"/>
      <c r="L11" s="1350"/>
      <c r="M11" s="1350"/>
      <c r="N11" s="1350"/>
      <c r="O11" s="1350"/>
      <c r="P11" s="1350"/>
      <c r="Q11" s="1350"/>
      <c r="R11" s="1350"/>
      <c r="S11" s="1350"/>
      <c r="T11" s="1350"/>
      <c r="U11" s="1350"/>
      <c r="V11" s="1350"/>
      <c r="W11" s="1350"/>
      <c r="X11" s="1350"/>
      <c r="Y11" s="1350"/>
      <c r="Z11" s="1350"/>
    </row>
    <row r="12" spans="1:26" ht="18" customHeight="1">
      <c r="A12" s="1352">
        <v>2</v>
      </c>
      <c r="B12" s="1353" t="s">
        <v>1503</v>
      </c>
      <c r="C12" s="1372" t="s">
        <v>1821</v>
      </c>
      <c r="D12" s="1373"/>
      <c r="E12" s="1356">
        <v>46186</v>
      </c>
      <c r="F12" s="1356">
        <v>46293</v>
      </c>
      <c r="G12" s="1355">
        <v>12</v>
      </c>
      <c r="H12" s="1374" t="s">
        <v>1848</v>
      </c>
      <c r="I12" s="1350"/>
      <c r="J12" s="1350"/>
      <c r="K12" s="1350"/>
      <c r="L12" s="1350"/>
      <c r="M12" s="1350"/>
      <c r="N12" s="1350"/>
      <c r="O12" s="1350"/>
      <c r="P12" s="1350"/>
      <c r="Q12" s="1350"/>
      <c r="R12" s="1350"/>
      <c r="S12" s="1350"/>
      <c r="T12" s="1350"/>
      <c r="U12" s="1350"/>
      <c r="V12" s="1350"/>
      <c r="W12" s="1350"/>
      <c r="X12" s="1350"/>
      <c r="Y12" s="1350"/>
      <c r="Z12" s="1350"/>
    </row>
    <row r="13" spans="1:26" ht="18" customHeight="1">
      <c r="A13" s="1352">
        <v>3</v>
      </c>
      <c r="B13" s="1353" t="s">
        <v>1503</v>
      </c>
      <c r="C13" s="1372" t="s">
        <v>11</v>
      </c>
      <c r="D13" s="1373"/>
      <c r="E13" s="1356"/>
      <c r="F13" s="1356"/>
      <c r="G13" s="1355">
        <v>15</v>
      </c>
      <c r="H13" s="1374" t="s">
        <v>1861</v>
      </c>
      <c r="I13" s="1350"/>
      <c r="J13" s="1350"/>
      <c r="K13" s="1350"/>
      <c r="L13" s="1350"/>
      <c r="M13" s="1350"/>
      <c r="N13" s="1350"/>
      <c r="O13" s="1350"/>
      <c r="P13" s="1350"/>
      <c r="Q13" s="1350"/>
      <c r="R13" s="1350"/>
      <c r="S13" s="1350"/>
      <c r="T13" s="1350"/>
      <c r="U13" s="1350"/>
      <c r="V13" s="1350"/>
      <c r="W13" s="1350"/>
      <c r="X13" s="1350"/>
      <c r="Y13" s="1350"/>
      <c r="Z13" s="1350"/>
    </row>
    <row r="14" spans="1:26" s="1382" customFormat="1" ht="18" customHeight="1">
      <c r="A14" s="1375">
        <v>3</v>
      </c>
      <c r="B14" s="1376" t="s">
        <v>1670</v>
      </c>
      <c r="C14" s="1377" t="s">
        <v>1850</v>
      </c>
      <c r="D14" s="1378"/>
      <c r="E14" s="1379"/>
      <c r="F14" s="1379"/>
      <c r="G14" s="1380">
        <v>15</v>
      </c>
      <c r="H14" s="1374" t="s">
        <v>1848</v>
      </c>
      <c r="I14" s="1381"/>
      <c r="J14" s="1381"/>
      <c r="K14" s="1381"/>
      <c r="L14" s="1381"/>
      <c r="M14" s="1381"/>
      <c r="N14" s="1381"/>
      <c r="O14" s="1381"/>
      <c r="P14" s="1381"/>
      <c r="Q14" s="1381"/>
      <c r="R14" s="1381"/>
      <c r="S14" s="1381"/>
      <c r="T14" s="1381"/>
      <c r="U14" s="1381"/>
      <c r="V14" s="1381"/>
      <c r="W14" s="1381"/>
      <c r="X14" s="1381"/>
      <c r="Y14" s="1381"/>
      <c r="Z14" s="1381"/>
    </row>
    <row r="15" spans="1:26" s="1382" customFormat="1" ht="19.5" customHeight="1">
      <c r="A15" s="1375">
        <v>4</v>
      </c>
      <c r="B15" s="1376" t="s">
        <v>1670</v>
      </c>
      <c r="C15" s="1377" t="s">
        <v>1840</v>
      </c>
      <c r="D15" s="1378">
        <f>Stringing!E43</f>
        <v>4.6659179999999996</v>
      </c>
      <c r="E15" s="1379"/>
      <c r="F15" s="1379"/>
      <c r="G15" s="1380">
        <v>20</v>
      </c>
      <c r="H15" s="1374" t="s">
        <v>1841</v>
      </c>
      <c r="I15" s="1381"/>
      <c r="J15" s="1381"/>
      <c r="K15" s="1381"/>
      <c r="L15" s="1381"/>
      <c r="M15" s="1381"/>
      <c r="N15" s="1381"/>
      <c r="O15" s="1381"/>
      <c r="P15" s="1381"/>
      <c r="Q15" s="1381"/>
      <c r="R15" s="1381"/>
      <c r="S15" s="1381"/>
      <c r="T15" s="1381"/>
      <c r="U15" s="1381"/>
      <c r="V15" s="1381"/>
      <c r="W15" s="1381"/>
      <c r="X15" s="1381"/>
      <c r="Y15" s="1381"/>
      <c r="Z15" s="1381"/>
    </row>
    <row r="16" spans="1:26" s="1382" customFormat="1" ht="19.5" customHeight="1">
      <c r="A16" s="1383">
        <v>5</v>
      </c>
      <c r="B16" s="1384" t="s">
        <v>1670</v>
      </c>
      <c r="C16" s="1385" t="s">
        <v>1845</v>
      </c>
      <c r="D16" s="1386">
        <v>0.21121000000000001</v>
      </c>
      <c r="E16" s="1387">
        <v>46204</v>
      </c>
      <c r="F16" s="1387">
        <v>46205</v>
      </c>
      <c r="G16" s="1388">
        <v>25</v>
      </c>
      <c r="H16" s="1389" t="s">
        <v>1860</v>
      </c>
      <c r="I16" s="1381"/>
      <c r="J16" s="1381"/>
      <c r="K16" s="1381"/>
      <c r="L16" s="1381"/>
      <c r="M16" s="1381"/>
      <c r="N16" s="1381"/>
      <c r="O16" s="1381"/>
      <c r="P16" s="1381"/>
      <c r="Q16" s="1381"/>
      <c r="R16" s="1381"/>
      <c r="S16" s="1381"/>
      <c r="T16" s="1381"/>
      <c r="U16" s="1381"/>
      <c r="V16" s="1381"/>
      <c r="W16" s="1381"/>
      <c r="X16" s="1381"/>
      <c r="Y16" s="1381"/>
      <c r="Z16" s="1381"/>
    </row>
    <row r="17" spans="1:26" ht="18.5" customHeight="1">
      <c r="A17" s="1350">
        <v>6</v>
      </c>
      <c r="B17" s="1353" t="s">
        <v>1834</v>
      </c>
      <c r="C17" s="1390" t="s">
        <v>1312</v>
      </c>
      <c r="D17" s="1373">
        <v>0.44</v>
      </c>
      <c r="E17" s="1356">
        <v>46204</v>
      </c>
      <c r="F17" s="1356"/>
      <c r="G17" s="1355">
        <v>32</v>
      </c>
      <c r="H17" s="1374" t="s">
        <v>1859</v>
      </c>
      <c r="I17" s="1350"/>
      <c r="J17" s="1350"/>
      <c r="K17" s="1350"/>
      <c r="L17" s="1350"/>
      <c r="M17" s="1350"/>
      <c r="N17" s="1350"/>
      <c r="O17" s="1350"/>
      <c r="P17" s="1350"/>
      <c r="Q17" s="1350"/>
      <c r="R17" s="1350"/>
      <c r="S17" s="1350"/>
      <c r="T17" s="1350"/>
      <c r="U17" s="1350"/>
      <c r="V17" s="1350"/>
      <c r="W17" s="1350"/>
      <c r="X17" s="1350"/>
      <c r="Y17" s="1350"/>
      <c r="Z17" s="1350"/>
    </row>
    <row r="18" spans="1:26" ht="18" customHeight="1">
      <c r="A18" s="1352"/>
      <c r="B18" s="1353"/>
      <c r="C18" s="1352"/>
      <c r="D18" s="1373"/>
      <c r="E18" s="1356"/>
      <c r="F18" s="1356"/>
      <c r="G18" s="1355"/>
      <c r="H18" s="1360"/>
      <c r="I18" s="1350"/>
      <c r="J18" s="1350"/>
      <c r="K18" s="1350"/>
      <c r="L18" s="1350"/>
      <c r="M18" s="1350"/>
      <c r="N18" s="1350"/>
      <c r="O18" s="1350"/>
      <c r="P18" s="1350"/>
      <c r="Q18" s="1350"/>
      <c r="R18" s="1350"/>
      <c r="S18" s="1350"/>
      <c r="T18" s="1350"/>
      <c r="U18" s="1350"/>
      <c r="V18" s="1350"/>
      <c r="W18" s="1350"/>
      <c r="X18" s="1350"/>
      <c r="Y18" s="1350"/>
      <c r="Z18" s="1350"/>
    </row>
    <row r="19" spans="1:26" ht="18.75" customHeight="1">
      <c r="A19" s="1444" t="s">
        <v>34</v>
      </c>
      <c r="B19" s="1440"/>
      <c r="C19" s="1440"/>
      <c r="D19" s="1440"/>
      <c r="E19" s="1440"/>
      <c r="F19" s="1440"/>
      <c r="G19" s="1440"/>
      <c r="H19" s="1441"/>
      <c r="I19" s="1350"/>
      <c r="J19" s="1350"/>
      <c r="K19" s="1350"/>
      <c r="L19" s="1350"/>
      <c r="M19" s="1350"/>
      <c r="N19" s="1350"/>
      <c r="O19" s="1350"/>
      <c r="P19" s="1350"/>
      <c r="Q19" s="1350"/>
      <c r="R19" s="1350"/>
      <c r="S19" s="1350"/>
      <c r="T19" s="1350"/>
      <c r="U19" s="1350"/>
      <c r="V19" s="1350"/>
      <c r="W19" s="1350"/>
      <c r="X19" s="1350"/>
      <c r="Y19" s="1350"/>
      <c r="Z19" s="1350"/>
    </row>
    <row r="20" spans="1:26" ht="18.75" customHeight="1">
      <c r="A20" s="1391" t="s">
        <v>1812</v>
      </c>
      <c r="B20" s="1391" t="s">
        <v>1806</v>
      </c>
      <c r="C20" s="1391" t="s">
        <v>1801</v>
      </c>
      <c r="D20" s="1392" t="s">
        <v>1807</v>
      </c>
      <c r="E20" s="1391" t="s">
        <v>1813</v>
      </c>
      <c r="F20" s="1393" t="s">
        <v>1802</v>
      </c>
      <c r="G20" s="1392" t="s">
        <v>1803</v>
      </c>
      <c r="H20" s="1391" t="s">
        <v>32</v>
      </c>
      <c r="I20" s="1350"/>
      <c r="J20" s="1350"/>
      <c r="K20" s="1350"/>
      <c r="L20" s="1350"/>
      <c r="M20" s="1350"/>
      <c r="N20" s="1350"/>
      <c r="O20" s="1350"/>
      <c r="P20" s="1350"/>
      <c r="Q20" s="1350"/>
      <c r="R20" s="1350"/>
      <c r="S20" s="1350"/>
      <c r="T20" s="1350"/>
      <c r="U20" s="1350"/>
      <c r="V20" s="1350"/>
      <c r="W20" s="1350"/>
      <c r="X20" s="1350"/>
      <c r="Y20" s="1350"/>
      <c r="Z20" s="1350"/>
    </row>
    <row r="21" spans="1:26" ht="18" customHeight="1">
      <c r="A21" s="1394">
        <v>1</v>
      </c>
      <c r="B21" s="1395" t="s">
        <v>950</v>
      </c>
      <c r="C21" s="1395" t="s">
        <v>1069</v>
      </c>
      <c r="D21" s="1394" t="str">
        <f>Earthing!D313</f>
        <v>DB1+9</v>
      </c>
      <c r="E21" s="1394"/>
      <c r="F21" s="1394"/>
      <c r="G21" s="1394"/>
      <c r="H21" s="1396" t="s">
        <v>1824</v>
      </c>
      <c r="I21" s="1350"/>
      <c r="J21" s="1350"/>
      <c r="K21" s="1350"/>
      <c r="L21" s="1350"/>
      <c r="M21" s="1350"/>
      <c r="N21" s="1350"/>
      <c r="O21" s="1350"/>
      <c r="P21" s="1350"/>
      <c r="Q21" s="1350"/>
      <c r="R21" s="1350"/>
      <c r="S21" s="1350"/>
      <c r="T21" s="1350"/>
      <c r="U21" s="1350"/>
      <c r="V21" s="1350"/>
      <c r="W21" s="1350"/>
      <c r="X21" s="1350"/>
      <c r="Y21" s="1350"/>
      <c r="Z21" s="1350"/>
    </row>
    <row r="22" spans="1:26" ht="18" customHeight="1">
      <c r="A22" s="1394">
        <v>2</v>
      </c>
      <c r="B22" s="1394"/>
      <c r="C22" s="1394"/>
      <c r="D22" s="1394"/>
      <c r="E22" s="1394"/>
      <c r="F22" s="1394"/>
      <c r="G22" s="1394"/>
      <c r="H22" s="1391"/>
      <c r="I22" s="1350"/>
      <c r="J22" s="1350"/>
      <c r="K22" s="1350"/>
      <c r="L22" s="1350"/>
      <c r="M22" s="1350"/>
      <c r="N22" s="1350"/>
      <c r="O22" s="1350"/>
      <c r="P22" s="1350"/>
      <c r="Q22" s="1350"/>
      <c r="R22" s="1350"/>
      <c r="S22" s="1350"/>
      <c r="T22" s="1350"/>
      <c r="U22" s="1350"/>
      <c r="V22" s="1350"/>
      <c r="W22" s="1350"/>
      <c r="X22" s="1350"/>
      <c r="Y22" s="1350"/>
      <c r="Z22" s="1350"/>
    </row>
    <row r="23" spans="1:26" ht="18.75" customHeight="1">
      <c r="A23" s="1445" t="s">
        <v>1811</v>
      </c>
      <c r="B23" s="1446"/>
      <c r="C23" s="1446"/>
      <c r="D23" s="1446"/>
      <c r="E23" s="1446"/>
      <c r="F23" s="1446"/>
      <c r="G23" s="1446"/>
      <c r="H23" s="1447"/>
      <c r="I23" s="1350"/>
      <c r="J23" s="1350"/>
      <c r="K23" s="1350"/>
      <c r="L23" s="1350"/>
      <c r="M23" s="1350"/>
      <c r="N23" s="1350"/>
      <c r="O23" s="1350"/>
      <c r="P23" s="1350"/>
      <c r="Q23" s="1350"/>
      <c r="R23" s="1350"/>
      <c r="S23" s="1350"/>
      <c r="T23" s="1350"/>
      <c r="U23" s="1350"/>
      <c r="V23" s="1350"/>
      <c r="W23" s="1350"/>
      <c r="X23" s="1350"/>
      <c r="Y23" s="1350"/>
      <c r="Z23" s="1350"/>
    </row>
    <row r="24" spans="1:26" ht="18.75" customHeight="1">
      <c r="A24" s="1391" t="s">
        <v>1812</v>
      </c>
      <c r="B24" s="1391" t="s">
        <v>1806</v>
      </c>
      <c r="C24" s="1391" t="s">
        <v>1809</v>
      </c>
      <c r="D24" s="1392" t="s">
        <v>1810</v>
      </c>
      <c r="E24" s="1393" t="s">
        <v>1802</v>
      </c>
      <c r="F24" s="1392" t="s">
        <v>1803</v>
      </c>
      <c r="G24" s="1442" t="s">
        <v>32</v>
      </c>
      <c r="H24" s="1441"/>
      <c r="I24" s="1350"/>
      <c r="J24" s="1350"/>
      <c r="K24" s="1350"/>
      <c r="L24" s="1350"/>
      <c r="M24" s="1350"/>
      <c r="N24" s="1350"/>
      <c r="O24" s="1350"/>
      <c r="P24" s="1350"/>
      <c r="Q24" s="1350"/>
      <c r="R24" s="1350"/>
      <c r="S24" s="1350"/>
      <c r="T24" s="1350"/>
      <c r="U24" s="1350"/>
      <c r="V24" s="1350"/>
      <c r="W24" s="1350"/>
      <c r="X24" s="1350"/>
      <c r="Y24" s="1350"/>
      <c r="Z24" s="1350"/>
    </row>
    <row r="25" spans="1:26" ht="18" customHeight="1">
      <c r="A25" s="1394"/>
      <c r="B25" s="1394"/>
      <c r="C25" s="1394"/>
      <c r="D25" s="1394"/>
      <c r="E25" s="1397"/>
      <c r="F25" s="1398"/>
      <c r="G25" s="1448"/>
      <c r="H25" s="1441"/>
      <c r="I25" s="1350"/>
      <c r="J25" s="1350"/>
      <c r="K25" s="1350"/>
      <c r="L25" s="1350"/>
      <c r="M25" s="1350"/>
      <c r="N25" s="1350"/>
      <c r="O25" s="1350"/>
      <c r="P25" s="1350"/>
      <c r="Q25" s="1350"/>
      <c r="R25" s="1350"/>
      <c r="S25" s="1350"/>
      <c r="T25" s="1350"/>
      <c r="U25" s="1350"/>
      <c r="V25" s="1350"/>
      <c r="W25" s="1350"/>
      <c r="X25" s="1350"/>
      <c r="Y25" s="1350"/>
      <c r="Z25" s="1350"/>
    </row>
    <row r="26" spans="1:26" ht="18" customHeight="1">
      <c r="A26" s="1394"/>
      <c r="B26" s="1399"/>
      <c r="C26" s="1394"/>
      <c r="D26" s="1400"/>
      <c r="E26" s="1397"/>
      <c r="F26" s="1397"/>
      <c r="G26" s="1448"/>
      <c r="H26" s="1441"/>
      <c r="I26" s="1350"/>
      <c r="J26" s="1350"/>
      <c r="K26" s="1350"/>
      <c r="L26" s="1350"/>
      <c r="M26" s="1350"/>
      <c r="N26" s="1350"/>
      <c r="O26" s="1350"/>
      <c r="P26" s="1350"/>
      <c r="Q26" s="1350"/>
      <c r="R26" s="1350"/>
      <c r="S26" s="1350"/>
      <c r="T26" s="1350"/>
      <c r="U26" s="1350"/>
      <c r="V26" s="1350"/>
      <c r="W26" s="1350"/>
      <c r="X26" s="1350"/>
      <c r="Y26" s="1350"/>
      <c r="Z26" s="1350"/>
    </row>
    <row r="27" spans="1:26" ht="18.75" customHeight="1">
      <c r="A27" s="1444" t="s">
        <v>1814</v>
      </c>
      <c r="B27" s="1440"/>
      <c r="C27" s="1440"/>
      <c r="D27" s="1440"/>
      <c r="E27" s="1440"/>
      <c r="F27" s="1440"/>
      <c r="G27" s="1440"/>
      <c r="H27" s="1441"/>
      <c r="I27" s="1350"/>
      <c r="J27" s="1350"/>
      <c r="K27" s="1350"/>
      <c r="L27" s="1350"/>
      <c r="M27" s="1350"/>
      <c r="N27" s="1350"/>
      <c r="O27" s="1350"/>
      <c r="P27" s="1350"/>
      <c r="Q27" s="1350"/>
      <c r="R27" s="1350"/>
      <c r="S27" s="1350"/>
      <c r="T27" s="1350"/>
      <c r="U27" s="1350"/>
      <c r="V27" s="1350"/>
      <c r="W27" s="1350"/>
      <c r="X27" s="1350"/>
      <c r="Y27" s="1350"/>
      <c r="Z27" s="1350"/>
    </row>
    <row r="28" spans="1:26" ht="18.75" customHeight="1">
      <c r="A28" s="1391" t="s">
        <v>1812</v>
      </c>
      <c r="B28" s="1391" t="s">
        <v>1806</v>
      </c>
      <c r="C28" s="1391" t="s">
        <v>1801</v>
      </c>
      <c r="D28" s="1392" t="s">
        <v>1807</v>
      </c>
      <c r="E28" s="1393"/>
      <c r="F28" s="1393" t="s">
        <v>1802</v>
      </c>
      <c r="G28" s="1392" t="s">
        <v>1803</v>
      </c>
      <c r="H28" s="1391" t="s">
        <v>32</v>
      </c>
      <c r="I28" s="1350"/>
      <c r="J28" s="1350"/>
      <c r="K28" s="1350"/>
      <c r="L28" s="1350"/>
      <c r="M28" s="1350"/>
      <c r="N28" s="1350"/>
      <c r="O28" s="1350"/>
      <c r="P28" s="1350"/>
      <c r="Q28" s="1350"/>
      <c r="R28" s="1350"/>
      <c r="S28" s="1350"/>
      <c r="T28" s="1350"/>
      <c r="U28" s="1350"/>
      <c r="V28" s="1350"/>
      <c r="W28" s="1350"/>
      <c r="X28" s="1350"/>
      <c r="Y28" s="1350"/>
      <c r="Z28" s="1350"/>
    </row>
    <row r="29" spans="1:26" ht="18" customHeight="1">
      <c r="A29" s="1394">
        <v>1</v>
      </c>
      <c r="B29" s="1399"/>
      <c r="C29" s="1401"/>
      <c r="D29" s="1394"/>
      <c r="E29" s="1394"/>
      <c r="F29" s="1399"/>
      <c r="G29" s="1399"/>
      <c r="H29" s="1394"/>
      <c r="I29" s="1350"/>
      <c r="J29" s="1350"/>
      <c r="K29" s="1350"/>
      <c r="L29" s="1350"/>
      <c r="M29" s="1350"/>
      <c r="N29" s="1350"/>
      <c r="O29" s="1350"/>
      <c r="P29" s="1350"/>
      <c r="Q29" s="1350"/>
      <c r="R29" s="1342"/>
      <c r="S29" s="1342"/>
      <c r="T29" s="1342"/>
      <c r="U29" s="1342"/>
      <c r="V29" s="1342"/>
      <c r="W29" s="1342"/>
      <c r="X29" s="1342"/>
      <c r="Y29" s="1342"/>
      <c r="Z29" s="1342"/>
    </row>
    <row r="30" spans="1:26" ht="18" customHeight="1">
      <c r="A30" s="1394">
        <v>2</v>
      </c>
      <c r="B30" s="1399"/>
      <c r="C30" s="1401"/>
      <c r="D30" s="1394"/>
      <c r="E30" s="1394"/>
      <c r="F30" s="1394"/>
      <c r="G30" s="1394"/>
      <c r="H30" s="1394"/>
      <c r="I30" s="1342"/>
      <c r="J30" s="1342"/>
      <c r="K30" s="1342"/>
      <c r="L30" s="1342"/>
      <c r="M30" s="1342"/>
      <c r="N30" s="1342"/>
      <c r="O30" s="1342"/>
      <c r="P30" s="1342"/>
      <c r="Q30" s="1342"/>
      <c r="R30" s="1342"/>
      <c r="S30" s="1342"/>
      <c r="T30" s="1342"/>
      <c r="U30" s="1342"/>
      <c r="V30" s="1342"/>
      <c r="W30" s="1342"/>
      <c r="X30" s="1342"/>
      <c r="Y30" s="1342"/>
      <c r="Z30" s="1342"/>
    </row>
    <row r="31" spans="1:26" ht="18.75" customHeight="1">
      <c r="A31" s="1444" t="s">
        <v>1815</v>
      </c>
      <c r="B31" s="1440"/>
      <c r="C31" s="1440"/>
      <c r="D31" s="1440"/>
      <c r="E31" s="1440"/>
      <c r="F31" s="1440"/>
      <c r="G31" s="1440"/>
      <c r="H31" s="1441"/>
      <c r="I31" s="1342"/>
      <c r="J31" s="1342"/>
      <c r="K31" s="1342"/>
      <c r="L31" s="1342"/>
      <c r="M31" s="1342"/>
      <c r="N31" s="1342"/>
      <c r="O31" s="1342"/>
      <c r="P31" s="1342"/>
      <c r="Q31" s="1342"/>
      <c r="R31" s="1342"/>
      <c r="S31" s="1342"/>
      <c r="T31" s="1342"/>
      <c r="U31" s="1342"/>
      <c r="V31" s="1342"/>
      <c r="W31" s="1342"/>
      <c r="X31" s="1342"/>
      <c r="Y31" s="1342"/>
      <c r="Z31" s="1342"/>
    </row>
    <row r="32" spans="1:26" ht="39" customHeight="1">
      <c r="A32" s="1391" t="s">
        <v>1812</v>
      </c>
      <c r="B32" s="1391" t="s">
        <v>1806</v>
      </c>
      <c r="C32" s="1391" t="s">
        <v>1801</v>
      </c>
      <c r="D32" s="1392" t="s">
        <v>1807</v>
      </c>
      <c r="E32" s="1392" t="s">
        <v>1816</v>
      </c>
      <c r="F32" s="1402" t="s">
        <v>1817</v>
      </c>
      <c r="G32" s="1392"/>
      <c r="H32" s="1391" t="s">
        <v>32</v>
      </c>
      <c r="I32" s="1342"/>
      <c r="J32" s="1342"/>
      <c r="K32" s="1342"/>
      <c r="L32" s="1342"/>
      <c r="M32" s="1342"/>
      <c r="N32" s="1342"/>
      <c r="O32" s="1342"/>
      <c r="P32" s="1342"/>
      <c r="Q32" s="1342"/>
      <c r="R32" s="1342"/>
      <c r="S32" s="1342"/>
      <c r="T32" s="1342"/>
      <c r="U32" s="1342"/>
      <c r="V32" s="1342"/>
      <c r="W32" s="1342"/>
      <c r="X32" s="1342"/>
      <c r="Y32" s="1342"/>
      <c r="Z32" s="1342"/>
    </row>
    <row r="33" spans="1:26" ht="18" customHeight="1">
      <c r="A33" s="1394">
        <v>1</v>
      </c>
      <c r="B33" s="1403"/>
      <c r="C33" s="1404"/>
      <c r="D33" s="1394"/>
      <c r="E33" s="1394"/>
      <c r="F33" s="1394"/>
      <c r="G33" s="1394"/>
      <c r="H33" s="1394"/>
      <c r="I33" s="1342"/>
      <c r="J33" s="1342"/>
      <c r="K33" s="1342"/>
      <c r="L33" s="1342"/>
      <c r="M33" s="1342"/>
      <c r="N33" s="1342"/>
      <c r="O33" s="1342"/>
      <c r="P33" s="1342"/>
      <c r="Q33" s="1342"/>
      <c r="R33" s="1342"/>
      <c r="S33" s="1342"/>
      <c r="T33" s="1342"/>
      <c r="U33" s="1342"/>
      <c r="V33" s="1342"/>
      <c r="W33" s="1342"/>
      <c r="X33" s="1342"/>
      <c r="Y33" s="1342"/>
      <c r="Z33" s="1342"/>
    </row>
    <row r="34" spans="1:26" ht="18" customHeight="1">
      <c r="A34" s="1394">
        <v>2</v>
      </c>
      <c r="B34" s="1403"/>
      <c r="C34" s="1404"/>
      <c r="D34" s="1394"/>
      <c r="E34" s="1394"/>
      <c r="F34" s="1394"/>
      <c r="G34" s="1394"/>
      <c r="H34" s="1394"/>
      <c r="I34" s="1342"/>
      <c r="J34" s="1342"/>
      <c r="K34" s="1342"/>
      <c r="L34" s="1342"/>
      <c r="M34" s="1342"/>
      <c r="N34" s="1342"/>
      <c r="O34" s="1342"/>
      <c r="P34" s="1342"/>
      <c r="Q34" s="1342"/>
      <c r="R34" s="1342"/>
      <c r="S34" s="1342"/>
      <c r="T34" s="1342"/>
      <c r="U34" s="1342"/>
      <c r="V34" s="1342"/>
      <c r="W34" s="1342"/>
      <c r="X34" s="1342"/>
      <c r="Y34" s="1342"/>
      <c r="Z34" s="1342"/>
    </row>
    <row r="35" spans="1:26" ht="18" customHeight="1">
      <c r="A35" s="1394">
        <v>3</v>
      </c>
      <c r="B35" s="1394"/>
      <c r="C35" s="1404"/>
      <c r="D35" s="1394"/>
      <c r="E35" s="1394"/>
      <c r="F35" s="1394"/>
      <c r="G35" s="1394"/>
      <c r="H35" s="1394"/>
      <c r="I35" s="1342"/>
      <c r="J35" s="1342"/>
      <c r="K35" s="1342"/>
      <c r="L35" s="1342"/>
      <c r="M35" s="1342"/>
      <c r="N35" s="1342"/>
      <c r="O35" s="1342"/>
      <c r="P35" s="1342"/>
      <c r="Q35" s="1342"/>
      <c r="R35" s="1342"/>
      <c r="S35" s="1342"/>
      <c r="T35" s="1342"/>
      <c r="U35" s="1342"/>
      <c r="V35" s="1342"/>
      <c r="W35" s="1342"/>
      <c r="X35" s="1342"/>
      <c r="Y35" s="1342"/>
      <c r="Z35" s="1342"/>
    </row>
    <row r="36" spans="1:26" ht="18.75" customHeight="1">
      <c r="A36" s="1342"/>
      <c r="B36" s="1405"/>
      <c r="C36" s="1342"/>
      <c r="D36" s="1405"/>
      <c r="E36" s="1342"/>
      <c r="F36" s="1342"/>
      <c r="G36" s="1342"/>
      <c r="H36" s="1342"/>
      <c r="I36" s="1342"/>
      <c r="J36" s="1342"/>
      <c r="K36" s="1342"/>
      <c r="L36" s="1342"/>
      <c r="M36" s="1342"/>
      <c r="N36" s="1342"/>
      <c r="O36" s="1342"/>
      <c r="P36" s="1342"/>
      <c r="Q36" s="1342"/>
      <c r="R36" s="1342"/>
      <c r="S36" s="1342"/>
      <c r="T36" s="1342"/>
      <c r="U36" s="1342"/>
      <c r="V36" s="1342"/>
      <c r="W36" s="1342"/>
      <c r="X36" s="1342"/>
      <c r="Y36" s="1342"/>
      <c r="Z36" s="1342"/>
    </row>
    <row r="37" spans="1:26" ht="18.75" customHeight="1">
      <c r="A37" s="1342"/>
      <c r="B37" s="1405"/>
      <c r="C37" s="1342"/>
      <c r="D37" s="1405"/>
      <c r="E37" s="1342"/>
      <c r="F37" s="1342"/>
      <c r="G37" s="1342"/>
      <c r="H37" s="1342"/>
      <c r="I37" s="1342"/>
      <c r="J37" s="1342"/>
      <c r="K37" s="1342"/>
      <c r="L37" s="1342"/>
      <c r="M37" s="1342"/>
      <c r="N37" s="1342"/>
      <c r="O37" s="1342"/>
      <c r="P37" s="1342"/>
      <c r="Q37" s="1342"/>
      <c r="R37" s="1342"/>
      <c r="S37" s="1342"/>
      <c r="T37" s="1342"/>
      <c r="U37" s="1342"/>
      <c r="V37" s="1342"/>
      <c r="W37" s="1342"/>
      <c r="X37" s="1342"/>
      <c r="Y37" s="1342"/>
      <c r="Z37" s="1342"/>
    </row>
    <row r="38" spans="1:26" ht="18.75" customHeight="1">
      <c r="A38" s="1342"/>
      <c r="B38" s="1405"/>
      <c r="C38" s="1342"/>
      <c r="D38" s="1405"/>
      <c r="E38" s="1342"/>
      <c r="F38" s="1342"/>
      <c r="G38" s="1342"/>
      <c r="H38" s="1342"/>
      <c r="I38" s="1342"/>
      <c r="J38" s="1342"/>
      <c r="K38" s="1342"/>
      <c r="L38" s="1342"/>
      <c r="M38" s="1342"/>
      <c r="N38" s="1342"/>
      <c r="O38" s="1342"/>
      <c r="P38" s="1342"/>
      <c r="Q38" s="1342"/>
      <c r="R38" s="1342"/>
      <c r="S38" s="1342"/>
      <c r="T38" s="1342"/>
      <c r="U38" s="1342"/>
      <c r="V38" s="1342"/>
      <c r="W38" s="1342"/>
      <c r="X38" s="1342"/>
      <c r="Y38" s="1342"/>
      <c r="Z38" s="1342"/>
    </row>
    <row r="39" spans="1:26" ht="18.75" customHeight="1">
      <c r="A39" s="1342"/>
      <c r="B39" s="1405"/>
      <c r="C39" s="1342"/>
      <c r="D39" s="1405"/>
      <c r="E39" s="1342"/>
      <c r="F39" s="1342"/>
      <c r="G39" s="1342"/>
      <c r="H39" s="1342"/>
      <c r="I39" s="1342"/>
      <c r="J39" s="1342"/>
      <c r="K39" s="1342"/>
      <c r="L39" s="1342"/>
      <c r="M39" s="1342"/>
      <c r="N39" s="1342"/>
      <c r="O39" s="1342"/>
      <c r="P39" s="1342"/>
      <c r="Q39" s="1342"/>
      <c r="R39" s="1342"/>
      <c r="S39" s="1342"/>
      <c r="T39" s="1342"/>
      <c r="U39" s="1342"/>
      <c r="V39" s="1342"/>
      <c r="W39" s="1342"/>
      <c r="X39" s="1342"/>
      <c r="Y39" s="1342"/>
      <c r="Z39" s="1342"/>
    </row>
    <row r="40" spans="1:26" ht="18.75" customHeight="1">
      <c r="A40" s="1342"/>
      <c r="B40" s="1405"/>
      <c r="C40" s="1342"/>
      <c r="D40" s="1405"/>
      <c r="E40" s="1342"/>
      <c r="F40" s="1342"/>
      <c r="G40" s="1342"/>
      <c r="H40" s="1342"/>
      <c r="I40" s="1342"/>
      <c r="J40" s="1342"/>
      <c r="K40" s="1342"/>
      <c r="L40" s="1342"/>
      <c r="M40" s="1342"/>
      <c r="N40" s="1342"/>
      <c r="O40" s="1342"/>
      <c r="P40" s="1342"/>
      <c r="Q40" s="1342"/>
      <c r="R40" s="1342"/>
      <c r="S40" s="1342"/>
      <c r="T40" s="1342"/>
      <c r="U40" s="1342"/>
      <c r="V40" s="1342"/>
      <c r="W40" s="1342"/>
      <c r="X40" s="1342"/>
      <c r="Y40" s="1342"/>
      <c r="Z40" s="1342"/>
    </row>
    <row r="41" spans="1:26" ht="18.75" customHeight="1">
      <c r="A41" s="1342"/>
      <c r="B41" s="1405"/>
      <c r="C41" s="1342"/>
      <c r="D41" s="1405"/>
      <c r="E41" s="1342"/>
      <c r="F41" s="1342"/>
      <c r="G41" s="1342"/>
      <c r="H41" s="1342"/>
      <c r="I41" s="1342"/>
      <c r="J41" s="1342"/>
      <c r="K41" s="1342"/>
      <c r="L41" s="1342"/>
      <c r="M41" s="1342"/>
      <c r="N41" s="1342"/>
      <c r="O41" s="1342"/>
      <c r="P41" s="1342"/>
      <c r="Q41" s="1342"/>
      <c r="R41" s="1342"/>
      <c r="S41" s="1342"/>
      <c r="T41" s="1342"/>
      <c r="U41" s="1342"/>
      <c r="V41" s="1342"/>
      <c r="W41" s="1342"/>
      <c r="X41" s="1342"/>
      <c r="Y41" s="1342"/>
      <c r="Z41" s="1342"/>
    </row>
    <row r="42" spans="1:26" ht="18.75" customHeight="1">
      <c r="A42" s="1342"/>
      <c r="B42" s="1405"/>
      <c r="C42" s="1342"/>
      <c r="D42" s="1405"/>
      <c r="E42" s="1342"/>
      <c r="F42" s="1342"/>
      <c r="G42" s="1342"/>
      <c r="H42" s="1342"/>
      <c r="I42" s="1342"/>
      <c r="J42" s="1342"/>
      <c r="K42" s="1342"/>
      <c r="L42" s="1342"/>
      <c r="M42" s="1342"/>
      <c r="N42" s="1342"/>
      <c r="O42" s="1342"/>
      <c r="P42" s="1342"/>
      <c r="Q42" s="1342"/>
      <c r="R42" s="1342"/>
      <c r="S42" s="1342"/>
      <c r="T42" s="1342"/>
      <c r="U42" s="1342"/>
      <c r="V42" s="1342"/>
      <c r="W42" s="1342"/>
      <c r="X42" s="1342"/>
      <c r="Y42" s="1342"/>
      <c r="Z42" s="1342"/>
    </row>
    <row r="43" spans="1:26" ht="18.75" customHeight="1">
      <c r="A43" s="1342"/>
      <c r="B43" s="1405"/>
      <c r="C43" s="1342"/>
      <c r="D43" s="1405"/>
      <c r="E43" s="1342"/>
      <c r="F43" s="1342"/>
      <c r="G43" s="1342"/>
      <c r="H43" s="1342"/>
      <c r="I43" s="1342"/>
      <c r="J43" s="1342"/>
      <c r="K43" s="1342"/>
      <c r="L43" s="1342"/>
      <c r="M43" s="1342"/>
      <c r="N43" s="1342"/>
      <c r="O43" s="1342"/>
      <c r="P43" s="1342"/>
      <c r="Q43" s="1342"/>
      <c r="R43" s="1342"/>
      <c r="S43" s="1342"/>
      <c r="T43" s="1342"/>
      <c r="U43" s="1342"/>
      <c r="V43" s="1342"/>
      <c r="W43" s="1342"/>
      <c r="X43" s="1342"/>
      <c r="Y43" s="1342"/>
      <c r="Z43" s="1342"/>
    </row>
    <row r="44" spans="1:26" ht="18.75" customHeight="1">
      <c r="A44" s="1342"/>
      <c r="B44" s="1405"/>
      <c r="C44" s="1342"/>
      <c r="D44" s="1405"/>
      <c r="E44" s="1342"/>
      <c r="F44" s="1342"/>
      <c r="G44" s="1342"/>
      <c r="H44" s="1342"/>
      <c r="I44" s="1342"/>
      <c r="J44" s="1342"/>
      <c r="K44" s="1342"/>
      <c r="L44" s="1342"/>
      <c r="M44" s="1342"/>
      <c r="N44" s="1342"/>
      <c r="O44" s="1342"/>
      <c r="P44" s="1342"/>
      <c r="Q44" s="1342"/>
      <c r="R44" s="1342"/>
      <c r="S44" s="1342"/>
      <c r="T44" s="1342"/>
      <c r="U44" s="1342"/>
      <c r="V44" s="1342"/>
      <c r="W44" s="1342"/>
      <c r="X44" s="1342"/>
      <c r="Y44" s="1342"/>
      <c r="Z44" s="1342"/>
    </row>
    <row r="45" spans="1:26" ht="18.75" customHeight="1">
      <c r="A45" s="1342"/>
      <c r="B45" s="1405"/>
      <c r="C45" s="1342"/>
      <c r="D45" s="1405"/>
      <c r="E45" s="1342"/>
      <c r="F45" s="1342"/>
      <c r="G45" s="1342"/>
      <c r="H45" s="1342"/>
      <c r="I45" s="1342"/>
      <c r="J45" s="1342"/>
      <c r="K45" s="1342"/>
      <c r="L45" s="1342"/>
      <c r="M45" s="1342"/>
      <c r="N45" s="1342"/>
      <c r="O45" s="1342"/>
      <c r="P45" s="1342"/>
      <c r="Q45" s="1342"/>
      <c r="R45" s="1342"/>
      <c r="S45" s="1342"/>
      <c r="T45" s="1342"/>
      <c r="U45" s="1342"/>
      <c r="V45" s="1342"/>
      <c r="W45" s="1342"/>
      <c r="X45" s="1342"/>
      <c r="Y45" s="1342"/>
      <c r="Z45" s="1342"/>
    </row>
    <row r="46" spans="1:26" ht="18.75" customHeight="1">
      <c r="A46" s="1342"/>
      <c r="B46" s="1405"/>
      <c r="C46" s="1342"/>
      <c r="D46" s="1405"/>
      <c r="E46" s="1342"/>
      <c r="F46" s="1342"/>
      <c r="G46" s="1342"/>
      <c r="H46" s="1342"/>
      <c r="I46" s="1342"/>
      <c r="J46" s="1342"/>
      <c r="K46" s="1342"/>
      <c r="L46" s="1342"/>
      <c r="M46" s="1342"/>
      <c r="N46" s="1342"/>
      <c r="O46" s="1342"/>
      <c r="P46" s="1342"/>
      <c r="Q46" s="1342"/>
      <c r="R46" s="1342"/>
      <c r="S46" s="1342"/>
      <c r="T46" s="1342"/>
      <c r="U46" s="1342"/>
      <c r="V46" s="1342"/>
      <c r="W46" s="1342"/>
      <c r="X46" s="1342"/>
      <c r="Y46" s="1342"/>
      <c r="Z46" s="1342"/>
    </row>
    <row r="47" spans="1:26" ht="18.75" customHeight="1">
      <c r="A47" s="1342"/>
      <c r="B47" s="1405"/>
      <c r="C47" s="1342"/>
      <c r="D47" s="1405"/>
      <c r="E47" s="1342"/>
      <c r="F47" s="1342"/>
      <c r="G47" s="1342"/>
      <c r="H47" s="1342"/>
      <c r="I47" s="1342"/>
      <c r="J47" s="1342"/>
      <c r="K47" s="1342"/>
      <c r="L47" s="1342"/>
      <c r="M47" s="1342"/>
      <c r="N47" s="1342"/>
      <c r="O47" s="1342"/>
      <c r="P47" s="1342"/>
      <c r="Q47" s="1342"/>
      <c r="R47" s="1342"/>
      <c r="S47" s="1342"/>
      <c r="T47" s="1342"/>
      <c r="U47" s="1342"/>
      <c r="V47" s="1342"/>
      <c r="W47" s="1342"/>
      <c r="X47" s="1342"/>
      <c r="Y47" s="1342"/>
      <c r="Z47" s="1342"/>
    </row>
    <row r="48" spans="1:26" ht="18.75" customHeight="1">
      <c r="A48" s="1342"/>
      <c r="B48" s="1405"/>
      <c r="C48" s="1342"/>
      <c r="D48" s="1405"/>
      <c r="E48" s="1342"/>
      <c r="F48" s="1342"/>
      <c r="G48" s="1342"/>
      <c r="H48" s="1342"/>
      <c r="I48" s="1342"/>
      <c r="J48" s="1342"/>
      <c r="K48" s="1342"/>
      <c r="L48" s="1342"/>
      <c r="M48" s="1342"/>
      <c r="N48" s="1342"/>
      <c r="O48" s="1342"/>
      <c r="P48" s="1342"/>
      <c r="Q48" s="1342"/>
      <c r="R48" s="1342"/>
      <c r="S48" s="1342"/>
      <c r="T48" s="1342"/>
      <c r="U48" s="1342"/>
      <c r="V48" s="1342"/>
      <c r="W48" s="1342"/>
      <c r="X48" s="1342"/>
      <c r="Y48" s="1342"/>
      <c r="Z48" s="1342"/>
    </row>
    <row r="49" spans="1:26" ht="18.75" customHeight="1">
      <c r="A49" s="1342"/>
      <c r="B49" s="1405"/>
      <c r="C49" s="1342"/>
      <c r="D49" s="1405"/>
      <c r="E49" s="1342"/>
      <c r="F49" s="1342"/>
      <c r="G49" s="1342"/>
      <c r="H49" s="1342"/>
      <c r="I49" s="1342"/>
      <c r="J49" s="1342"/>
      <c r="K49" s="1342"/>
      <c r="L49" s="1342"/>
      <c r="M49" s="1342"/>
      <c r="N49" s="1342"/>
      <c r="O49" s="1342"/>
      <c r="P49" s="1342"/>
      <c r="Q49" s="1342"/>
      <c r="R49" s="1342"/>
      <c r="S49" s="1342"/>
      <c r="T49" s="1342"/>
      <c r="U49" s="1342"/>
      <c r="V49" s="1342"/>
      <c r="W49" s="1342"/>
      <c r="X49" s="1342"/>
      <c r="Y49" s="1342"/>
      <c r="Z49" s="1342"/>
    </row>
    <row r="50" spans="1:26" ht="18.75" customHeight="1">
      <c r="A50" s="1342"/>
      <c r="B50" s="1405"/>
      <c r="C50" s="1342"/>
      <c r="D50" s="1405"/>
      <c r="E50" s="1342"/>
      <c r="F50" s="1342"/>
      <c r="G50" s="1342"/>
      <c r="H50" s="1342"/>
      <c r="I50" s="1342"/>
      <c r="J50" s="1342"/>
      <c r="K50" s="1342"/>
      <c r="L50" s="1342"/>
      <c r="M50" s="1342"/>
      <c r="N50" s="1342"/>
      <c r="O50" s="1342"/>
      <c r="P50" s="1342"/>
      <c r="Q50" s="1342"/>
      <c r="R50" s="1342"/>
      <c r="S50" s="1342"/>
      <c r="T50" s="1342"/>
      <c r="U50" s="1342"/>
      <c r="V50" s="1342"/>
      <c r="W50" s="1342"/>
      <c r="X50" s="1342"/>
      <c r="Y50" s="1342"/>
      <c r="Z50" s="1342"/>
    </row>
    <row r="51" spans="1:26" ht="18.75" customHeight="1">
      <c r="A51" s="1342"/>
      <c r="B51" s="1405"/>
      <c r="C51" s="1342"/>
      <c r="D51" s="1405"/>
      <c r="E51" s="1342"/>
      <c r="F51" s="1342"/>
      <c r="G51" s="1342"/>
      <c r="H51" s="1342"/>
      <c r="I51" s="1342"/>
      <c r="J51" s="1342"/>
      <c r="K51" s="1342"/>
      <c r="L51" s="1342"/>
      <c r="M51" s="1342"/>
      <c r="N51" s="1342"/>
      <c r="O51" s="1342"/>
      <c r="P51" s="1342"/>
      <c r="Q51" s="1342"/>
      <c r="R51" s="1342"/>
      <c r="S51" s="1342"/>
      <c r="T51" s="1342"/>
      <c r="U51" s="1342"/>
      <c r="V51" s="1342"/>
      <c r="W51" s="1342"/>
      <c r="X51" s="1342"/>
      <c r="Y51" s="1342"/>
      <c r="Z51" s="1342"/>
    </row>
    <row r="52" spans="1:26" ht="18.75" customHeight="1">
      <c r="A52" s="1342"/>
      <c r="B52" s="1405"/>
      <c r="C52" s="1342"/>
      <c r="D52" s="1405"/>
      <c r="E52" s="1342"/>
      <c r="F52" s="1342"/>
      <c r="G52" s="1342"/>
      <c r="H52" s="1342"/>
      <c r="I52" s="1342"/>
      <c r="J52" s="1342"/>
      <c r="K52" s="1342"/>
      <c r="L52" s="1342"/>
      <c r="M52" s="1342"/>
      <c r="N52" s="1342"/>
      <c r="O52" s="1342"/>
      <c r="P52" s="1342"/>
      <c r="Q52" s="1342"/>
      <c r="R52" s="1342"/>
      <c r="S52" s="1342"/>
      <c r="T52" s="1342"/>
      <c r="U52" s="1342"/>
      <c r="V52" s="1342"/>
      <c r="W52" s="1342"/>
      <c r="X52" s="1342"/>
      <c r="Y52" s="1342"/>
      <c r="Z52" s="1342"/>
    </row>
    <row r="53" spans="1:26" ht="18.75" customHeight="1">
      <c r="A53" s="1342"/>
      <c r="B53" s="1405"/>
      <c r="C53" s="1342"/>
      <c r="D53" s="1405"/>
      <c r="E53" s="1342"/>
      <c r="F53" s="1342"/>
      <c r="G53" s="1342"/>
      <c r="H53" s="1342"/>
      <c r="I53" s="1342"/>
      <c r="J53" s="1342"/>
      <c r="K53" s="1342"/>
      <c r="L53" s="1342"/>
      <c r="M53" s="1342"/>
      <c r="N53" s="1342"/>
      <c r="O53" s="1342"/>
      <c r="P53" s="1342"/>
      <c r="Q53" s="1342"/>
      <c r="R53" s="1342"/>
      <c r="S53" s="1342"/>
      <c r="T53" s="1342"/>
      <c r="U53" s="1342"/>
      <c r="V53" s="1342"/>
      <c r="W53" s="1342"/>
      <c r="X53" s="1342"/>
      <c r="Y53" s="1342"/>
      <c r="Z53" s="1342"/>
    </row>
    <row r="54" spans="1:26" ht="18.75" customHeight="1">
      <c r="A54" s="1342"/>
      <c r="B54" s="1405"/>
      <c r="C54" s="1342"/>
      <c r="D54" s="1405"/>
      <c r="E54" s="1342"/>
      <c r="F54" s="1342"/>
      <c r="G54" s="1342"/>
      <c r="H54" s="1342"/>
      <c r="I54" s="1342"/>
      <c r="J54" s="1342"/>
      <c r="K54" s="1342"/>
      <c r="L54" s="1342"/>
      <c r="M54" s="1342"/>
      <c r="N54" s="1342"/>
      <c r="O54" s="1342"/>
      <c r="P54" s="1342"/>
      <c r="Q54" s="1342"/>
      <c r="R54" s="1342"/>
      <c r="S54" s="1342"/>
      <c r="T54" s="1342"/>
      <c r="U54" s="1342"/>
      <c r="V54" s="1342"/>
      <c r="W54" s="1342"/>
      <c r="X54" s="1342"/>
      <c r="Y54" s="1342"/>
      <c r="Z54" s="1342"/>
    </row>
    <row r="55" spans="1:26" ht="18.75" customHeight="1">
      <c r="A55" s="1342"/>
      <c r="B55" s="1405"/>
      <c r="C55" s="1342"/>
      <c r="D55" s="1405"/>
      <c r="E55" s="1342"/>
      <c r="F55" s="1342"/>
      <c r="G55" s="1342"/>
      <c r="H55" s="1342"/>
      <c r="I55" s="1342"/>
      <c r="J55" s="1342"/>
      <c r="K55" s="1342"/>
      <c r="L55" s="1342"/>
      <c r="M55" s="1342"/>
      <c r="N55" s="1342"/>
      <c r="O55" s="1342"/>
      <c r="P55" s="1342"/>
      <c r="Q55" s="1342"/>
      <c r="R55" s="1342"/>
      <c r="S55" s="1342"/>
      <c r="T55" s="1342"/>
      <c r="U55" s="1342"/>
      <c r="V55" s="1342"/>
      <c r="W55" s="1342"/>
      <c r="X55" s="1342"/>
      <c r="Y55" s="1342"/>
      <c r="Z55" s="1342"/>
    </row>
    <row r="56" spans="1:26" ht="18.75" customHeight="1">
      <c r="A56" s="1342"/>
      <c r="B56" s="1405"/>
      <c r="C56" s="1342"/>
      <c r="D56" s="1405"/>
      <c r="E56" s="1342"/>
      <c r="F56" s="1342"/>
      <c r="G56" s="1342"/>
      <c r="H56" s="1342"/>
      <c r="I56" s="1342"/>
      <c r="J56" s="1342"/>
      <c r="K56" s="1342"/>
      <c r="L56" s="1342"/>
      <c r="M56" s="1342"/>
      <c r="N56" s="1342"/>
      <c r="O56" s="1342"/>
      <c r="P56" s="1342"/>
      <c r="Q56" s="1342"/>
      <c r="R56" s="1342"/>
      <c r="S56" s="1342"/>
      <c r="T56" s="1342"/>
      <c r="U56" s="1342"/>
      <c r="V56" s="1342"/>
      <c r="W56" s="1342"/>
      <c r="X56" s="1342"/>
      <c r="Y56" s="1342"/>
      <c r="Z56" s="1342"/>
    </row>
    <row r="57" spans="1:26" ht="18.75" customHeight="1">
      <c r="A57" s="1342"/>
      <c r="B57" s="1405"/>
      <c r="C57" s="1342"/>
      <c r="D57" s="1405"/>
      <c r="E57" s="1342"/>
      <c r="F57" s="1342"/>
      <c r="G57" s="1342"/>
      <c r="H57" s="1342"/>
      <c r="I57" s="1342"/>
      <c r="J57" s="1342"/>
      <c r="K57" s="1342"/>
      <c r="L57" s="1342"/>
      <c r="M57" s="1342"/>
      <c r="N57" s="1342"/>
      <c r="O57" s="1342"/>
      <c r="P57" s="1342"/>
      <c r="Q57" s="1342"/>
      <c r="R57" s="1342"/>
      <c r="S57" s="1342"/>
      <c r="T57" s="1342"/>
      <c r="U57" s="1342"/>
      <c r="V57" s="1342"/>
      <c r="W57" s="1342"/>
      <c r="X57" s="1342"/>
      <c r="Y57" s="1342"/>
      <c r="Z57" s="1342"/>
    </row>
    <row r="58" spans="1:26" ht="18.75" customHeight="1">
      <c r="A58" s="1342"/>
      <c r="B58" s="1405"/>
      <c r="C58" s="1342"/>
      <c r="D58" s="1405"/>
      <c r="E58" s="1342"/>
      <c r="F58" s="1342"/>
      <c r="G58" s="1342"/>
      <c r="H58" s="1342"/>
      <c r="I58" s="1342"/>
      <c r="J58" s="1342"/>
      <c r="K58" s="1342"/>
      <c r="L58" s="1342"/>
      <c r="M58" s="1342"/>
      <c r="N58" s="1342"/>
      <c r="O58" s="1342"/>
      <c r="P58" s="1342"/>
      <c r="Q58" s="1342"/>
      <c r="R58" s="1342"/>
      <c r="S58" s="1342"/>
      <c r="T58" s="1342"/>
      <c r="U58" s="1342"/>
      <c r="V58" s="1342"/>
      <c r="W58" s="1342"/>
      <c r="X58" s="1342"/>
      <c r="Y58" s="1342"/>
      <c r="Z58" s="1342"/>
    </row>
    <row r="59" spans="1:26" ht="18.75" customHeight="1">
      <c r="A59" s="1342"/>
      <c r="B59" s="1405"/>
      <c r="C59" s="1342"/>
      <c r="D59" s="1405"/>
      <c r="E59" s="1342"/>
      <c r="F59" s="1342"/>
      <c r="G59" s="1342"/>
      <c r="H59" s="1342"/>
      <c r="I59" s="1342"/>
      <c r="J59" s="1342"/>
      <c r="K59" s="1342"/>
      <c r="L59" s="1342"/>
      <c r="M59" s="1342"/>
      <c r="N59" s="1342"/>
      <c r="O59" s="1342"/>
      <c r="P59" s="1342"/>
      <c r="Q59" s="1342"/>
      <c r="R59" s="1342"/>
      <c r="S59" s="1342"/>
      <c r="T59" s="1342"/>
      <c r="U59" s="1342"/>
      <c r="V59" s="1342"/>
      <c r="W59" s="1342"/>
      <c r="X59" s="1342"/>
      <c r="Y59" s="1342"/>
      <c r="Z59" s="1342"/>
    </row>
    <row r="60" spans="1:26" ht="18.75" customHeight="1">
      <c r="A60" s="1342"/>
      <c r="B60" s="1405"/>
      <c r="C60" s="1342"/>
      <c r="D60" s="1405"/>
      <c r="E60" s="1342"/>
      <c r="F60" s="1342"/>
      <c r="G60" s="1342"/>
      <c r="H60" s="1342"/>
      <c r="I60" s="1342"/>
      <c r="J60" s="1342"/>
      <c r="K60" s="1342"/>
      <c r="L60" s="1342"/>
      <c r="M60" s="1342"/>
      <c r="N60" s="1342"/>
      <c r="O60" s="1342"/>
      <c r="P60" s="1342"/>
      <c r="Q60" s="1342"/>
      <c r="R60" s="1342"/>
      <c r="S60" s="1342"/>
      <c r="T60" s="1342"/>
      <c r="U60" s="1342"/>
      <c r="V60" s="1342"/>
      <c r="W60" s="1342"/>
      <c r="X60" s="1342"/>
      <c r="Y60" s="1342"/>
      <c r="Z60" s="1342"/>
    </row>
    <row r="61" spans="1:26" ht="18.75" customHeight="1">
      <c r="A61" s="1342"/>
      <c r="B61" s="1405"/>
      <c r="C61" s="1342"/>
      <c r="D61" s="1405"/>
      <c r="E61" s="1342"/>
      <c r="F61" s="1342"/>
      <c r="G61" s="1342"/>
      <c r="H61" s="1342"/>
      <c r="I61" s="1342"/>
      <c r="J61" s="1342"/>
      <c r="K61" s="1342"/>
      <c r="L61" s="1342"/>
      <c r="M61" s="1342"/>
      <c r="N61" s="1342"/>
      <c r="O61" s="1342"/>
      <c r="P61" s="1342"/>
      <c r="Q61" s="1342"/>
      <c r="R61" s="1342"/>
      <c r="S61" s="1342"/>
      <c r="T61" s="1342"/>
      <c r="U61" s="1342"/>
      <c r="V61" s="1342"/>
      <c r="W61" s="1342"/>
      <c r="X61" s="1342"/>
      <c r="Y61" s="1342"/>
      <c r="Z61" s="1342"/>
    </row>
    <row r="62" spans="1:26" ht="18.75" customHeight="1">
      <c r="A62" s="1342"/>
      <c r="B62" s="1405"/>
      <c r="C62" s="1342"/>
      <c r="D62" s="1405"/>
      <c r="E62" s="1342"/>
      <c r="F62" s="1342"/>
      <c r="G62" s="1342"/>
      <c r="H62" s="1342"/>
      <c r="I62" s="1342"/>
      <c r="J62" s="1342"/>
      <c r="K62" s="1342"/>
      <c r="L62" s="1342"/>
      <c r="M62" s="1342"/>
      <c r="N62" s="1342"/>
      <c r="O62" s="1342"/>
      <c r="P62" s="1342"/>
      <c r="Q62" s="1342"/>
      <c r="R62" s="1342"/>
      <c r="S62" s="1342"/>
      <c r="T62" s="1342"/>
      <c r="U62" s="1342"/>
      <c r="V62" s="1342"/>
      <c r="W62" s="1342"/>
      <c r="X62" s="1342"/>
      <c r="Y62" s="1342"/>
      <c r="Z62" s="1342"/>
    </row>
    <row r="63" spans="1:26" ht="18.75" customHeight="1">
      <c r="A63" s="1342"/>
      <c r="B63" s="1405"/>
      <c r="C63" s="1342"/>
      <c r="D63" s="1405"/>
      <c r="E63" s="1342"/>
      <c r="F63" s="1342"/>
      <c r="G63" s="1342"/>
      <c r="H63" s="1342"/>
      <c r="I63" s="1342"/>
      <c r="J63" s="1342"/>
      <c r="K63" s="1342"/>
      <c r="L63" s="1342"/>
      <c r="M63" s="1342"/>
      <c r="N63" s="1342"/>
      <c r="O63" s="1342"/>
      <c r="P63" s="1342"/>
      <c r="Q63" s="1342"/>
      <c r="R63" s="1342"/>
      <c r="S63" s="1342"/>
      <c r="T63" s="1342"/>
      <c r="U63" s="1342"/>
      <c r="V63" s="1342"/>
      <c r="W63" s="1342"/>
      <c r="X63" s="1342"/>
      <c r="Y63" s="1342"/>
      <c r="Z63" s="1342"/>
    </row>
    <row r="64" spans="1:26" ht="18.75" customHeight="1">
      <c r="A64" s="1342"/>
      <c r="B64" s="1405"/>
      <c r="C64" s="1342"/>
      <c r="D64" s="1405"/>
      <c r="E64" s="1342"/>
      <c r="F64" s="1342"/>
      <c r="G64" s="1342"/>
      <c r="H64" s="1342"/>
      <c r="I64" s="1342"/>
      <c r="J64" s="1342"/>
      <c r="K64" s="1342"/>
      <c r="L64" s="1342"/>
      <c r="M64" s="1342"/>
      <c r="N64" s="1342"/>
      <c r="O64" s="1342"/>
      <c r="P64" s="1342"/>
      <c r="Q64" s="1342"/>
      <c r="R64" s="1342"/>
      <c r="S64" s="1342"/>
      <c r="T64" s="1342"/>
      <c r="U64" s="1342"/>
      <c r="V64" s="1342"/>
      <c r="W64" s="1342"/>
      <c r="X64" s="1342"/>
      <c r="Y64" s="1342"/>
      <c r="Z64" s="1342"/>
    </row>
    <row r="65" spans="1:26" ht="18.75" customHeight="1">
      <c r="A65" s="1342"/>
      <c r="B65" s="1405"/>
      <c r="C65" s="1342"/>
      <c r="D65" s="1405"/>
      <c r="E65" s="1342"/>
      <c r="F65" s="1342"/>
      <c r="G65" s="1342"/>
      <c r="H65" s="1342"/>
      <c r="I65" s="1342"/>
      <c r="J65" s="1342"/>
      <c r="K65" s="1342"/>
      <c r="L65" s="1342"/>
      <c r="M65" s="1342"/>
      <c r="N65" s="1342"/>
      <c r="O65" s="1342"/>
      <c r="P65" s="1342"/>
      <c r="Q65" s="1342"/>
      <c r="R65" s="1342"/>
      <c r="S65" s="1342"/>
      <c r="T65" s="1342"/>
      <c r="U65" s="1342"/>
      <c r="V65" s="1342"/>
      <c r="W65" s="1342"/>
      <c r="X65" s="1342"/>
      <c r="Y65" s="1342"/>
      <c r="Z65" s="1342"/>
    </row>
    <row r="66" spans="1:26" ht="18.75" customHeight="1">
      <c r="A66" s="1342"/>
      <c r="B66" s="1405"/>
      <c r="C66" s="1342"/>
      <c r="D66" s="1405"/>
      <c r="E66" s="1342"/>
      <c r="F66" s="1342"/>
      <c r="G66" s="1342"/>
      <c r="H66" s="1342"/>
      <c r="I66" s="1342"/>
      <c r="J66" s="1342"/>
      <c r="K66" s="1342"/>
      <c r="L66" s="1342"/>
      <c r="M66" s="1342"/>
      <c r="N66" s="1342"/>
      <c r="O66" s="1342"/>
      <c r="P66" s="1342"/>
      <c r="Q66" s="1342"/>
      <c r="R66" s="1342"/>
      <c r="S66" s="1342"/>
      <c r="T66" s="1342"/>
      <c r="U66" s="1342"/>
      <c r="V66" s="1342"/>
      <c r="W66" s="1342"/>
      <c r="X66" s="1342"/>
      <c r="Y66" s="1342"/>
      <c r="Z66" s="1342"/>
    </row>
    <row r="67" spans="1:26" ht="18.75" customHeight="1">
      <c r="A67" s="1342"/>
      <c r="B67" s="1405"/>
      <c r="C67" s="1342"/>
      <c r="D67" s="1405"/>
      <c r="E67" s="1342"/>
      <c r="F67" s="1342"/>
      <c r="G67" s="1342"/>
      <c r="H67" s="1342"/>
      <c r="I67" s="1342"/>
      <c r="J67" s="1342"/>
      <c r="K67" s="1342"/>
      <c r="L67" s="1342"/>
      <c r="M67" s="1342"/>
      <c r="N67" s="1342"/>
      <c r="O67" s="1342"/>
      <c r="P67" s="1342"/>
      <c r="Q67" s="1342"/>
      <c r="R67" s="1342"/>
      <c r="S67" s="1342"/>
      <c r="T67" s="1342"/>
      <c r="U67" s="1342"/>
      <c r="V67" s="1342"/>
      <c r="W67" s="1342"/>
      <c r="X67" s="1342"/>
      <c r="Y67" s="1342"/>
      <c r="Z67" s="1342"/>
    </row>
    <row r="68" spans="1:26" ht="18.75" customHeight="1">
      <c r="A68" s="1342"/>
      <c r="B68" s="1405"/>
      <c r="C68" s="1342"/>
      <c r="D68" s="1405"/>
      <c r="E68" s="1342"/>
      <c r="F68" s="1342"/>
      <c r="G68" s="1342"/>
      <c r="H68" s="1342"/>
      <c r="I68" s="1342"/>
      <c r="J68" s="1342"/>
      <c r="K68" s="1342"/>
      <c r="L68" s="1342"/>
      <c r="M68" s="1342"/>
      <c r="N68" s="1342"/>
      <c r="O68" s="1342"/>
      <c r="P68" s="1342"/>
      <c r="Q68" s="1342"/>
      <c r="R68" s="1342"/>
      <c r="S68" s="1342"/>
      <c r="T68" s="1342"/>
      <c r="U68" s="1342"/>
      <c r="V68" s="1342"/>
      <c r="W68" s="1342"/>
      <c r="X68" s="1342"/>
      <c r="Y68" s="1342"/>
      <c r="Z68" s="1342"/>
    </row>
    <row r="69" spans="1:26" ht="18.75" customHeight="1">
      <c r="A69" s="1342"/>
      <c r="B69" s="1405"/>
      <c r="C69" s="1342"/>
      <c r="D69" s="1405"/>
      <c r="E69" s="1342"/>
      <c r="F69" s="1342"/>
      <c r="G69" s="1342"/>
      <c r="H69" s="1342"/>
      <c r="I69" s="1342"/>
      <c r="J69" s="1342"/>
      <c r="K69" s="1342"/>
      <c r="L69" s="1342"/>
      <c r="M69" s="1342"/>
      <c r="N69" s="1342"/>
      <c r="O69" s="1342"/>
      <c r="P69" s="1342"/>
      <c r="Q69" s="1342"/>
      <c r="R69" s="1342"/>
      <c r="S69" s="1342"/>
      <c r="T69" s="1342"/>
      <c r="U69" s="1342"/>
      <c r="V69" s="1342"/>
      <c r="W69" s="1342"/>
      <c r="X69" s="1342"/>
      <c r="Y69" s="1342"/>
      <c r="Z69" s="1342"/>
    </row>
    <row r="70" spans="1:26" ht="18.75" customHeight="1">
      <c r="A70" s="1342"/>
      <c r="B70" s="1405"/>
      <c r="C70" s="1342"/>
      <c r="D70" s="1405"/>
      <c r="E70" s="1342"/>
      <c r="F70" s="1342"/>
      <c r="G70" s="1342"/>
      <c r="H70" s="1342"/>
      <c r="I70" s="1342"/>
      <c r="J70" s="1342"/>
      <c r="K70" s="1342"/>
      <c r="L70" s="1342"/>
      <c r="M70" s="1342"/>
      <c r="N70" s="1342"/>
      <c r="O70" s="1342"/>
      <c r="P70" s="1342"/>
      <c r="Q70" s="1342"/>
      <c r="R70" s="1342"/>
      <c r="S70" s="1342"/>
      <c r="T70" s="1342"/>
      <c r="U70" s="1342"/>
      <c r="V70" s="1342"/>
      <c r="W70" s="1342"/>
      <c r="X70" s="1342"/>
      <c r="Y70" s="1342"/>
      <c r="Z70" s="1342"/>
    </row>
    <row r="71" spans="1:26" ht="18.75" customHeight="1">
      <c r="A71" s="1342"/>
      <c r="B71" s="1405"/>
      <c r="C71" s="1342"/>
      <c r="D71" s="1405"/>
      <c r="E71" s="1342"/>
      <c r="F71" s="1342"/>
      <c r="G71" s="1342"/>
      <c r="H71" s="1342"/>
      <c r="I71" s="1342"/>
      <c r="J71" s="1342"/>
      <c r="K71" s="1342"/>
      <c r="L71" s="1342"/>
      <c r="M71" s="1342"/>
      <c r="N71" s="1342"/>
      <c r="O71" s="1342"/>
      <c r="P71" s="1342"/>
      <c r="Q71" s="1342"/>
      <c r="R71" s="1342"/>
      <c r="S71" s="1342"/>
      <c r="T71" s="1342"/>
      <c r="U71" s="1342"/>
      <c r="V71" s="1342"/>
      <c r="W71" s="1342"/>
      <c r="X71" s="1342"/>
      <c r="Y71" s="1342"/>
      <c r="Z71" s="1342"/>
    </row>
    <row r="72" spans="1:26" ht="18.75" customHeight="1">
      <c r="A72" s="1342"/>
      <c r="B72" s="1405"/>
      <c r="C72" s="1342"/>
      <c r="D72" s="1405"/>
      <c r="E72" s="1342"/>
      <c r="F72" s="1342"/>
      <c r="G72" s="1342"/>
      <c r="H72" s="1342"/>
      <c r="I72" s="1342"/>
      <c r="J72" s="1342"/>
      <c r="K72" s="1342"/>
      <c r="L72" s="1342"/>
      <c r="M72" s="1342"/>
      <c r="N72" s="1342"/>
      <c r="O72" s="1342"/>
      <c r="P72" s="1342"/>
      <c r="Q72" s="1342"/>
      <c r="R72" s="1342"/>
      <c r="S72" s="1342"/>
      <c r="T72" s="1342"/>
      <c r="U72" s="1342"/>
      <c r="V72" s="1342"/>
      <c r="W72" s="1342"/>
      <c r="X72" s="1342"/>
      <c r="Y72" s="1342"/>
      <c r="Z72" s="1342"/>
    </row>
    <row r="73" spans="1:26" ht="18.75" customHeight="1">
      <c r="A73" s="1342"/>
      <c r="B73" s="1405"/>
      <c r="C73" s="1342"/>
      <c r="D73" s="1405"/>
      <c r="E73" s="1342"/>
      <c r="F73" s="1342"/>
      <c r="G73" s="1342"/>
      <c r="H73" s="1342"/>
      <c r="I73" s="1342"/>
      <c r="J73" s="1342"/>
      <c r="K73" s="1342"/>
      <c r="L73" s="1342"/>
      <c r="M73" s="1342"/>
      <c r="N73" s="1342"/>
      <c r="O73" s="1342"/>
      <c r="P73" s="1342"/>
      <c r="Q73" s="1342"/>
      <c r="R73" s="1342"/>
      <c r="S73" s="1342"/>
      <c r="T73" s="1342"/>
      <c r="U73" s="1342"/>
      <c r="V73" s="1342"/>
      <c r="W73" s="1342"/>
      <c r="X73" s="1342"/>
      <c r="Y73" s="1342"/>
      <c r="Z73" s="1342"/>
    </row>
    <row r="74" spans="1:26" ht="18.75" customHeight="1">
      <c r="A74" s="1342"/>
      <c r="B74" s="1405"/>
      <c r="C74" s="1342"/>
      <c r="D74" s="1405"/>
      <c r="E74" s="1342"/>
      <c r="F74" s="1342"/>
      <c r="G74" s="1342"/>
      <c r="H74" s="1342"/>
      <c r="I74" s="1342"/>
      <c r="J74" s="1342"/>
      <c r="K74" s="1342"/>
      <c r="L74" s="1342"/>
      <c r="M74" s="1342"/>
      <c r="N74" s="1342"/>
      <c r="O74" s="1342"/>
      <c r="P74" s="1342"/>
      <c r="Q74" s="1342"/>
      <c r="R74" s="1342"/>
      <c r="S74" s="1342"/>
      <c r="T74" s="1342"/>
      <c r="U74" s="1342"/>
      <c r="V74" s="1342"/>
      <c r="W74" s="1342"/>
      <c r="X74" s="1342"/>
      <c r="Y74" s="1342"/>
      <c r="Z74" s="1342"/>
    </row>
    <row r="75" spans="1:26" ht="18.75" customHeight="1">
      <c r="A75" s="1342"/>
      <c r="B75" s="1405"/>
      <c r="C75" s="1342"/>
      <c r="D75" s="1405"/>
      <c r="E75" s="1342"/>
      <c r="F75" s="1342"/>
      <c r="G75" s="1342"/>
      <c r="H75" s="1342"/>
      <c r="I75" s="1342"/>
      <c r="J75" s="1342"/>
      <c r="K75" s="1342"/>
      <c r="L75" s="1342"/>
      <c r="M75" s="1342"/>
      <c r="N75" s="1342"/>
      <c r="O75" s="1342"/>
      <c r="P75" s="1342"/>
      <c r="Q75" s="1342"/>
      <c r="R75" s="1342"/>
      <c r="S75" s="1342"/>
      <c r="T75" s="1342"/>
      <c r="U75" s="1342"/>
      <c r="V75" s="1342"/>
      <c r="W75" s="1342"/>
      <c r="X75" s="1342"/>
      <c r="Y75" s="1342"/>
      <c r="Z75" s="1342"/>
    </row>
    <row r="76" spans="1:26" ht="18.75" customHeight="1">
      <c r="A76" s="1342"/>
      <c r="B76" s="1405"/>
      <c r="C76" s="1342"/>
      <c r="D76" s="1405"/>
      <c r="E76" s="1342"/>
      <c r="F76" s="1342"/>
      <c r="G76" s="1342"/>
      <c r="H76" s="1342"/>
      <c r="I76" s="1342"/>
      <c r="J76" s="1342"/>
      <c r="K76" s="1342"/>
      <c r="L76" s="1342"/>
      <c r="M76" s="1342"/>
      <c r="N76" s="1342"/>
      <c r="O76" s="1342"/>
      <c r="P76" s="1342"/>
      <c r="Q76" s="1342"/>
      <c r="R76" s="1342"/>
      <c r="S76" s="1342"/>
      <c r="T76" s="1342"/>
      <c r="U76" s="1342"/>
      <c r="V76" s="1342"/>
      <c r="W76" s="1342"/>
      <c r="X76" s="1342"/>
      <c r="Y76" s="1342"/>
      <c r="Z76" s="1342"/>
    </row>
    <row r="77" spans="1:26" ht="18.75" customHeight="1">
      <c r="A77" s="1342"/>
      <c r="B77" s="1405"/>
      <c r="C77" s="1342"/>
      <c r="D77" s="1405"/>
      <c r="E77" s="1342"/>
      <c r="F77" s="1342"/>
      <c r="G77" s="1342"/>
      <c r="H77" s="1342"/>
      <c r="I77" s="1342"/>
      <c r="J77" s="1342"/>
      <c r="K77" s="1342"/>
      <c r="L77" s="1342"/>
      <c r="M77" s="1342"/>
      <c r="N77" s="1342"/>
      <c r="O77" s="1342"/>
      <c r="P77" s="1342"/>
      <c r="Q77" s="1342"/>
      <c r="R77" s="1342"/>
      <c r="S77" s="1342"/>
      <c r="T77" s="1342"/>
      <c r="U77" s="1342"/>
      <c r="V77" s="1342"/>
      <c r="W77" s="1342"/>
      <c r="X77" s="1342"/>
      <c r="Y77" s="1342"/>
      <c r="Z77" s="1342"/>
    </row>
    <row r="78" spans="1:26" ht="18.75" customHeight="1">
      <c r="A78" s="1342"/>
      <c r="B78" s="1405"/>
      <c r="C78" s="1342"/>
      <c r="D78" s="1405"/>
      <c r="E78" s="1342"/>
      <c r="F78" s="1342"/>
      <c r="G78" s="1342"/>
      <c r="H78" s="1342"/>
      <c r="I78" s="1342"/>
      <c r="J78" s="1342"/>
      <c r="K78" s="1342"/>
      <c r="L78" s="1342"/>
      <c r="M78" s="1342"/>
      <c r="N78" s="1342"/>
      <c r="O78" s="1342"/>
      <c r="P78" s="1342"/>
      <c r="Q78" s="1342"/>
      <c r="R78" s="1342"/>
      <c r="S78" s="1342"/>
      <c r="T78" s="1342"/>
      <c r="U78" s="1342"/>
      <c r="V78" s="1342"/>
      <c r="W78" s="1342"/>
      <c r="X78" s="1342"/>
      <c r="Y78" s="1342"/>
      <c r="Z78" s="1342"/>
    </row>
    <row r="79" spans="1:26" ht="18.75" customHeight="1">
      <c r="A79" s="1342"/>
      <c r="B79" s="1405"/>
      <c r="C79" s="1342"/>
      <c r="D79" s="1405"/>
      <c r="E79" s="1342"/>
      <c r="F79" s="1342"/>
      <c r="G79" s="1342"/>
      <c r="H79" s="1342"/>
      <c r="I79" s="1342"/>
      <c r="J79" s="1342"/>
      <c r="K79" s="1342"/>
      <c r="L79" s="1342"/>
      <c r="M79" s="1342"/>
      <c r="N79" s="1342"/>
      <c r="O79" s="1342"/>
      <c r="P79" s="1342"/>
      <c r="Q79" s="1342"/>
      <c r="R79" s="1342"/>
      <c r="S79" s="1342"/>
      <c r="T79" s="1342"/>
      <c r="U79" s="1342"/>
      <c r="V79" s="1342"/>
      <c r="W79" s="1342"/>
      <c r="X79" s="1342"/>
      <c r="Y79" s="1342"/>
      <c r="Z79" s="1342"/>
    </row>
    <row r="80" spans="1:26" ht="18.75" customHeight="1">
      <c r="A80" s="1342"/>
      <c r="B80" s="1405"/>
      <c r="C80" s="1342"/>
      <c r="D80" s="1405"/>
      <c r="E80" s="1342"/>
      <c r="F80" s="1342"/>
      <c r="G80" s="1342"/>
      <c r="H80" s="1342"/>
      <c r="I80" s="1342"/>
      <c r="J80" s="1342"/>
      <c r="K80" s="1342"/>
      <c r="L80" s="1342"/>
      <c r="M80" s="1342"/>
      <c r="N80" s="1342"/>
      <c r="O80" s="1342"/>
      <c r="P80" s="1342"/>
      <c r="Q80" s="1342"/>
      <c r="R80" s="1342"/>
      <c r="S80" s="1342"/>
      <c r="T80" s="1342"/>
      <c r="U80" s="1342"/>
      <c r="V80" s="1342"/>
      <c r="W80" s="1342"/>
      <c r="X80" s="1342"/>
      <c r="Y80" s="1342"/>
      <c r="Z80" s="1342"/>
    </row>
    <row r="81" spans="1:26" ht="18.75" customHeight="1">
      <c r="A81" s="1342"/>
      <c r="B81" s="1405"/>
      <c r="C81" s="1342"/>
      <c r="D81" s="1405"/>
      <c r="E81" s="1342"/>
      <c r="F81" s="1342"/>
      <c r="G81" s="1342"/>
      <c r="H81" s="1342"/>
      <c r="I81" s="1342"/>
      <c r="J81" s="1342"/>
      <c r="K81" s="1342"/>
      <c r="L81" s="1342"/>
      <c r="M81" s="1342"/>
      <c r="N81" s="1342"/>
      <c r="O81" s="1342"/>
      <c r="P81" s="1342"/>
      <c r="Q81" s="1342"/>
      <c r="R81" s="1342"/>
      <c r="S81" s="1342"/>
      <c r="T81" s="1342"/>
      <c r="U81" s="1342"/>
      <c r="V81" s="1342"/>
      <c r="W81" s="1342"/>
      <c r="X81" s="1342"/>
      <c r="Y81" s="1342"/>
      <c r="Z81" s="1342"/>
    </row>
    <row r="82" spans="1:26" ht="18.75" customHeight="1">
      <c r="A82" s="1342"/>
      <c r="B82" s="1405"/>
      <c r="C82" s="1342"/>
      <c r="D82" s="1405"/>
      <c r="E82" s="1342"/>
      <c r="F82" s="1342"/>
      <c r="G82" s="1342"/>
      <c r="H82" s="1342"/>
      <c r="I82" s="1342"/>
      <c r="J82" s="1342"/>
      <c r="K82" s="1342"/>
      <c r="L82" s="1342"/>
      <c r="M82" s="1342"/>
      <c r="N82" s="1342"/>
      <c r="O82" s="1342"/>
      <c r="P82" s="1342"/>
      <c r="Q82" s="1342"/>
      <c r="R82" s="1342"/>
      <c r="S82" s="1342"/>
      <c r="T82" s="1342"/>
      <c r="U82" s="1342"/>
      <c r="V82" s="1342"/>
      <c r="W82" s="1342"/>
      <c r="X82" s="1342"/>
      <c r="Y82" s="1342"/>
      <c r="Z82" s="1342"/>
    </row>
    <row r="83" spans="1:26" ht="18.75" customHeight="1">
      <c r="A83" s="1342"/>
      <c r="B83" s="1405"/>
      <c r="C83" s="1342"/>
      <c r="D83" s="1405"/>
      <c r="E83" s="1342"/>
      <c r="F83" s="1342"/>
      <c r="G83" s="1342"/>
      <c r="H83" s="1342"/>
      <c r="I83" s="1342"/>
      <c r="J83" s="1342"/>
      <c r="K83" s="1342"/>
      <c r="L83" s="1342"/>
      <c r="M83" s="1342"/>
      <c r="N83" s="1342"/>
      <c r="O83" s="1342"/>
      <c r="P83" s="1342"/>
      <c r="Q83" s="1342"/>
      <c r="R83" s="1342"/>
      <c r="S83" s="1342"/>
      <c r="T83" s="1342"/>
      <c r="U83" s="1342"/>
      <c r="V83" s="1342"/>
      <c r="W83" s="1342"/>
      <c r="X83" s="1342"/>
      <c r="Y83" s="1342"/>
      <c r="Z83" s="1342"/>
    </row>
    <row r="84" spans="1:26" ht="18.75" customHeight="1">
      <c r="A84" s="1342"/>
      <c r="B84" s="1405"/>
      <c r="C84" s="1342"/>
      <c r="D84" s="1405"/>
      <c r="E84" s="1342"/>
      <c r="F84" s="1342"/>
      <c r="G84" s="1342"/>
      <c r="H84" s="1342"/>
      <c r="I84" s="1342"/>
      <c r="J84" s="1342"/>
      <c r="K84" s="1342"/>
      <c r="L84" s="1342"/>
      <c r="M84" s="1342"/>
      <c r="N84" s="1342"/>
      <c r="O84" s="1342"/>
      <c r="P84" s="1342"/>
      <c r="Q84" s="1342"/>
      <c r="R84" s="1342"/>
      <c r="S84" s="1342"/>
      <c r="T84" s="1342"/>
      <c r="U84" s="1342"/>
      <c r="V84" s="1342"/>
      <c r="W84" s="1342"/>
      <c r="X84" s="1342"/>
      <c r="Y84" s="1342"/>
      <c r="Z84" s="1342"/>
    </row>
    <row r="85" spans="1:26" ht="18.75" customHeight="1">
      <c r="A85" s="1342"/>
      <c r="B85" s="1405"/>
      <c r="C85" s="1342"/>
      <c r="D85" s="1405"/>
      <c r="E85" s="1342"/>
      <c r="F85" s="1342"/>
      <c r="G85" s="1342"/>
      <c r="H85" s="1342"/>
      <c r="I85" s="1342"/>
      <c r="J85" s="1342"/>
      <c r="K85" s="1342"/>
      <c r="L85" s="1342"/>
      <c r="M85" s="1342"/>
      <c r="N85" s="1342"/>
      <c r="O85" s="1342"/>
      <c r="P85" s="1342"/>
      <c r="Q85" s="1342"/>
      <c r="R85" s="1342"/>
      <c r="S85" s="1342"/>
      <c r="T85" s="1342"/>
      <c r="U85" s="1342"/>
      <c r="V85" s="1342"/>
      <c r="W85" s="1342"/>
      <c r="X85" s="1342"/>
      <c r="Y85" s="1342"/>
      <c r="Z85" s="1342"/>
    </row>
    <row r="86" spans="1:26" ht="18.75" customHeight="1">
      <c r="A86" s="1342"/>
      <c r="B86" s="1405"/>
      <c r="C86" s="1342"/>
      <c r="D86" s="1405"/>
      <c r="E86" s="1342"/>
      <c r="F86" s="1342"/>
      <c r="G86" s="1342"/>
      <c r="H86" s="1342"/>
      <c r="I86" s="1342"/>
      <c r="J86" s="1342"/>
      <c r="K86" s="1342"/>
      <c r="L86" s="1342"/>
      <c r="M86" s="1342"/>
      <c r="N86" s="1342"/>
      <c r="O86" s="1342"/>
      <c r="P86" s="1342"/>
      <c r="Q86" s="1342"/>
      <c r="R86" s="1342"/>
      <c r="S86" s="1342"/>
      <c r="T86" s="1342"/>
      <c r="U86" s="1342"/>
      <c r="V86" s="1342"/>
      <c r="W86" s="1342"/>
      <c r="X86" s="1342"/>
      <c r="Y86" s="1342"/>
      <c r="Z86" s="1342"/>
    </row>
    <row r="87" spans="1:26" ht="18.75" customHeight="1">
      <c r="A87" s="1342"/>
      <c r="B87" s="1405"/>
      <c r="C87" s="1342"/>
      <c r="D87" s="1405"/>
      <c r="E87" s="1342"/>
      <c r="F87" s="1342"/>
      <c r="G87" s="1342"/>
      <c r="H87" s="1342"/>
      <c r="I87" s="1342"/>
      <c r="J87" s="1342"/>
      <c r="K87" s="1342"/>
      <c r="L87" s="1342"/>
      <c r="M87" s="1342"/>
      <c r="N87" s="1342"/>
      <c r="O87" s="1342"/>
      <c r="P87" s="1342"/>
      <c r="Q87" s="1342"/>
      <c r="R87" s="1342"/>
      <c r="S87" s="1342"/>
      <c r="T87" s="1342"/>
      <c r="U87" s="1342"/>
      <c r="V87" s="1342"/>
      <c r="W87" s="1342"/>
      <c r="X87" s="1342"/>
      <c r="Y87" s="1342"/>
      <c r="Z87" s="1342"/>
    </row>
    <row r="88" spans="1:26" ht="18.75" customHeight="1">
      <c r="A88" s="1342"/>
      <c r="B88" s="1405"/>
      <c r="C88" s="1342"/>
      <c r="D88" s="1405"/>
      <c r="E88" s="1342"/>
      <c r="F88" s="1342"/>
      <c r="G88" s="1342"/>
      <c r="H88" s="1342"/>
      <c r="I88" s="1342"/>
      <c r="J88" s="1342"/>
      <c r="K88" s="1342"/>
      <c r="L88" s="1342"/>
      <c r="M88" s="1342"/>
      <c r="N88" s="1342"/>
      <c r="O88" s="1342"/>
      <c r="P88" s="1342"/>
      <c r="Q88" s="1342"/>
      <c r="R88" s="1342"/>
      <c r="S88" s="1342"/>
      <c r="T88" s="1342"/>
      <c r="U88" s="1342"/>
      <c r="V88" s="1342"/>
      <c r="W88" s="1342"/>
      <c r="X88" s="1342"/>
      <c r="Y88" s="1342"/>
      <c r="Z88" s="1342"/>
    </row>
    <row r="89" spans="1:26" ht="18.75" customHeight="1">
      <c r="A89" s="1342"/>
      <c r="B89" s="1405"/>
      <c r="C89" s="1342"/>
      <c r="D89" s="1405"/>
      <c r="E89" s="1342"/>
      <c r="F89" s="1342"/>
      <c r="G89" s="1342"/>
      <c r="H89" s="1342"/>
      <c r="I89" s="1342"/>
      <c r="J89" s="1342"/>
      <c r="K89" s="1342"/>
      <c r="L89" s="1342"/>
      <c r="M89" s="1342"/>
      <c r="N89" s="1342"/>
      <c r="O89" s="1342"/>
      <c r="P89" s="1342"/>
      <c r="Q89" s="1342"/>
      <c r="R89" s="1342"/>
      <c r="S89" s="1342"/>
      <c r="T89" s="1342"/>
      <c r="U89" s="1342"/>
      <c r="V89" s="1342"/>
      <c r="W89" s="1342"/>
      <c r="X89" s="1342"/>
      <c r="Y89" s="1342"/>
      <c r="Z89" s="1342"/>
    </row>
    <row r="90" spans="1:26" ht="18.75" customHeight="1">
      <c r="A90" s="1342"/>
      <c r="B90" s="1405"/>
      <c r="C90" s="1342"/>
      <c r="D90" s="1405"/>
      <c r="E90" s="1342"/>
      <c r="F90" s="1342"/>
      <c r="G90" s="1342"/>
      <c r="H90" s="1342"/>
      <c r="I90" s="1342"/>
      <c r="J90" s="1342"/>
      <c r="K90" s="1342"/>
      <c r="L90" s="1342"/>
      <c r="M90" s="1342"/>
      <c r="N90" s="1342"/>
      <c r="O90" s="1342"/>
      <c r="P90" s="1342"/>
      <c r="Q90" s="1342"/>
      <c r="R90" s="1342"/>
      <c r="S90" s="1342"/>
      <c r="T90" s="1342"/>
      <c r="U90" s="1342"/>
      <c r="V90" s="1342"/>
      <c r="W90" s="1342"/>
      <c r="X90" s="1342"/>
      <c r="Y90" s="1342"/>
      <c r="Z90" s="1342"/>
    </row>
    <row r="91" spans="1:26" ht="18.75" customHeight="1">
      <c r="A91" s="1342"/>
      <c r="B91" s="1405"/>
      <c r="C91" s="1342"/>
      <c r="D91" s="1405"/>
      <c r="E91" s="1342"/>
      <c r="F91" s="1342"/>
      <c r="G91" s="1342"/>
      <c r="H91" s="1342"/>
      <c r="I91" s="1342"/>
      <c r="J91" s="1342"/>
      <c r="K91" s="1342"/>
      <c r="L91" s="1342"/>
      <c r="M91" s="1342"/>
      <c r="N91" s="1342"/>
      <c r="O91" s="1342"/>
      <c r="P91" s="1342"/>
      <c r="Q91" s="1342"/>
      <c r="R91" s="1342"/>
      <c r="S91" s="1342"/>
      <c r="T91" s="1342"/>
      <c r="U91" s="1342"/>
      <c r="V91" s="1342"/>
      <c r="W91" s="1342"/>
      <c r="X91" s="1342"/>
      <c r="Y91" s="1342"/>
      <c r="Z91" s="1342"/>
    </row>
    <row r="92" spans="1:26" ht="18.75" customHeight="1">
      <c r="A92" s="1342"/>
      <c r="B92" s="1405"/>
      <c r="C92" s="1342"/>
      <c r="D92" s="1405"/>
      <c r="E92" s="1342"/>
      <c r="F92" s="1342"/>
      <c r="G92" s="1342"/>
      <c r="H92" s="1342"/>
      <c r="I92" s="1342"/>
      <c r="J92" s="1342"/>
      <c r="K92" s="1342"/>
      <c r="L92" s="1342"/>
      <c r="M92" s="1342"/>
      <c r="N92" s="1342"/>
      <c r="O92" s="1342"/>
      <c r="P92" s="1342"/>
      <c r="Q92" s="1342"/>
      <c r="R92" s="1342"/>
      <c r="S92" s="1342"/>
      <c r="T92" s="1342"/>
      <c r="U92" s="1342"/>
      <c r="V92" s="1342"/>
      <c r="W92" s="1342"/>
      <c r="X92" s="1342"/>
      <c r="Y92" s="1342"/>
      <c r="Z92" s="1342"/>
    </row>
    <row r="93" spans="1:26" ht="18.75" customHeight="1">
      <c r="A93" s="1342"/>
      <c r="B93" s="1405"/>
      <c r="C93" s="1342"/>
      <c r="D93" s="1405"/>
      <c r="E93" s="1342"/>
      <c r="F93" s="1342"/>
      <c r="G93" s="1342"/>
      <c r="H93" s="1342"/>
      <c r="I93" s="1342"/>
      <c r="J93" s="1342"/>
      <c r="K93" s="1342"/>
      <c r="L93" s="1342"/>
      <c r="M93" s="1342"/>
      <c r="N93" s="1342"/>
      <c r="O93" s="1342"/>
      <c r="P93" s="1342"/>
      <c r="Q93" s="1342"/>
      <c r="R93" s="1342"/>
      <c r="S93" s="1342"/>
      <c r="T93" s="1342"/>
      <c r="U93" s="1342"/>
      <c r="V93" s="1342"/>
      <c r="W93" s="1342"/>
      <c r="X93" s="1342"/>
      <c r="Y93" s="1342"/>
      <c r="Z93" s="1342"/>
    </row>
    <row r="94" spans="1:26" ht="18.75" customHeight="1">
      <c r="A94" s="1342"/>
      <c r="B94" s="1405"/>
      <c r="C94" s="1342"/>
      <c r="D94" s="1405"/>
      <c r="E94" s="1342"/>
      <c r="F94" s="1342"/>
      <c r="G94" s="1342"/>
      <c r="H94" s="1342"/>
      <c r="I94" s="1342"/>
      <c r="J94" s="1342"/>
      <c r="K94" s="1342"/>
      <c r="L94" s="1342"/>
      <c r="M94" s="1342"/>
      <c r="N94" s="1342"/>
      <c r="O94" s="1342"/>
      <c r="P94" s="1342"/>
      <c r="Q94" s="1342"/>
      <c r="R94" s="1342"/>
      <c r="S94" s="1342"/>
      <c r="T94" s="1342"/>
      <c r="U94" s="1342"/>
      <c r="V94" s="1342"/>
      <c r="W94" s="1342"/>
      <c r="X94" s="1342"/>
      <c r="Y94" s="1342"/>
      <c r="Z94" s="1342"/>
    </row>
    <row r="95" spans="1:26" ht="18.75" customHeight="1">
      <c r="A95" s="1342"/>
      <c r="B95" s="1405"/>
      <c r="C95" s="1342"/>
      <c r="D95" s="1405"/>
      <c r="E95" s="1342"/>
      <c r="F95" s="1342"/>
      <c r="G95" s="1342"/>
      <c r="H95" s="1342"/>
      <c r="I95" s="1342"/>
      <c r="J95" s="1342"/>
      <c r="K95" s="1342"/>
      <c r="L95" s="1342"/>
      <c r="M95" s="1342"/>
      <c r="N95" s="1342"/>
      <c r="O95" s="1342"/>
      <c r="P95" s="1342"/>
      <c r="Q95" s="1342"/>
      <c r="R95" s="1342"/>
      <c r="S95" s="1342"/>
      <c r="T95" s="1342"/>
      <c r="U95" s="1342"/>
      <c r="V95" s="1342"/>
      <c r="W95" s="1342"/>
      <c r="X95" s="1342"/>
      <c r="Y95" s="1342"/>
      <c r="Z95" s="1342"/>
    </row>
    <row r="96" spans="1:26" ht="18.75" customHeight="1">
      <c r="A96" s="1342"/>
      <c r="B96" s="1405"/>
      <c r="C96" s="1342"/>
      <c r="D96" s="1405"/>
      <c r="E96" s="1342"/>
      <c r="F96" s="1342"/>
      <c r="G96" s="1342"/>
      <c r="H96" s="1342"/>
      <c r="I96" s="1342"/>
      <c r="J96" s="1342"/>
      <c r="K96" s="1342"/>
      <c r="L96" s="1342"/>
      <c r="M96" s="1342"/>
      <c r="N96" s="1342"/>
      <c r="O96" s="1342"/>
      <c r="P96" s="1342"/>
      <c r="Q96" s="1342"/>
      <c r="R96" s="1342"/>
      <c r="S96" s="1342"/>
      <c r="T96" s="1342"/>
      <c r="U96" s="1342"/>
      <c r="V96" s="1342"/>
      <c r="W96" s="1342"/>
      <c r="X96" s="1342"/>
      <c r="Y96" s="1342"/>
      <c r="Z96" s="1342"/>
    </row>
    <row r="97" spans="1:26" ht="18.75" customHeight="1">
      <c r="A97" s="1342"/>
      <c r="B97" s="1405"/>
      <c r="C97" s="1342"/>
      <c r="D97" s="1405"/>
      <c r="E97" s="1342"/>
      <c r="F97" s="1342"/>
      <c r="G97" s="1342"/>
      <c r="H97" s="1342"/>
      <c r="I97" s="1342"/>
      <c r="J97" s="1342"/>
      <c r="K97" s="1342"/>
      <c r="L97" s="1342"/>
      <c r="M97" s="1342"/>
      <c r="N97" s="1342"/>
      <c r="O97" s="1342"/>
      <c r="P97" s="1342"/>
      <c r="Q97" s="1342"/>
      <c r="R97" s="1342"/>
      <c r="S97" s="1342"/>
      <c r="T97" s="1342"/>
      <c r="U97" s="1342"/>
      <c r="V97" s="1342"/>
      <c r="W97" s="1342"/>
      <c r="X97" s="1342"/>
      <c r="Y97" s="1342"/>
      <c r="Z97" s="1342"/>
    </row>
    <row r="98" spans="1:26" ht="18.75" customHeight="1">
      <c r="A98" s="1342"/>
      <c r="B98" s="1405"/>
      <c r="C98" s="1342"/>
      <c r="D98" s="1405"/>
      <c r="E98" s="1342"/>
      <c r="F98" s="1342"/>
      <c r="G98" s="1342"/>
      <c r="H98" s="1342"/>
      <c r="I98" s="1342"/>
      <c r="J98" s="1342"/>
      <c r="K98" s="1342"/>
      <c r="L98" s="1342"/>
      <c r="M98" s="1342"/>
      <c r="N98" s="1342"/>
      <c r="O98" s="1342"/>
      <c r="P98" s="1342"/>
      <c r="Q98" s="1342"/>
      <c r="R98" s="1342"/>
      <c r="S98" s="1342"/>
      <c r="T98" s="1342"/>
      <c r="U98" s="1342"/>
      <c r="V98" s="1342"/>
      <c r="W98" s="1342"/>
      <c r="X98" s="1342"/>
      <c r="Y98" s="1342"/>
      <c r="Z98" s="1342"/>
    </row>
    <row r="99" spans="1:26" ht="18.75" customHeight="1">
      <c r="A99" s="1342"/>
      <c r="B99" s="1405"/>
      <c r="C99" s="1342"/>
      <c r="D99" s="1405"/>
      <c r="E99" s="1342"/>
      <c r="F99" s="1342"/>
      <c r="G99" s="1342"/>
      <c r="H99" s="1342"/>
      <c r="I99" s="1342"/>
      <c r="J99" s="1342"/>
      <c r="K99" s="1342"/>
      <c r="L99" s="1342"/>
      <c r="M99" s="1342"/>
      <c r="N99" s="1342"/>
      <c r="O99" s="1342"/>
      <c r="P99" s="1342"/>
      <c r="Q99" s="1342"/>
      <c r="R99" s="1342"/>
      <c r="S99" s="1342"/>
      <c r="T99" s="1342"/>
      <c r="U99" s="1342"/>
      <c r="V99" s="1342"/>
      <c r="W99" s="1342"/>
      <c r="X99" s="1342"/>
      <c r="Y99" s="1342"/>
      <c r="Z99" s="1342"/>
    </row>
    <row r="100" spans="1:26" ht="18.75" customHeight="1">
      <c r="A100" s="1342"/>
      <c r="B100" s="1405"/>
      <c r="C100" s="1342"/>
      <c r="D100" s="1405"/>
      <c r="E100" s="1342"/>
      <c r="F100" s="1342"/>
      <c r="G100" s="1342"/>
      <c r="H100" s="1342"/>
      <c r="I100" s="1342"/>
      <c r="J100" s="1342"/>
      <c r="K100" s="1342"/>
      <c r="L100" s="1342"/>
      <c r="M100" s="1342"/>
      <c r="N100" s="1342"/>
      <c r="O100" s="1342"/>
      <c r="P100" s="1342"/>
      <c r="Q100" s="1342"/>
      <c r="R100" s="1342"/>
      <c r="S100" s="1342"/>
      <c r="T100" s="1342"/>
      <c r="U100" s="1342"/>
      <c r="V100" s="1342"/>
      <c r="W100" s="1342"/>
      <c r="X100" s="1342"/>
      <c r="Y100" s="1342"/>
      <c r="Z100" s="1342"/>
    </row>
    <row r="101" spans="1:26" ht="18.75" customHeight="1">
      <c r="A101" s="1342"/>
      <c r="B101" s="1405"/>
      <c r="C101" s="1342"/>
      <c r="D101" s="1405"/>
      <c r="E101" s="1342"/>
      <c r="F101" s="1342"/>
      <c r="G101" s="1342"/>
      <c r="H101" s="1342"/>
      <c r="I101" s="1342"/>
      <c r="J101" s="1342"/>
      <c r="K101" s="1342"/>
      <c r="L101" s="1342"/>
      <c r="M101" s="1342"/>
      <c r="N101" s="1342"/>
      <c r="O101" s="1342"/>
      <c r="P101" s="1342"/>
      <c r="Q101" s="1342"/>
      <c r="R101" s="1342"/>
      <c r="S101" s="1342"/>
      <c r="T101" s="1342"/>
      <c r="U101" s="1342"/>
      <c r="V101" s="1342"/>
      <c r="W101" s="1342"/>
      <c r="X101" s="1342"/>
      <c r="Y101" s="1342"/>
      <c r="Z101" s="1342"/>
    </row>
    <row r="102" spans="1:26" ht="18.75" customHeight="1">
      <c r="A102" s="1342"/>
      <c r="B102" s="1405"/>
      <c r="C102" s="1342"/>
      <c r="D102" s="1405"/>
      <c r="E102" s="1342"/>
      <c r="F102" s="1342"/>
      <c r="G102" s="1342"/>
      <c r="H102" s="1342"/>
      <c r="I102" s="1342"/>
      <c r="J102" s="1342"/>
      <c r="K102" s="1342"/>
      <c r="L102" s="1342"/>
      <c r="M102" s="1342"/>
      <c r="N102" s="1342"/>
      <c r="O102" s="1342"/>
      <c r="P102" s="1342"/>
      <c r="Q102" s="1342"/>
      <c r="R102" s="1342"/>
      <c r="S102" s="1342"/>
      <c r="T102" s="1342"/>
      <c r="U102" s="1342"/>
      <c r="V102" s="1342"/>
      <c r="W102" s="1342"/>
      <c r="X102" s="1342"/>
      <c r="Y102" s="1342"/>
      <c r="Z102" s="1342"/>
    </row>
    <row r="103" spans="1:26" ht="18.75" customHeight="1">
      <c r="A103" s="1342"/>
      <c r="B103" s="1405"/>
      <c r="C103" s="1342"/>
      <c r="D103" s="1405"/>
      <c r="E103" s="1342"/>
      <c r="F103" s="1342"/>
      <c r="G103" s="1342"/>
      <c r="H103" s="1342"/>
      <c r="I103" s="1342"/>
      <c r="J103" s="1342"/>
      <c r="K103" s="1342"/>
      <c r="L103" s="1342"/>
      <c r="M103" s="1342"/>
      <c r="N103" s="1342"/>
      <c r="O103" s="1342"/>
      <c r="P103" s="1342"/>
      <c r="Q103" s="1342"/>
      <c r="R103" s="1342"/>
      <c r="S103" s="1342"/>
      <c r="T103" s="1342"/>
      <c r="U103" s="1342"/>
      <c r="V103" s="1342"/>
      <c r="W103" s="1342"/>
      <c r="X103" s="1342"/>
      <c r="Y103" s="1342"/>
      <c r="Z103" s="1342"/>
    </row>
    <row r="104" spans="1:26" ht="18.75" customHeight="1">
      <c r="A104" s="1342"/>
      <c r="B104" s="1405"/>
      <c r="C104" s="1342"/>
      <c r="D104" s="1405"/>
      <c r="E104" s="1342"/>
      <c r="F104" s="1342"/>
      <c r="G104" s="1342"/>
      <c r="H104" s="1342"/>
      <c r="I104" s="1342"/>
      <c r="J104" s="1342"/>
      <c r="K104" s="1342"/>
      <c r="L104" s="1342"/>
      <c r="M104" s="1342"/>
      <c r="N104" s="1342"/>
      <c r="O104" s="1342"/>
      <c r="P104" s="1342"/>
      <c r="Q104" s="1342"/>
      <c r="R104" s="1342"/>
      <c r="S104" s="1342"/>
      <c r="T104" s="1342"/>
      <c r="U104" s="1342"/>
      <c r="V104" s="1342"/>
      <c r="W104" s="1342"/>
      <c r="X104" s="1342"/>
      <c r="Y104" s="1342"/>
      <c r="Z104" s="1342"/>
    </row>
    <row r="105" spans="1:26" ht="18.75" customHeight="1">
      <c r="A105" s="1342"/>
      <c r="B105" s="1405"/>
      <c r="C105" s="1342"/>
      <c r="D105" s="1405"/>
      <c r="E105" s="1342"/>
      <c r="F105" s="1342"/>
      <c r="G105" s="1342"/>
      <c r="H105" s="1342"/>
      <c r="I105" s="1342"/>
      <c r="J105" s="1342"/>
      <c r="K105" s="1342"/>
      <c r="L105" s="1342"/>
      <c r="M105" s="1342"/>
      <c r="N105" s="1342"/>
      <c r="O105" s="1342"/>
      <c r="P105" s="1342"/>
      <c r="Q105" s="1342"/>
      <c r="R105" s="1342"/>
      <c r="S105" s="1342"/>
      <c r="T105" s="1342"/>
      <c r="U105" s="1342"/>
      <c r="V105" s="1342"/>
      <c r="W105" s="1342"/>
      <c r="X105" s="1342"/>
      <c r="Y105" s="1342"/>
      <c r="Z105" s="1342"/>
    </row>
    <row r="106" spans="1:26" ht="18.75" customHeight="1">
      <c r="A106" s="1342"/>
      <c r="B106" s="1405"/>
      <c r="C106" s="1342"/>
      <c r="D106" s="1405"/>
      <c r="E106" s="1342"/>
      <c r="F106" s="1342"/>
      <c r="G106" s="1342"/>
      <c r="H106" s="1342"/>
      <c r="I106" s="1342"/>
      <c r="J106" s="1342"/>
      <c r="K106" s="1342"/>
      <c r="L106" s="1342"/>
      <c r="M106" s="1342"/>
      <c r="N106" s="1342"/>
      <c r="O106" s="1342"/>
      <c r="P106" s="1342"/>
      <c r="Q106" s="1342"/>
      <c r="R106" s="1342"/>
      <c r="S106" s="1342"/>
      <c r="T106" s="1342"/>
      <c r="U106" s="1342"/>
      <c r="V106" s="1342"/>
      <c r="W106" s="1342"/>
      <c r="X106" s="1342"/>
      <c r="Y106" s="1342"/>
      <c r="Z106" s="1342"/>
    </row>
    <row r="107" spans="1:26" ht="18.75" customHeight="1">
      <c r="A107" s="1342"/>
      <c r="B107" s="1405"/>
      <c r="C107" s="1342"/>
      <c r="D107" s="1405"/>
      <c r="E107" s="1342"/>
      <c r="F107" s="1342"/>
      <c r="G107" s="1342"/>
      <c r="H107" s="1342"/>
      <c r="I107" s="1342"/>
      <c r="J107" s="1342"/>
      <c r="K107" s="1342"/>
      <c r="L107" s="1342"/>
      <c r="M107" s="1342"/>
      <c r="N107" s="1342"/>
      <c r="O107" s="1342"/>
      <c r="P107" s="1342"/>
      <c r="Q107" s="1342"/>
      <c r="R107" s="1342"/>
      <c r="S107" s="1342"/>
      <c r="T107" s="1342"/>
      <c r="U107" s="1342"/>
      <c r="V107" s="1342"/>
      <c r="W107" s="1342"/>
      <c r="X107" s="1342"/>
      <c r="Y107" s="1342"/>
      <c r="Z107" s="1342"/>
    </row>
    <row r="108" spans="1:26" ht="18.75" customHeight="1">
      <c r="A108" s="1342"/>
      <c r="B108" s="1405"/>
      <c r="C108" s="1342"/>
      <c r="D108" s="1405"/>
      <c r="E108" s="1342"/>
      <c r="F108" s="1342"/>
      <c r="G108" s="1342"/>
      <c r="H108" s="1342"/>
      <c r="I108" s="1342"/>
      <c r="J108" s="1342"/>
      <c r="K108" s="1342"/>
      <c r="L108" s="1342"/>
      <c r="M108" s="1342"/>
      <c r="N108" s="1342"/>
      <c r="O108" s="1342"/>
      <c r="P108" s="1342"/>
      <c r="Q108" s="1342"/>
      <c r="R108" s="1342"/>
      <c r="S108" s="1342"/>
      <c r="T108" s="1342"/>
      <c r="U108" s="1342"/>
      <c r="V108" s="1342"/>
      <c r="W108" s="1342"/>
      <c r="X108" s="1342"/>
      <c r="Y108" s="1342"/>
      <c r="Z108" s="1342"/>
    </row>
    <row r="109" spans="1:26" ht="18.75" customHeight="1">
      <c r="A109" s="1342"/>
      <c r="B109" s="1405"/>
      <c r="C109" s="1342"/>
      <c r="D109" s="1405"/>
      <c r="E109" s="1342"/>
      <c r="F109" s="1342"/>
      <c r="G109" s="1342"/>
      <c r="H109" s="1342"/>
      <c r="I109" s="1342"/>
      <c r="J109" s="1342"/>
      <c r="K109" s="1342"/>
      <c r="L109" s="1342"/>
      <c r="M109" s="1342"/>
      <c r="N109" s="1342"/>
      <c r="O109" s="1342"/>
      <c r="P109" s="1342"/>
      <c r="Q109" s="1342"/>
      <c r="R109" s="1342"/>
      <c r="S109" s="1342"/>
      <c r="T109" s="1342"/>
      <c r="U109" s="1342"/>
      <c r="V109" s="1342"/>
      <c r="W109" s="1342"/>
      <c r="X109" s="1342"/>
      <c r="Y109" s="1342"/>
      <c r="Z109" s="1342"/>
    </row>
    <row r="110" spans="1:26" ht="18.75" customHeight="1">
      <c r="A110" s="1342"/>
      <c r="B110" s="1405"/>
      <c r="C110" s="1342"/>
      <c r="D110" s="1405"/>
      <c r="E110" s="1342"/>
      <c r="F110" s="1342"/>
      <c r="G110" s="1342"/>
      <c r="H110" s="1342"/>
      <c r="I110" s="1342"/>
      <c r="J110" s="1342"/>
      <c r="K110" s="1342"/>
      <c r="L110" s="1342"/>
      <c r="M110" s="1342"/>
      <c r="N110" s="1342"/>
      <c r="O110" s="1342"/>
      <c r="P110" s="1342"/>
      <c r="Q110" s="1342"/>
      <c r="R110" s="1342"/>
      <c r="S110" s="1342"/>
      <c r="T110" s="1342"/>
      <c r="U110" s="1342"/>
      <c r="V110" s="1342"/>
      <c r="W110" s="1342"/>
      <c r="X110" s="1342"/>
      <c r="Y110" s="1342"/>
      <c r="Z110" s="1342"/>
    </row>
    <row r="111" spans="1:26" ht="18.75" customHeight="1">
      <c r="A111" s="1342"/>
      <c r="B111" s="1405"/>
      <c r="C111" s="1342"/>
      <c r="D111" s="1405"/>
      <c r="E111" s="1342"/>
      <c r="F111" s="1342"/>
      <c r="G111" s="1342"/>
      <c r="H111" s="1342"/>
      <c r="I111" s="1342"/>
      <c r="J111" s="1342"/>
      <c r="K111" s="1342"/>
      <c r="L111" s="1342"/>
      <c r="M111" s="1342"/>
      <c r="N111" s="1342"/>
      <c r="O111" s="1342"/>
      <c r="P111" s="1342"/>
      <c r="Q111" s="1342"/>
      <c r="R111" s="1342"/>
      <c r="S111" s="1342"/>
      <c r="T111" s="1342"/>
      <c r="U111" s="1342"/>
      <c r="V111" s="1342"/>
      <c r="W111" s="1342"/>
      <c r="X111" s="1342"/>
      <c r="Y111" s="1342"/>
      <c r="Z111" s="1342"/>
    </row>
    <row r="112" spans="1:26" ht="18.75" customHeight="1">
      <c r="A112" s="1342"/>
      <c r="B112" s="1405"/>
      <c r="C112" s="1342"/>
      <c r="D112" s="1405"/>
      <c r="E112" s="1342"/>
      <c r="F112" s="1342"/>
      <c r="G112" s="1342"/>
      <c r="H112" s="1342"/>
      <c r="I112" s="1342"/>
      <c r="J112" s="1342"/>
      <c r="K112" s="1342"/>
      <c r="L112" s="1342"/>
      <c r="M112" s="1342"/>
      <c r="N112" s="1342"/>
      <c r="O112" s="1342"/>
      <c r="P112" s="1342"/>
      <c r="Q112" s="1342"/>
      <c r="R112" s="1342"/>
      <c r="S112" s="1342"/>
      <c r="T112" s="1342"/>
      <c r="U112" s="1342"/>
      <c r="V112" s="1342"/>
      <c r="W112" s="1342"/>
      <c r="X112" s="1342"/>
      <c r="Y112" s="1342"/>
      <c r="Z112" s="1342"/>
    </row>
    <row r="113" spans="1:26" ht="18.75" customHeight="1">
      <c r="A113" s="1342"/>
      <c r="B113" s="1405"/>
      <c r="C113" s="1342"/>
      <c r="D113" s="1405"/>
      <c r="E113" s="1342"/>
      <c r="F113" s="1342"/>
      <c r="G113" s="1342"/>
      <c r="H113" s="1342"/>
      <c r="I113" s="1342"/>
      <c r="J113" s="1342"/>
      <c r="K113" s="1342"/>
      <c r="L113" s="1342"/>
      <c r="M113" s="1342"/>
      <c r="N113" s="1342"/>
      <c r="O113" s="1342"/>
      <c r="P113" s="1342"/>
      <c r="Q113" s="1342"/>
      <c r="R113" s="1342"/>
      <c r="S113" s="1342"/>
      <c r="T113" s="1342"/>
      <c r="U113" s="1342"/>
      <c r="V113" s="1342"/>
      <c r="W113" s="1342"/>
      <c r="X113" s="1342"/>
      <c r="Y113" s="1342"/>
      <c r="Z113" s="1342"/>
    </row>
    <row r="114" spans="1:26" ht="18.75" customHeight="1">
      <c r="A114" s="1342"/>
      <c r="B114" s="1405"/>
      <c r="C114" s="1342"/>
      <c r="D114" s="1405"/>
      <c r="E114" s="1342"/>
      <c r="F114" s="1342"/>
      <c r="G114" s="1342"/>
      <c r="H114" s="1342"/>
      <c r="I114" s="1342"/>
      <c r="J114" s="1342"/>
      <c r="K114" s="1342"/>
      <c r="L114" s="1342"/>
      <c r="M114" s="1342"/>
      <c r="N114" s="1342"/>
      <c r="O114" s="1342"/>
      <c r="P114" s="1342"/>
      <c r="Q114" s="1342"/>
      <c r="R114" s="1342"/>
      <c r="S114" s="1342"/>
      <c r="T114" s="1342"/>
      <c r="U114" s="1342"/>
      <c r="V114" s="1342"/>
      <c r="W114" s="1342"/>
      <c r="X114" s="1342"/>
      <c r="Y114" s="1342"/>
      <c r="Z114" s="1342"/>
    </row>
    <row r="115" spans="1:26" ht="18.75" customHeight="1">
      <c r="A115" s="1342"/>
      <c r="B115" s="1405"/>
      <c r="C115" s="1342"/>
      <c r="D115" s="1405"/>
      <c r="E115" s="1342"/>
      <c r="F115" s="1342"/>
      <c r="G115" s="1342"/>
      <c r="H115" s="1342"/>
      <c r="I115" s="1342"/>
      <c r="J115" s="1342"/>
      <c r="K115" s="1342"/>
      <c r="L115" s="1342"/>
      <c r="M115" s="1342"/>
      <c r="N115" s="1342"/>
      <c r="O115" s="1342"/>
      <c r="P115" s="1342"/>
      <c r="Q115" s="1342"/>
      <c r="R115" s="1342"/>
      <c r="S115" s="1342"/>
      <c r="T115" s="1342"/>
      <c r="U115" s="1342"/>
      <c r="V115" s="1342"/>
      <c r="W115" s="1342"/>
      <c r="X115" s="1342"/>
      <c r="Y115" s="1342"/>
      <c r="Z115" s="1342"/>
    </row>
    <row r="116" spans="1:26" ht="18.75" customHeight="1">
      <c r="A116" s="1342"/>
      <c r="B116" s="1405"/>
      <c r="C116" s="1342"/>
      <c r="D116" s="1405"/>
      <c r="E116" s="1342"/>
      <c r="F116" s="1342"/>
      <c r="G116" s="1342"/>
      <c r="H116" s="1342"/>
      <c r="I116" s="1342"/>
      <c r="J116" s="1342"/>
      <c r="K116" s="1342"/>
      <c r="L116" s="1342"/>
      <c r="M116" s="1342"/>
      <c r="N116" s="1342"/>
      <c r="O116" s="1342"/>
      <c r="P116" s="1342"/>
      <c r="Q116" s="1342"/>
      <c r="R116" s="1342"/>
      <c r="S116" s="1342"/>
      <c r="T116" s="1342"/>
      <c r="U116" s="1342"/>
      <c r="V116" s="1342"/>
      <c r="W116" s="1342"/>
      <c r="X116" s="1342"/>
      <c r="Y116" s="1342"/>
      <c r="Z116" s="1342"/>
    </row>
    <row r="117" spans="1:26" ht="18.75" customHeight="1">
      <c r="A117" s="1342"/>
      <c r="B117" s="1405"/>
      <c r="C117" s="1342"/>
      <c r="D117" s="1405"/>
      <c r="E117" s="1342"/>
      <c r="F117" s="1342"/>
      <c r="G117" s="1342"/>
      <c r="H117" s="1342"/>
      <c r="I117" s="1342"/>
      <c r="J117" s="1342"/>
      <c r="K117" s="1342"/>
      <c r="L117" s="1342"/>
      <c r="M117" s="1342"/>
      <c r="N117" s="1342"/>
      <c r="O117" s="1342"/>
      <c r="P117" s="1342"/>
      <c r="Q117" s="1342"/>
      <c r="R117" s="1342"/>
      <c r="S117" s="1342"/>
      <c r="T117" s="1342"/>
      <c r="U117" s="1342"/>
      <c r="V117" s="1342"/>
      <c r="W117" s="1342"/>
      <c r="X117" s="1342"/>
      <c r="Y117" s="1342"/>
      <c r="Z117" s="1342"/>
    </row>
    <row r="118" spans="1:26" ht="18.75" customHeight="1">
      <c r="A118" s="1342"/>
      <c r="B118" s="1405"/>
      <c r="C118" s="1342"/>
      <c r="D118" s="1405"/>
      <c r="E118" s="1342"/>
      <c r="F118" s="1342"/>
      <c r="G118" s="1342"/>
      <c r="H118" s="1342"/>
      <c r="I118" s="1342"/>
      <c r="J118" s="1342"/>
      <c r="K118" s="1342"/>
      <c r="L118" s="1342"/>
      <c r="M118" s="1342"/>
      <c r="N118" s="1342"/>
      <c r="O118" s="1342"/>
      <c r="P118" s="1342"/>
      <c r="Q118" s="1342"/>
      <c r="R118" s="1342"/>
      <c r="S118" s="1342"/>
      <c r="T118" s="1342"/>
      <c r="U118" s="1342"/>
      <c r="V118" s="1342"/>
      <c r="W118" s="1342"/>
      <c r="X118" s="1342"/>
      <c r="Y118" s="1342"/>
      <c r="Z118" s="1342"/>
    </row>
    <row r="119" spans="1:26" ht="18.75" customHeight="1">
      <c r="A119" s="1342"/>
      <c r="B119" s="1405"/>
      <c r="C119" s="1342"/>
      <c r="D119" s="1405"/>
      <c r="E119" s="1342"/>
      <c r="F119" s="1342"/>
      <c r="G119" s="1342"/>
      <c r="H119" s="1342"/>
      <c r="I119" s="1342"/>
      <c r="J119" s="1342"/>
      <c r="K119" s="1342"/>
      <c r="L119" s="1342"/>
      <c r="M119" s="1342"/>
      <c r="N119" s="1342"/>
      <c r="O119" s="1342"/>
      <c r="P119" s="1342"/>
      <c r="Q119" s="1342"/>
      <c r="R119" s="1342"/>
      <c r="S119" s="1342"/>
      <c r="T119" s="1342"/>
      <c r="U119" s="1342"/>
      <c r="V119" s="1342"/>
      <c r="W119" s="1342"/>
      <c r="X119" s="1342"/>
      <c r="Y119" s="1342"/>
      <c r="Z119" s="1342"/>
    </row>
    <row r="120" spans="1:26" ht="18.75" customHeight="1">
      <c r="A120" s="1342"/>
      <c r="B120" s="1405"/>
      <c r="C120" s="1342"/>
      <c r="D120" s="1405"/>
      <c r="E120" s="1342"/>
      <c r="F120" s="1342"/>
      <c r="G120" s="1342"/>
      <c r="H120" s="1342"/>
      <c r="I120" s="1342"/>
      <c r="J120" s="1342"/>
      <c r="K120" s="1342"/>
      <c r="L120" s="1342"/>
      <c r="M120" s="1342"/>
      <c r="N120" s="1342"/>
      <c r="O120" s="1342"/>
      <c r="P120" s="1342"/>
      <c r="Q120" s="1342"/>
      <c r="R120" s="1342"/>
      <c r="S120" s="1342"/>
      <c r="T120" s="1342"/>
      <c r="U120" s="1342"/>
      <c r="V120" s="1342"/>
      <c r="W120" s="1342"/>
      <c r="X120" s="1342"/>
      <c r="Y120" s="1342"/>
      <c r="Z120" s="1342"/>
    </row>
    <row r="121" spans="1:26" ht="18.75" customHeight="1">
      <c r="A121" s="1342"/>
      <c r="B121" s="1405"/>
      <c r="C121" s="1342"/>
      <c r="D121" s="1405"/>
      <c r="E121" s="1342"/>
      <c r="F121" s="1342"/>
      <c r="G121" s="1342"/>
      <c r="H121" s="1342"/>
      <c r="I121" s="1342"/>
      <c r="J121" s="1342"/>
      <c r="K121" s="1342"/>
      <c r="L121" s="1342"/>
      <c r="M121" s="1342"/>
      <c r="N121" s="1342"/>
      <c r="O121" s="1342"/>
      <c r="P121" s="1342"/>
      <c r="Q121" s="1342"/>
      <c r="R121" s="1342"/>
      <c r="S121" s="1342"/>
      <c r="T121" s="1342"/>
      <c r="U121" s="1342"/>
      <c r="V121" s="1342"/>
      <c r="W121" s="1342"/>
      <c r="X121" s="1342"/>
      <c r="Y121" s="1342"/>
      <c r="Z121" s="1342"/>
    </row>
    <row r="122" spans="1:26" ht="18.75" customHeight="1">
      <c r="A122" s="1342"/>
      <c r="B122" s="1405"/>
      <c r="C122" s="1342"/>
      <c r="D122" s="1405"/>
      <c r="E122" s="1342"/>
      <c r="F122" s="1342"/>
      <c r="G122" s="1342"/>
      <c r="H122" s="1342"/>
      <c r="I122" s="1342"/>
      <c r="J122" s="1342"/>
      <c r="K122" s="1342"/>
      <c r="L122" s="1342"/>
      <c r="M122" s="1342"/>
      <c r="N122" s="1342"/>
      <c r="O122" s="1342"/>
      <c r="P122" s="1342"/>
      <c r="Q122" s="1342"/>
      <c r="R122" s="1342"/>
      <c r="S122" s="1342"/>
      <c r="T122" s="1342"/>
      <c r="U122" s="1342"/>
      <c r="V122" s="1342"/>
      <c r="W122" s="1342"/>
      <c r="X122" s="1342"/>
      <c r="Y122" s="1342"/>
      <c r="Z122" s="1342"/>
    </row>
    <row r="123" spans="1:26" ht="18.75" customHeight="1">
      <c r="A123" s="1342"/>
      <c r="B123" s="1405"/>
      <c r="C123" s="1342"/>
      <c r="D123" s="1405"/>
      <c r="E123" s="1342"/>
      <c r="F123" s="1342"/>
      <c r="G123" s="1342"/>
      <c r="H123" s="1342"/>
      <c r="I123" s="1342"/>
      <c r="J123" s="1342"/>
      <c r="K123" s="1342"/>
      <c r="L123" s="1342"/>
      <c r="M123" s="1342"/>
      <c r="N123" s="1342"/>
      <c r="O123" s="1342"/>
      <c r="P123" s="1342"/>
      <c r="Q123" s="1342"/>
      <c r="R123" s="1342"/>
      <c r="S123" s="1342"/>
      <c r="T123" s="1342"/>
      <c r="U123" s="1342"/>
      <c r="V123" s="1342"/>
      <c r="W123" s="1342"/>
      <c r="X123" s="1342"/>
      <c r="Y123" s="1342"/>
      <c r="Z123" s="1342"/>
    </row>
    <row r="124" spans="1:26" ht="18.75" customHeight="1">
      <c r="A124" s="1342"/>
      <c r="B124" s="1405"/>
      <c r="C124" s="1342"/>
      <c r="D124" s="1405"/>
      <c r="E124" s="1342"/>
      <c r="F124" s="1342"/>
      <c r="G124" s="1342"/>
      <c r="H124" s="1342"/>
      <c r="I124" s="1342"/>
      <c r="J124" s="1342"/>
      <c r="K124" s="1342"/>
      <c r="L124" s="1342"/>
      <c r="M124" s="1342"/>
      <c r="N124" s="1342"/>
      <c r="O124" s="1342"/>
      <c r="P124" s="1342"/>
      <c r="Q124" s="1342"/>
      <c r="R124" s="1342"/>
      <c r="S124" s="1342"/>
      <c r="T124" s="1342"/>
      <c r="U124" s="1342"/>
      <c r="V124" s="1342"/>
      <c r="W124" s="1342"/>
      <c r="X124" s="1342"/>
      <c r="Y124" s="1342"/>
      <c r="Z124" s="1342"/>
    </row>
    <row r="125" spans="1:26" ht="18.75" customHeight="1">
      <c r="A125" s="1342"/>
      <c r="B125" s="1405"/>
      <c r="C125" s="1342"/>
      <c r="D125" s="1405"/>
      <c r="E125" s="1342"/>
      <c r="F125" s="1342"/>
      <c r="G125" s="1342"/>
      <c r="H125" s="1342"/>
      <c r="I125" s="1342"/>
      <c r="J125" s="1342"/>
      <c r="K125" s="1342"/>
      <c r="L125" s="1342"/>
      <c r="M125" s="1342"/>
      <c r="N125" s="1342"/>
      <c r="O125" s="1342"/>
      <c r="P125" s="1342"/>
      <c r="Q125" s="1342"/>
      <c r="R125" s="1342"/>
      <c r="S125" s="1342"/>
      <c r="T125" s="1342"/>
      <c r="U125" s="1342"/>
      <c r="V125" s="1342"/>
      <c r="W125" s="1342"/>
      <c r="X125" s="1342"/>
      <c r="Y125" s="1342"/>
      <c r="Z125" s="1342"/>
    </row>
    <row r="126" spans="1:26" ht="18.75" customHeight="1">
      <c r="A126" s="1342"/>
      <c r="B126" s="1405"/>
      <c r="C126" s="1342"/>
      <c r="D126" s="1405"/>
      <c r="E126" s="1342"/>
      <c r="F126" s="1342"/>
      <c r="G126" s="1342"/>
      <c r="H126" s="1342"/>
      <c r="I126" s="1342"/>
      <c r="J126" s="1342"/>
      <c r="K126" s="1342"/>
      <c r="L126" s="1342"/>
      <c r="M126" s="1342"/>
      <c r="N126" s="1342"/>
      <c r="O126" s="1342"/>
      <c r="P126" s="1342"/>
      <c r="Q126" s="1342"/>
      <c r="R126" s="1342"/>
      <c r="S126" s="1342"/>
      <c r="T126" s="1342"/>
      <c r="U126" s="1342"/>
      <c r="V126" s="1342"/>
      <c r="W126" s="1342"/>
      <c r="X126" s="1342"/>
      <c r="Y126" s="1342"/>
      <c r="Z126" s="1342"/>
    </row>
    <row r="127" spans="1:26" ht="18.75" customHeight="1">
      <c r="A127" s="1342"/>
      <c r="B127" s="1405"/>
      <c r="C127" s="1342"/>
      <c r="D127" s="1405"/>
      <c r="E127" s="1342"/>
      <c r="F127" s="1342"/>
      <c r="G127" s="1342"/>
      <c r="H127" s="1342"/>
      <c r="I127" s="1342"/>
      <c r="J127" s="1342"/>
      <c r="K127" s="1342"/>
      <c r="L127" s="1342"/>
      <c r="M127" s="1342"/>
      <c r="N127" s="1342"/>
      <c r="O127" s="1342"/>
      <c r="P127" s="1342"/>
      <c r="Q127" s="1342"/>
      <c r="R127" s="1342"/>
      <c r="S127" s="1342"/>
      <c r="T127" s="1342"/>
      <c r="U127" s="1342"/>
      <c r="V127" s="1342"/>
      <c r="W127" s="1342"/>
      <c r="X127" s="1342"/>
      <c r="Y127" s="1342"/>
      <c r="Z127" s="1342"/>
    </row>
    <row r="128" spans="1:26" ht="18.75" customHeight="1">
      <c r="A128" s="1342"/>
      <c r="B128" s="1405"/>
      <c r="C128" s="1342"/>
      <c r="D128" s="1405"/>
      <c r="E128" s="1342"/>
      <c r="F128" s="1342"/>
      <c r="G128" s="1342"/>
      <c r="H128" s="1342"/>
      <c r="I128" s="1342"/>
      <c r="J128" s="1342"/>
      <c r="K128" s="1342"/>
      <c r="L128" s="1342"/>
      <c r="M128" s="1342"/>
      <c r="N128" s="1342"/>
      <c r="O128" s="1342"/>
      <c r="P128" s="1342"/>
      <c r="Q128" s="1342"/>
      <c r="R128" s="1342"/>
      <c r="S128" s="1342"/>
      <c r="T128" s="1342"/>
      <c r="U128" s="1342"/>
      <c r="V128" s="1342"/>
      <c r="W128" s="1342"/>
      <c r="X128" s="1342"/>
      <c r="Y128" s="1342"/>
      <c r="Z128" s="1342"/>
    </row>
    <row r="129" spans="1:26" ht="18.75" customHeight="1">
      <c r="A129" s="1342"/>
      <c r="B129" s="1405"/>
      <c r="C129" s="1342"/>
      <c r="D129" s="1405"/>
      <c r="E129" s="1342"/>
      <c r="F129" s="1342"/>
      <c r="G129" s="1342"/>
      <c r="H129" s="1342"/>
      <c r="I129" s="1342"/>
      <c r="J129" s="1342"/>
      <c r="K129" s="1342"/>
      <c r="L129" s="1342"/>
      <c r="M129" s="1342"/>
      <c r="N129" s="1342"/>
      <c r="O129" s="1342"/>
      <c r="P129" s="1342"/>
      <c r="Q129" s="1342"/>
      <c r="R129" s="1342"/>
      <c r="S129" s="1342"/>
      <c r="T129" s="1342"/>
      <c r="U129" s="1342"/>
      <c r="V129" s="1342"/>
      <c r="W129" s="1342"/>
      <c r="X129" s="1342"/>
      <c r="Y129" s="1342"/>
      <c r="Z129" s="1342"/>
    </row>
    <row r="130" spans="1:26" ht="18.75" customHeight="1">
      <c r="A130" s="1342"/>
      <c r="B130" s="1405"/>
      <c r="C130" s="1342"/>
      <c r="D130" s="1405"/>
      <c r="E130" s="1342"/>
      <c r="F130" s="1342"/>
      <c r="G130" s="1342"/>
      <c r="H130" s="1342"/>
      <c r="I130" s="1342"/>
      <c r="J130" s="1342"/>
      <c r="K130" s="1342"/>
      <c r="L130" s="1342"/>
      <c r="M130" s="1342"/>
      <c r="N130" s="1342"/>
      <c r="O130" s="1342"/>
      <c r="P130" s="1342"/>
      <c r="Q130" s="1342"/>
      <c r="R130" s="1342"/>
      <c r="S130" s="1342"/>
      <c r="T130" s="1342"/>
      <c r="U130" s="1342"/>
      <c r="V130" s="1342"/>
      <c r="W130" s="1342"/>
      <c r="X130" s="1342"/>
      <c r="Y130" s="1342"/>
      <c r="Z130" s="1342"/>
    </row>
    <row r="131" spans="1:26" ht="18.75" customHeight="1">
      <c r="A131" s="1342"/>
      <c r="B131" s="1405"/>
      <c r="C131" s="1342"/>
      <c r="D131" s="1405"/>
      <c r="E131" s="1342"/>
      <c r="F131" s="1342"/>
      <c r="G131" s="1342"/>
      <c r="H131" s="1342"/>
      <c r="I131" s="1342"/>
      <c r="J131" s="1342"/>
      <c r="K131" s="1342"/>
      <c r="L131" s="1342"/>
      <c r="M131" s="1342"/>
      <c r="N131" s="1342"/>
      <c r="O131" s="1342"/>
      <c r="P131" s="1342"/>
      <c r="Q131" s="1342"/>
      <c r="R131" s="1342"/>
      <c r="S131" s="1342"/>
      <c r="T131" s="1342"/>
      <c r="U131" s="1342"/>
      <c r="V131" s="1342"/>
      <c r="W131" s="1342"/>
      <c r="X131" s="1342"/>
      <c r="Y131" s="1342"/>
      <c r="Z131" s="1342"/>
    </row>
    <row r="132" spans="1:26" ht="18.75" customHeight="1">
      <c r="A132" s="1342"/>
      <c r="B132" s="1405"/>
      <c r="C132" s="1342"/>
      <c r="D132" s="1405"/>
      <c r="E132" s="1342"/>
      <c r="F132" s="1342"/>
      <c r="G132" s="1342"/>
      <c r="H132" s="1342"/>
      <c r="I132" s="1342"/>
      <c r="J132" s="1342"/>
      <c r="K132" s="1342"/>
      <c r="L132" s="1342"/>
      <c r="M132" s="1342"/>
      <c r="N132" s="1342"/>
      <c r="O132" s="1342"/>
      <c r="P132" s="1342"/>
      <c r="Q132" s="1342"/>
      <c r="R132" s="1342"/>
      <c r="S132" s="1342"/>
      <c r="T132" s="1342"/>
      <c r="U132" s="1342"/>
      <c r="V132" s="1342"/>
      <c r="W132" s="1342"/>
      <c r="X132" s="1342"/>
      <c r="Y132" s="1342"/>
      <c r="Z132" s="1342"/>
    </row>
    <row r="133" spans="1:26" ht="18.75" customHeight="1">
      <c r="A133" s="1342"/>
      <c r="B133" s="1405"/>
      <c r="C133" s="1342"/>
      <c r="D133" s="1405"/>
      <c r="E133" s="1342"/>
      <c r="F133" s="1342"/>
      <c r="G133" s="1342"/>
      <c r="H133" s="1342"/>
      <c r="I133" s="1342"/>
      <c r="J133" s="1342"/>
      <c r="K133" s="1342"/>
      <c r="L133" s="1342"/>
      <c r="M133" s="1342"/>
      <c r="N133" s="1342"/>
      <c r="O133" s="1342"/>
      <c r="P133" s="1342"/>
      <c r="Q133" s="1342"/>
      <c r="R133" s="1342"/>
      <c r="S133" s="1342"/>
      <c r="T133" s="1342"/>
      <c r="U133" s="1342"/>
      <c r="V133" s="1342"/>
      <c r="W133" s="1342"/>
      <c r="X133" s="1342"/>
      <c r="Y133" s="1342"/>
      <c r="Z133" s="1342"/>
    </row>
    <row r="134" spans="1:26" ht="18.75" customHeight="1">
      <c r="A134" s="1342"/>
      <c r="B134" s="1405"/>
      <c r="C134" s="1342"/>
      <c r="D134" s="1405"/>
      <c r="E134" s="1342"/>
      <c r="F134" s="1342"/>
      <c r="G134" s="1342"/>
      <c r="H134" s="1342"/>
      <c r="I134" s="1342"/>
      <c r="J134" s="1342"/>
      <c r="K134" s="1342"/>
      <c r="L134" s="1342"/>
      <c r="M134" s="1342"/>
      <c r="N134" s="1342"/>
      <c r="O134" s="1342"/>
      <c r="P134" s="1342"/>
      <c r="Q134" s="1342"/>
      <c r="R134" s="1342"/>
      <c r="S134" s="1342"/>
      <c r="T134" s="1342"/>
      <c r="U134" s="1342"/>
      <c r="V134" s="1342"/>
      <c r="W134" s="1342"/>
      <c r="X134" s="1342"/>
      <c r="Y134" s="1342"/>
      <c r="Z134" s="1342"/>
    </row>
    <row r="135" spans="1:26" ht="18.75" customHeight="1">
      <c r="A135" s="1342"/>
      <c r="B135" s="1405"/>
      <c r="C135" s="1342"/>
      <c r="D135" s="1405"/>
      <c r="E135" s="1342"/>
      <c r="F135" s="1342"/>
      <c r="G135" s="1342"/>
      <c r="H135" s="1342"/>
      <c r="I135" s="1342"/>
      <c r="J135" s="1342"/>
      <c r="K135" s="1342"/>
      <c r="L135" s="1342"/>
      <c r="M135" s="1342"/>
      <c r="N135" s="1342"/>
      <c r="O135" s="1342"/>
      <c r="P135" s="1342"/>
      <c r="Q135" s="1342"/>
      <c r="R135" s="1342"/>
      <c r="S135" s="1342"/>
      <c r="T135" s="1342"/>
      <c r="U135" s="1342"/>
      <c r="V135" s="1342"/>
      <c r="W135" s="1342"/>
      <c r="X135" s="1342"/>
      <c r="Y135" s="1342"/>
      <c r="Z135" s="1342"/>
    </row>
    <row r="136" spans="1:26" ht="18.75" customHeight="1">
      <c r="A136" s="1342"/>
      <c r="B136" s="1405"/>
      <c r="C136" s="1342"/>
      <c r="D136" s="1405"/>
      <c r="E136" s="1342"/>
      <c r="F136" s="1342"/>
      <c r="G136" s="1342"/>
      <c r="H136" s="1342"/>
      <c r="I136" s="1342"/>
      <c r="J136" s="1342"/>
      <c r="K136" s="1342"/>
      <c r="L136" s="1342"/>
      <c r="M136" s="1342"/>
      <c r="N136" s="1342"/>
      <c r="O136" s="1342"/>
      <c r="P136" s="1342"/>
      <c r="Q136" s="1342"/>
      <c r="R136" s="1342"/>
      <c r="S136" s="1342"/>
      <c r="T136" s="1342"/>
      <c r="U136" s="1342"/>
      <c r="V136" s="1342"/>
      <c r="W136" s="1342"/>
      <c r="X136" s="1342"/>
      <c r="Y136" s="1342"/>
      <c r="Z136" s="1342"/>
    </row>
    <row r="137" spans="1:26" ht="18.75" customHeight="1">
      <c r="A137" s="1342"/>
      <c r="B137" s="1405"/>
      <c r="C137" s="1342"/>
      <c r="D137" s="1405"/>
      <c r="E137" s="1342"/>
      <c r="F137" s="1342"/>
      <c r="G137" s="1342"/>
      <c r="H137" s="1342"/>
      <c r="I137" s="1342"/>
      <c r="J137" s="1342"/>
      <c r="K137" s="1342"/>
      <c r="L137" s="1342"/>
      <c r="M137" s="1342"/>
      <c r="N137" s="1342"/>
      <c r="O137" s="1342"/>
      <c r="P137" s="1342"/>
      <c r="Q137" s="1342"/>
      <c r="R137" s="1342"/>
      <c r="S137" s="1342"/>
      <c r="T137" s="1342"/>
      <c r="U137" s="1342"/>
      <c r="V137" s="1342"/>
      <c r="W137" s="1342"/>
      <c r="X137" s="1342"/>
      <c r="Y137" s="1342"/>
      <c r="Z137" s="1342"/>
    </row>
    <row r="138" spans="1:26" ht="18.75" customHeight="1">
      <c r="A138" s="1342"/>
      <c r="B138" s="1405"/>
      <c r="C138" s="1342"/>
      <c r="D138" s="1405"/>
      <c r="E138" s="1342"/>
      <c r="F138" s="1342"/>
      <c r="G138" s="1342"/>
      <c r="H138" s="1342"/>
      <c r="I138" s="1342"/>
      <c r="J138" s="1342"/>
      <c r="K138" s="1342"/>
      <c r="L138" s="1342"/>
      <c r="M138" s="1342"/>
      <c r="N138" s="1342"/>
      <c r="O138" s="1342"/>
      <c r="P138" s="1342"/>
      <c r="Q138" s="1342"/>
      <c r="R138" s="1342"/>
      <c r="S138" s="1342"/>
      <c r="T138" s="1342"/>
      <c r="U138" s="1342"/>
      <c r="V138" s="1342"/>
      <c r="W138" s="1342"/>
      <c r="X138" s="1342"/>
      <c r="Y138" s="1342"/>
      <c r="Z138" s="1342"/>
    </row>
    <row r="139" spans="1:26" ht="18.75" customHeight="1">
      <c r="A139" s="1342"/>
      <c r="B139" s="1405"/>
      <c r="C139" s="1342"/>
      <c r="D139" s="1405"/>
      <c r="E139" s="1342"/>
      <c r="F139" s="1342"/>
      <c r="G139" s="1342"/>
      <c r="H139" s="1342"/>
      <c r="I139" s="1342"/>
      <c r="J139" s="1342"/>
      <c r="K139" s="1342"/>
      <c r="L139" s="1342"/>
      <c r="M139" s="1342"/>
      <c r="N139" s="1342"/>
      <c r="O139" s="1342"/>
      <c r="P139" s="1342"/>
      <c r="Q139" s="1342"/>
      <c r="R139" s="1342"/>
      <c r="S139" s="1342"/>
      <c r="T139" s="1342"/>
      <c r="U139" s="1342"/>
      <c r="V139" s="1342"/>
      <c r="W139" s="1342"/>
      <c r="X139" s="1342"/>
      <c r="Y139" s="1342"/>
      <c r="Z139" s="1342"/>
    </row>
    <row r="140" spans="1:26" ht="18.75" customHeight="1">
      <c r="A140" s="1342"/>
      <c r="B140" s="1405"/>
      <c r="C140" s="1342"/>
      <c r="D140" s="1405"/>
      <c r="E140" s="1342"/>
      <c r="F140" s="1342"/>
      <c r="G140" s="1342"/>
      <c r="H140" s="1342"/>
      <c r="I140" s="1342"/>
      <c r="J140" s="1342"/>
      <c r="K140" s="1342"/>
      <c r="L140" s="1342"/>
      <c r="M140" s="1342"/>
      <c r="N140" s="1342"/>
      <c r="O140" s="1342"/>
      <c r="P140" s="1342"/>
      <c r="Q140" s="1342"/>
      <c r="R140" s="1342"/>
      <c r="S140" s="1342"/>
      <c r="T140" s="1342"/>
      <c r="U140" s="1342"/>
      <c r="V140" s="1342"/>
      <c r="W140" s="1342"/>
      <c r="X140" s="1342"/>
      <c r="Y140" s="1342"/>
      <c r="Z140" s="1342"/>
    </row>
    <row r="141" spans="1:26" ht="18.75" customHeight="1">
      <c r="A141" s="1342"/>
      <c r="B141" s="1405"/>
      <c r="C141" s="1342"/>
      <c r="D141" s="1405"/>
      <c r="E141" s="1342"/>
      <c r="F141" s="1342"/>
      <c r="G141" s="1342"/>
      <c r="H141" s="1342"/>
      <c r="I141" s="1342"/>
      <c r="J141" s="1342"/>
      <c r="K141" s="1342"/>
      <c r="L141" s="1342"/>
      <c r="M141" s="1342"/>
      <c r="N141" s="1342"/>
      <c r="O141" s="1342"/>
      <c r="P141" s="1342"/>
      <c r="Q141" s="1342"/>
      <c r="R141" s="1342"/>
      <c r="S141" s="1342"/>
      <c r="T141" s="1342"/>
      <c r="U141" s="1342"/>
      <c r="V141" s="1342"/>
      <c r="W141" s="1342"/>
      <c r="X141" s="1342"/>
      <c r="Y141" s="1342"/>
      <c r="Z141" s="1342"/>
    </row>
    <row r="142" spans="1:26" ht="18.75" customHeight="1">
      <c r="A142" s="1342"/>
      <c r="B142" s="1405"/>
      <c r="C142" s="1342"/>
      <c r="D142" s="1405"/>
      <c r="E142" s="1342"/>
      <c r="F142" s="1342"/>
      <c r="G142" s="1342"/>
      <c r="H142" s="1342"/>
      <c r="I142" s="1342"/>
      <c r="J142" s="1342"/>
      <c r="K142" s="1342"/>
      <c r="L142" s="1342"/>
      <c r="M142" s="1342"/>
      <c r="N142" s="1342"/>
      <c r="O142" s="1342"/>
      <c r="P142" s="1342"/>
      <c r="Q142" s="1342"/>
      <c r="R142" s="1342"/>
      <c r="S142" s="1342"/>
      <c r="T142" s="1342"/>
      <c r="U142" s="1342"/>
      <c r="V142" s="1342"/>
      <c r="W142" s="1342"/>
      <c r="X142" s="1342"/>
      <c r="Y142" s="1342"/>
      <c r="Z142" s="1342"/>
    </row>
    <row r="143" spans="1:26" ht="18.75" customHeight="1">
      <c r="A143" s="1342"/>
      <c r="B143" s="1405"/>
      <c r="C143" s="1342"/>
      <c r="D143" s="1405"/>
      <c r="E143" s="1342"/>
      <c r="F143" s="1342"/>
      <c r="G143" s="1342"/>
      <c r="H143" s="1342"/>
      <c r="I143" s="1342"/>
      <c r="J143" s="1342"/>
      <c r="K143" s="1342"/>
      <c r="L143" s="1342"/>
      <c r="M143" s="1342"/>
      <c r="N143" s="1342"/>
      <c r="O143" s="1342"/>
      <c r="P143" s="1342"/>
      <c r="Q143" s="1342"/>
      <c r="R143" s="1342"/>
      <c r="S143" s="1342"/>
      <c r="T143" s="1342"/>
      <c r="U143" s="1342"/>
      <c r="V143" s="1342"/>
      <c r="W143" s="1342"/>
      <c r="X143" s="1342"/>
      <c r="Y143" s="1342"/>
      <c r="Z143" s="1342"/>
    </row>
    <row r="144" spans="1:26" ht="18.75" customHeight="1">
      <c r="A144" s="1342"/>
      <c r="B144" s="1405"/>
      <c r="C144" s="1342"/>
      <c r="D144" s="1405"/>
      <c r="E144" s="1342"/>
      <c r="F144" s="1342"/>
      <c r="G144" s="1342"/>
      <c r="H144" s="1342"/>
      <c r="I144" s="1342"/>
      <c r="J144" s="1342"/>
      <c r="K144" s="1342"/>
      <c r="L144" s="1342"/>
      <c r="M144" s="1342"/>
      <c r="N144" s="1342"/>
      <c r="O144" s="1342"/>
      <c r="P144" s="1342"/>
      <c r="Q144" s="1342"/>
      <c r="R144" s="1342"/>
      <c r="S144" s="1342"/>
      <c r="T144" s="1342"/>
      <c r="U144" s="1342"/>
      <c r="V144" s="1342"/>
      <c r="W144" s="1342"/>
      <c r="X144" s="1342"/>
      <c r="Y144" s="1342"/>
      <c r="Z144" s="1342"/>
    </row>
    <row r="145" spans="1:26" ht="18.75" customHeight="1">
      <c r="A145" s="1342"/>
      <c r="B145" s="1405"/>
      <c r="C145" s="1342"/>
      <c r="D145" s="1405"/>
      <c r="E145" s="1342"/>
      <c r="F145" s="1342"/>
      <c r="G145" s="1342"/>
      <c r="H145" s="1342"/>
      <c r="I145" s="1342"/>
      <c r="J145" s="1342"/>
      <c r="K145" s="1342"/>
      <c r="L145" s="1342"/>
      <c r="M145" s="1342"/>
      <c r="N145" s="1342"/>
      <c r="O145" s="1342"/>
      <c r="P145" s="1342"/>
      <c r="Q145" s="1342"/>
      <c r="R145" s="1342"/>
      <c r="S145" s="1342"/>
      <c r="T145" s="1342"/>
      <c r="U145" s="1342"/>
      <c r="V145" s="1342"/>
      <c r="W145" s="1342"/>
      <c r="X145" s="1342"/>
      <c r="Y145" s="1342"/>
      <c r="Z145" s="1342"/>
    </row>
    <row r="146" spans="1:26" ht="18.75" customHeight="1">
      <c r="A146" s="1342"/>
      <c r="B146" s="1405"/>
      <c r="C146" s="1342"/>
      <c r="D146" s="1405"/>
      <c r="E146" s="1342"/>
      <c r="F146" s="1342"/>
      <c r="G146" s="1342"/>
      <c r="H146" s="1342"/>
      <c r="I146" s="1342"/>
      <c r="J146" s="1342"/>
      <c r="K146" s="1342"/>
      <c r="L146" s="1342"/>
      <c r="M146" s="1342"/>
      <c r="N146" s="1342"/>
      <c r="O146" s="1342"/>
      <c r="P146" s="1342"/>
      <c r="Q146" s="1342"/>
      <c r="R146" s="1342"/>
      <c r="S146" s="1342"/>
      <c r="T146" s="1342"/>
      <c r="U146" s="1342"/>
      <c r="V146" s="1342"/>
      <c r="W146" s="1342"/>
      <c r="X146" s="1342"/>
      <c r="Y146" s="1342"/>
      <c r="Z146" s="1342"/>
    </row>
    <row r="147" spans="1:26" ht="18.75" customHeight="1">
      <c r="A147" s="1342"/>
      <c r="B147" s="1405"/>
      <c r="C147" s="1342"/>
      <c r="D147" s="1405"/>
      <c r="E147" s="1342"/>
      <c r="F147" s="1342"/>
      <c r="G147" s="1342"/>
      <c r="H147" s="1342"/>
      <c r="I147" s="1342"/>
      <c r="J147" s="1342"/>
      <c r="K147" s="1342"/>
      <c r="L147" s="1342"/>
      <c r="M147" s="1342"/>
      <c r="N147" s="1342"/>
      <c r="O147" s="1342"/>
      <c r="P147" s="1342"/>
      <c r="Q147" s="1342"/>
      <c r="R147" s="1342"/>
      <c r="S147" s="1342"/>
      <c r="T147" s="1342"/>
      <c r="U147" s="1342"/>
      <c r="V147" s="1342"/>
      <c r="W147" s="1342"/>
      <c r="X147" s="1342"/>
      <c r="Y147" s="1342"/>
      <c r="Z147" s="1342"/>
    </row>
    <row r="148" spans="1:26" ht="18.75" customHeight="1">
      <c r="A148" s="1342"/>
      <c r="B148" s="1405"/>
      <c r="C148" s="1342"/>
      <c r="D148" s="1405"/>
      <c r="E148" s="1342"/>
      <c r="F148" s="1342"/>
      <c r="G148" s="1342"/>
      <c r="H148" s="1342"/>
      <c r="I148" s="1342"/>
      <c r="J148" s="1342"/>
      <c r="K148" s="1342"/>
      <c r="L148" s="1342"/>
      <c r="M148" s="1342"/>
      <c r="N148" s="1342"/>
      <c r="O148" s="1342"/>
      <c r="P148" s="1342"/>
      <c r="Q148" s="1342"/>
      <c r="R148" s="1342"/>
      <c r="S148" s="1342"/>
      <c r="T148" s="1342"/>
      <c r="U148" s="1342"/>
      <c r="V148" s="1342"/>
      <c r="W148" s="1342"/>
      <c r="X148" s="1342"/>
      <c r="Y148" s="1342"/>
      <c r="Z148" s="1342"/>
    </row>
    <row r="149" spans="1:26" ht="18.75" customHeight="1">
      <c r="A149" s="1342"/>
      <c r="B149" s="1405"/>
      <c r="C149" s="1342"/>
      <c r="D149" s="1405"/>
      <c r="E149" s="1342"/>
      <c r="F149" s="1342"/>
      <c r="G149" s="1342"/>
      <c r="H149" s="1342"/>
      <c r="I149" s="1342"/>
      <c r="J149" s="1342"/>
      <c r="K149" s="1342"/>
      <c r="L149" s="1342"/>
      <c r="M149" s="1342"/>
      <c r="N149" s="1342"/>
      <c r="O149" s="1342"/>
      <c r="P149" s="1342"/>
      <c r="Q149" s="1342"/>
      <c r="R149" s="1342"/>
      <c r="S149" s="1342"/>
      <c r="T149" s="1342"/>
      <c r="U149" s="1342"/>
      <c r="V149" s="1342"/>
      <c r="W149" s="1342"/>
      <c r="X149" s="1342"/>
      <c r="Y149" s="1342"/>
      <c r="Z149" s="1342"/>
    </row>
    <row r="150" spans="1:26" ht="18.75" customHeight="1">
      <c r="A150" s="1342"/>
      <c r="B150" s="1405"/>
      <c r="C150" s="1342"/>
      <c r="D150" s="1405"/>
      <c r="E150" s="1342"/>
      <c r="F150" s="1342"/>
      <c r="G150" s="1342"/>
      <c r="H150" s="1342"/>
      <c r="I150" s="1342"/>
      <c r="J150" s="1342"/>
      <c r="K150" s="1342"/>
      <c r="L150" s="1342"/>
      <c r="M150" s="1342"/>
      <c r="N150" s="1342"/>
      <c r="O150" s="1342"/>
      <c r="P150" s="1342"/>
      <c r="Q150" s="1342"/>
      <c r="R150" s="1342"/>
      <c r="S150" s="1342"/>
      <c r="T150" s="1342"/>
      <c r="U150" s="1342"/>
      <c r="V150" s="1342"/>
      <c r="W150" s="1342"/>
      <c r="X150" s="1342"/>
      <c r="Y150" s="1342"/>
      <c r="Z150" s="1342"/>
    </row>
    <row r="151" spans="1:26" ht="18.75" customHeight="1">
      <c r="A151" s="1342"/>
      <c r="B151" s="1405"/>
      <c r="C151" s="1342"/>
      <c r="D151" s="1405"/>
      <c r="E151" s="1342"/>
      <c r="F151" s="1342"/>
      <c r="G151" s="1342"/>
      <c r="H151" s="1342"/>
      <c r="I151" s="1342"/>
      <c r="J151" s="1342"/>
      <c r="K151" s="1342"/>
      <c r="L151" s="1342"/>
      <c r="M151" s="1342"/>
      <c r="N151" s="1342"/>
      <c r="O151" s="1342"/>
      <c r="P151" s="1342"/>
      <c r="Q151" s="1342"/>
      <c r="R151" s="1342"/>
      <c r="S151" s="1342"/>
      <c r="T151" s="1342"/>
      <c r="U151" s="1342"/>
      <c r="V151" s="1342"/>
      <c r="W151" s="1342"/>
      <c r="X151" s="1342"/>
      <c r="Y151" s="1342"/>
      <c r="Z151" s="1342"/>
    </row>
    <row r="152" spans="1:26" ht="18.75" customHeight="1">
      <c r="A152" s="1342"/>
      <c r="B152" s="1405"/>
      <c r="C152" s="1342"/>
      <c r="D152" s="1405"/>
      <c r="E152" s="1342"/>
      <c r="F152" s="1342"/>
      <c r="G152" s="1342"/>
      <c r="H152" s="1342"/>
      <c r="I152" s="1342"/>
      <c r="J152" s="1342"/>
      <c r="K152" s="1342"/>
      <c r="L152" s="1342"/>
      <c r="M152" s="1342"/>
      <c r="N152" s="1342"/>
      <c r="O152" s="1342"/>
      <c r="P152" s="1342"/>
      <c r="Q152" s="1342"/>
      <c r="R152" s="1342"/>
      <c r="S152" s="1342"/>
      <c r="T152" s="1342"/>
      <c r="U152" s="1342"/>
      <c r="V152" s="1342"/>
      <c r="W152" s="1342"/>
      <c r="X152" s="1342"/>
      <c r="Y152" s="1342"/>
      <c r="Z152" s="1342"/>
    </row>
    <row r="153" spans="1:26" ht="18.75" customHeight="1">
      <c r="A153" s="1342"/>
      <c r="B153" s="1405"/>
      <c r="C153" s="1342"/>
      <c r="D153" s="1405"/>
      <c r="E153" s="1342"/>
      <c r="F153" s="1342"/>
      <c r="G153" s="1342"/>
      <c r="H153" s="1342"/>
      <c r="I153" s="1342"/>
      <c r="J153" s="1342"/>
      <c r="K153" s="1342"/>
      <c r="L153" s="1342"/>
      <c r="M153" s="1342"/>
      <c r="N153" s="1342"/>
      <c r="O153" s="1342"/>
      <c r="P153" s="1342"/>
      <c r="Q153" s="1342"/>
      <c r="R153" s="1342"/>
      <c r="S153" s="1342"/>
      <c r="T153" s="1342"/>
      <c r="U153" s="1342"/>
      <c r="V153" s="1342"/>
      <c r="W153" s="1342"/>
      <c r="X153" s="1342"/>
      <c r="Y153" s="1342"/>
      <c r="Z153" s="1342"/>
    </row>
    <row r="154" spans="1:26" ht="18.75" customHeight="1">
      <c r="A154" s="1342"/>
      <c r="B154" s="1405"/>
      <c r="C154" s="1342"/>
      <c r="D154" s="1405"/>
      <c r="E154" s="1342"/>
      <c r="F154" s="1342"/>
      <c r="G154" s="1342"/>
      <c r="H154" s="1342"/>
      <c r="I154" s="1342"/>
      <c r="J154" s="1342"/>
      <c r="K154" s="1342"/>
      <c r="L154" s="1342"/>
      <c r="M154" s="1342"/>
      <c r="N154" s="1342"/>
      <c r="O154" s="1342"/>
      <c r="P154" s="1342"/>
      <c r="Q154" s="1342"/>
      <c r="R154" s="1342"/>
      <c r="S154" s="1342"/>
      <c r="T154" s="1342"/>
      <c r="U154" s="1342"/>
      <c r="V154" s="1342"/>
      <c r="W154" s="1342"/>
      <c r="X154" s="1342"/>
      <c r="Y154" s="1342"/>
      <c r="Z154" s="1342"/>
    </row>
    <row r="155" spans="1:26" ht="18.75" customHeight="1">
      <c r="A155" s="1342"/>
      <c r="B155" s="1405"/>
      <c r="C155" s="1342"/>
      <c r="D155" s="1405"/>
      <c r="E155" s="1342"/>
      <c r="F155" s="1342"/>
      <c r="G155" s="1342"/>
      <c r="H155" s="1342"/>
      <c r="I155" s="1342"/>
      <c r="J155" s="1342"/>
      <c r="K155" s="1342"/>
      <c r="L155" s="1342"/>
      <c r="M155" s="1342"/>
      <c r="N155" s="1342"/>
      <c r="O155" s="1342"/>
      <c r="P155" s="1342"/>
      <c r="Q155" s="1342"/>
      <c r="R155" s="1342"/>
      <c r="S155" s="1342"/>
      <c r="T155" s="1342"/>
      <c r="U155" s="1342"/>
      <c r="V155" s="1342"/>
      <c r="W155" s="1342"/>
      <c r="X155" s="1342"/>
      <c r="Y155" s="1342"/>
      <c r="Z155" s="1342"/>
    </row>
    <row r="156" spans="1:26" ht="18.75" customHeight="1">
      <c r="A156" s="1342"/>
      <c r="B156" s="1405"/>
      <c r="C156" s="1342"/>
      <c r="D156" s="1405"/>
      <c r="E156" s="1342"/>
      <c r="F156" s="1342"/>
      <c r="G156" s="1342"/>
      <c r="H156" s="1342"/>
      <c r="I156" s="1342"/>
      <c r="J156" s="1342"/>
      <c r="K156" s="1342"/>
      <c r="L156" s="1342"/>
      <c r="M156" s="1342"/>
      <c r="N156" s="1342"/>
      <c r="O156" s="1342"/>
      <c r="P156" s="1342"/>
      <c r="Q156" s="1342"/>
      <c r="R156" s="1342"/>
      <c r="S156" s="1342"/>
      <c r="T156" s="1342"/>
      <c r="U156" s="1342"/>
      <c r="V156" s="1342"/>
      <c r="W156" s="1342"/>
      <c r="X156" s="1342"/>
      <c r="Y156" s="1342"/>
      <c r="Z156" s="1342"/>
    </row>
    <row r="157" spans="1:26" ht="18.75" customHeight="1">
      <c r="A157" s="1342"/>
      <c r="B157" s="1405"/>
      <c r="C157" s="1342"/>
      <c r="D157" s="1405"/>
      <c r="E157" s="1342"/>
      <c r="F157" s="1342"/>
      <c r="G157" s="1342"/>
      <c r="H157" s="1342"/>
      <c r="I157" s="1342"/>
      <c r="J157" s="1342"/>
      <c r="K157" s="1342"/>
      <c r="L157" s="1342"/>
      <c r="M157" s="1342"/>
      <c r="N157" s="1342"/>
      <c r="O157" s="1342"/>
      <c r="P157" s="1342"/>
      <c r="Q157" s="1342"/>
      <c r="R157" s="1342"/>
      <c r="S157" s="1342"/>
      <c r="T157" s="1342"/>
      <c r="U157" s="1342"/>
      <c r="V157" s="1342"/>
      <c r="W157" s="1342"/>
      <c r="X157" s="1342"/>
      <c r="Y157" s="1342"/>
      <c r="Z157" s="1342"/>
    </row>
    <row r="158" spans="1:26" ht="18.75" customHeight="1">
      <c r="A158" s="1342"/>
      <c r="B158" s="1405"/>
      <c r="C158" s="1342"/>
      <c r="D158" s="1405"/>
      <c r="E158" s="1342"/>
      <c r="F158" s="1342"/>
      <c r="G158" s="1342"/>
      <c r="H158" s="1342"/>
      <c r="I158" s="1342"/>
      <c r="J158" s="1342"/>
      <c r="K158" s="1342"/>
      <c r="L158" s="1342"/>
      <c r="M158" s="1342"/>
      <c r="N158" s="1342"/>
      <c r="O158" s="1342"/>
      <c r="P158" s="1342"/>
      <c r="Q158" s="1342"/>
      <c r="R158" s="1342"/>
      <c r="S158" s="1342"/>
      <c r="T158" s="1342"/>
      <c r="U158" s="1342"/>
      <c r="V158" s="1342"/>
      <c r="W158" s="1342"/>
      <c r="X158" s="1342"/>
      <c r="Y158" s="1342"/>
      <c r="Z158" s="1342"/>
    </row>
    <row r="159" spans="1:26" ht="18.75" customHeight="1">
      <c r="A159" s="1342"/>
      <c r="B159" s="1405"/>
      <c r="C159" s="1342"/>
      <c r="D159" s="1405"/>
      <c r="E159" s="1342"/>
      <c r="F159" s="1342"/>
      <c r="G159" s="1342"/>
      <c r="H159" s="1342"/>
      <c r="I159" s="1342"/>
      <c r="J159" s="1342"/>
      <c r="K159" s="1342"/>
      <c r="L159" s="1342"/>
      <c r="M159" s="1342"/>
      <c r="N159" s="1342"/>
      <c r="O159" s="1342"/>
      <c r="P159" s="1342"/>
      <c r="Q159" s="1342"/>
      <c r="R159" s="1342"/>
      <c r="S159" s="1342"/>
      <c r="T159" s="1342"/>
      <c r="U159" s="1342"/>
      <c r="V159" s="1342"/>
      <c r="W159" s="1342"/>
      <c r="X159" s="1342"/>
      <c r="Y159" s="1342"/>
      <c r="Z159" s="1342"/>
    </row>
    <row r="160" spans="1:26" ht="18.75" customHeight="1">
      <c r="A160" s="1342"/>
      <c r="B160" s="1405"/>
      <c r="C160" s="1342"/>
      <c r="D160" s="1405"/>
      <c r="E160" s="1342"/>
      <c r="F160" s="1342"/>
      <c r="G160" s="1342"/>
      <c r="H160" s="1342"/>
      <c r="I160" s="1342"/>
      <c r="J160" s="1342"/>
      <c r="K160" s="1342"/>
      <c r="L160" s="1342"/>
      <c r="M160" s="1342"/>
      <c r="N160" s="1342"/>
      <c r="O160" s="1342"/>
      <c r="P160" s="1342"/>
      <c r="Q160" s="1342"/>
      <c r="R160" s="1342"/>
      <c r="S160" s="1342"/>
      <c r="T160" s="1342"/>
      <c r="U160" s="1342"/>
      <c r="V160" s="1342"/>
      <c r="W160" s="1342"/>
      <c r="X160" s="1342"/>
      <c r="Y160" s="1342"/>
      <c r="Z160" s="1342"/>
    </row>
    <row r="161" spans="1:26" ht="18.75" customHeight="1">
      <c r="A161" s="1342"/>
      <c r="B161" s="1405"/>
      <c r="C161" s="1342"/>
      <c r="D161" s="1405"/>
      <c r="E161" s="1342"/>
      <c r="F161" s="1342"/>
      <c r="G161" s="1342"/>
      <c r="H161" s="1342"/>
      <c r="I161" s="1342"/>
      <c r="J161" s="1342"/>
      <c r="K161" s="1342"/>
      <c r="L161" s="1342"/>
      <c r="M161" s="1342"/>
      <c r="N161" s="1342"/>
      <c r="O161" s="1342"/>
      <c r="P161" s="1342"/>
      <c r="Q161" s="1342"/>
      <c r="R161" s="1342"/>
      <c r="S161" s="1342"/>
      <c r="T161" s="1342"/>
      <c r="U161" s="1342"/>
      <c r="V161" s="1342"/>
      <c r="W161" s="1342"/>
      <c r="X161" s="1342"/>
      <c r="Y161" s="1342"/>
      <c r="Z161" s="1342"/>
    </row>
    <row r="162" spans="1:26" ht="18.75" customHeight="1">
      <c r="A162" s="1342"/>
      <c r="B162" s="1405"/>
      <c r="C162" s="1342"/>
      <c r="D162" s="1405"/>
      <c r="E162" s="1342"/>
      <c r="F162" s="1342"/>
      <c r="G162" s="1342"/>
      <c r="H162" s="1342"/>
      <c r="I162" s="1342"/>
      <c r="J162" s="1342"/>
      <c r="K162" s="1342"/>
      <c r="L162" s="1342"/>
      <c r="M162" s="1342"/>
      <c r="N162" s="1342"/>
      <c r="O162" s="1342"/>
      <c r="P162" s="1342"/>
      <c r="Q162" s="1342"/>
      <c r="R162" s="1342"/>
      <c r="S162" s="1342"/>
      <c r="T162" s="1342"/>
      <c r="U162" s="1342"/>
      <c r="V162" s="1342"/>
      <c r="W162" s="1342"/>
      <c r="X162" s="1342"/>
      <c r="Y162" s="1342"/>
      <c r="Z162" s="1342"/>
    </row>
    <row r="163" spans="1:26" ht="18.75" customHeight="1">
      <c r="A163" s="1342"/>
      <c r="B163" s="1405"/>
      <c r="C163" s="1342"/>
      <c r="D163" s="1405"/>
      <c r="E163" s="1342"/>
      <c r="F163" s="1342"/>
      <c r="G163" s="1342"/>
      <c r="H163" s="1342"/>
      <c r="I163" s="1342"/>
      <c r="J163" s="1342"/>
      <c r="K163" s="1342"/>
      <c r="L163" s="1342"/>
      <c r="M163" s="1342"/>
      <c r="N163" s="1342"/>
      <c r="O163" s="1342"/>
      <c r="P163" s="1342"/>
      <c r="Q163" s="1342"/>
      <c r="R163" s="1342"/>
      <c r="S163" s="1342"/>
      <c r="T163" s="1342"/>
      <c r="U163" s="1342"/>
      <c r="V163" s="1342"/>
      <c r="W163" s="1342"/>
      <c r="X163" s="1342"/>
      <c r="Y163" s="1342"/>
      <c r="Z163" s="1342"/>
    </row>
    <row r="164" spans="1:26" ht="18.75" customHeight="1">
      <c r="A164" s="1342"/>
      <c r="B164" s="1405"/>
      <c r="C164" s="1342"/>
      <c r="D164" s="1405"/>
      <c r="E164" s="1342"/>
      <c r="F164" s="1342"/>
      <c r="G164" s="1342"/>
      <c r="H164" s="1342"/>
      <c r="I164" s="1342"/>
      <c r="J164" s="1342"/>
      <c r="K164" s="1342"/>
      <c r="L164" s="1342"/>
      <c r="M164" s="1342"/>
      <c r="N164" s="1342"/>
      <c r="O164" s="1342"/>
      <c r="P164" s="1342"/>
      <c r="Q164" s="1342"/>
      <c r="R164" s="1342"/>
      <c r="S164" s="1342"/>
      <c r="T164" s="1342"/>
      <c r="U164" s="1342"/>
      <c r="V164" s="1342"/>
      <c r="W164" s="1342"/>
      <c r="X164" s="1342"/>
      <c r="Y164" s="1342"/>
      <c r="Z164" s="1342"/>
    </row>
    <row r="165" spans="1:26" ht="18.75" customHeight="1">
      <c r="A165" s="1342"/>
      <c r="B165" s="1405"/>
      <c r="C165" s="1342"/>
      <c r="D165" s="1405"/>
      <c r="E165" s="1342"/>
      <c r="F165" s="1342"/>
      <c r="G165" s="1342"/>
      <c r="H165" s="1342"/>
      <c r="I165" s="1342"/>
      <c r="J165" s="1342"/>
      <c r="K165" s="1342"/>
      <c r="L165" s="1342"/>
      <c r="M165" s="1342"/>
      <c r="N165" s="1342"/>
      <c r="O165" s="1342"/>
      <c r="P165" s="1342"/>
      <c r="Q165" s="1342"/>
      <c r="R165" s="1342"/>
      <c r="S165" s="1342"/>
      <c r="T165" s="1342"/>
      <c r="U165" s="1342"/>
      <c r="V165" s="1342"/>
      <c r="W165" s="1342"/>
      <c r="X165" s="1342"/>
      <c r="Y165" s="1342"/>
      <c r="Z165" s="1342"/>
    </row>
    <row r="166" spans="1:26" ht="18.75" customHeight="1">
      <c r="A166" s="1342"/>
      <c r="B166" s="1405"/>
      <c r="C166" s="1342"/>
      <c r="D166" s="1405"/>
      <c r="E166" s="1342"/>
      <c r="F166" s="1342"/>
      <c r="G166" s="1342"/>
      <c r="H166" s="1342"/>
      <c r="I166" s="1342"/>
      <c r="J166" s="1342"/>
      <c r="K166" s="1342"/>
      <c r="L166" s="1342"/>
      <c r="M166" s="1342"/>
      <c r="N166" s="1342"/>
      <c r="O166" s="1342"/>
      <c r="P166" s="1342"/>
      <c r="Q166" s="1342"/>
      <c r="R166" s="1342"/>
      <c r="S166" s="1342"/>
      <c r="T166" s="1342"/>
      <c r="U166" s="1342"/>
      <c r="V166" s="1342"/>
      <c r="W166" s="1342"/>
      <c r="X166" s="1342"/>
      <c r="Y166" s="1342"/>
      <c r="Z166" s="1342"/>
    </row>
    <row r="167" spans="1:26" ht="18.75" customHeight="1">
      <c r="A167" s="1342"/>
      <c r="B167" s="1405"/>
      <c r="C167" s="1342"/>
      <c r="D167" s="1405"/>
      <c r="E167" s="1342"/>
      <c r="F167" s="1342"/>
      <c r="G167" s="1342"/>
      <c r="H167" s="1342"/>
      <c r="I167" s="1342"/>
      <c r="J167" s="1342"/>
      <c r="K167" s="1342"/>
      <c r="L167" s="1342"/>
      <c r="M167" s="1342"/>
      <c r="N167" s="1342"/>
      <c r="O167" s="1342"/>
      <c r="P167" s="1342"/>
      <c r="Q167" s="1342"/>
      <c r="R167" s="1342"/>
      <c r="S167" s="1342"/>
      <c r="T167" s="1342"/>
      <c r="U167" s="1342"/>
      <c r="V167" s="1342"/>
      <c r="W167" s="1342"/>
      <c r="X167" s="1342"/>
      <c r="Y167" s="1342"/>
      <c r="Z167" s="1342"/>
    </row>
    <row r="168" spans="1:26" ht="18.75" customHeight="1">
      <c r="A168" s="1342"/>
      <c r="B168" s="1405"/>
      <c r="C168" s="1342"/>
      <c r="D168" s="1405"/>
      <c r="E168" s="1342"/>
      <c r="F168" s="1342"/>
      <c r="G168" s="1342"/>
      <c r="H168" s="1342"/>
      <c r="I168" s="1342"/>
      <c r="J168" s="1342"/>
      <c r="K168" s="1342"/>
      <c r="L168" s="1342"/>
      <c r="M168" s="1342"/>
      <c r="N168" s="1342"/>
      <c r="O168" s="1342"/>
      <c r="P168" s="1342"/>
      <c r="Q168" s="1342"/>
      <c r="R168" s="1342"/>
      <c r="S168" s="1342"/>
      <c r="T168" s="1342"/>
      <c r="U168" s="1342"/>
      <c r="V168" s="1342"/>
      <c r="W168" s="1342"/>
      <c r="X168" s="1342"/>
      <c r="Y168" s="1342"/>
      <c r="Z168" s="1342"/>
    </row>
    <row r="169" spans="1:26" ht="18.75" customHeight="1">
      <c r="A169" s="1342"/>
      <c r="B169" s="1405"/>
      <c r="C169" s="1342"/>
      <c r="D169" s="1405"/>
      <c r="E169" s="1342"/>
      <c r="F169" s="1342"/>
      <c r="G169" s="1342"/>
      <c r="H169" s="1342"/>
      <c r="I169" s="1342"/>
      <c r="J169" s="1342"/>
      <c r="K169" s="1342"/>
      <c r="L169" s="1342"/>
      <c r="M169" s="1342"/>
      <c r="N169" s="1342"/>
      <c r="O169" s="1342"/>
      <c r="P169" s="1342"/>
      <c r="Q169" s="1342"/>
      <c r="R169" s="1342"/>
      <c r="S169" s="1342"/>
      <c r="T169" s="1342"/>
      <c r="U169" s="1342"/>
      <c r="V169" s="1342"/>
      <c r="W169" s="1342"/>
      <c r="X169" s="1342"/>
      <c r="Y169" s="1342"/>
      <c r="Z169" s="1342"/>
    </row>
    <row r="170" spans="1:26" ht="18.75" customHeight="1">
      <c r="A170" s="1342"/>
      <c r="B170" s="1405"/>
      <c r="C170" s="1342"/>
      <c r="D170" s="1405"/>
      <c r="E170" s="1342"/>
      <c r="F170" s="1342"/>
      <c r="G170" s="1342"/>
      <c r="H170" s="1342"/>
      <c r="I170" s="1342"/>
      <c r="J170" s="1342"/>
      <c r="K170" s="1342"/>
      <c r="L170" s="1342"/>
      <c r="M170" s="1342"/>
      <c r="N170" s="1342"/>
      <c r="O170" s="1342"/>
      <c r="P170" s="1342"/>
      <c r="Q170" s="1342"/>
      <c r="R170" s="1342"/>
      <c r="S170" s="1342"/>
      <c r="T170" s="1342"/>
      <c r="U170" s="1342"/>
      <c r="V170" s="1342"/>
      <c r="W170" s="1342"/>
      <c r="X170" s="1342"/>
      <c r="Y170" s="1342"/>
      <c r="Z170" s="1342"/>
    </row>
    <row r="171" spans="1:26" ht="18.75" customHeight="1">
      <c r="A171" s="1342"/>
      <c r="B171" s="1405"/>
      <c r="C171" s="1342"/>
      <c r="D171" s="1405"/>
      <c r="E171" s="1342"/>
      <c r="F171" s="1342"/>
      <c r="G171" s="1342"/>
      <c r="H171" s="1342"/>
      <c r="I171" s="1342"/>
      <c r="J171" s="1342"/>
      <c r="K171" s="1342"/>
      <c r="L171" s="1342"/>
      <c r="M171" s="1342"/>
      <c r="N171" s="1342"/>
      <c r="O171" s="1342"/>
      <c r="P171" s="1342"/>
      <c r="Q171" s="1342"/>
      <c r="R171" s="1342"/>
      <c r="S171" s="1342"/>
      <c r="T171" s="1342"/>
      <c r="U171" s="1342"/>
      <c r="V171" s="1342"/>
      <c r="W171" s="1342"/>
      <c r="X171" s="1342"/>
      <c r="Y171" s="1342"/>
      <c r="Z171" s="1342"/>
    </row>
    <row r="172" spans="1:26" ht="18.75" customHeight="1">
      <c r="A172" s="1342"/>
      <c r="B172" s="1405"/>
      <c r="C172" s="1342"/>
      <c r="D172" s="1405"/>
      <c r="E172" s="1342"/>
      <c r="F172" s="1342"/>
      <c r="G172" s="1342"/>
      <c r="H172" s="1342"/>
      <c r="I172" s="1342"/>
      <c r="J172" s="1342"/>
      <c r="K172" s="1342"/>
      <c r="L172" s="1342"/>
      <c r="M172" s="1342"/>
      <c r="N172" s="1342"/>
      <c r="O172" s="1342"/>
      <c r="P172" s="1342"/>
      <c r="Q172" s="1342"/>
      <c r="R172" s="1342"/>
      <c r="S172" s="1342"/>
      <c r="T172" s="1342"/>
      <c r="U172" s="1342"/>
      <c r="V172" s="1342"/>
      <c r="W172" s="1342"/>
      <c r="X172" s="1342"/>
      <c r="Y172" s="1342"/>
      <c r="Z172" s="1342"/>
    </row>
    <row r="173" spans="1:26" ht="18.75" customHeight="1">
      <c r="A173" s="1342"/>
      <c r="B173" s="1405"/>
      <c r="C173" s="1342"/>
      <c r="D173" s="1405"/>
      <c r="E173" s="1342"/>
      <c r="F173" s="1342"/>
      <c r="G173" s="1342"/>
      <c r="H173" s="1342"/>
      <c r="I173" s="1342"/>
      <c r="J173" s="1342"/>
      <c r="K173" s="1342"/>
      <c r="L173" s="1342"/>
      <c r="M173" s="1342"/>
      <c r="N173" s="1342"/>
      <c r="O173" s="1342"/>
      <c r="P173" s="1342"/>
      <c r="Q173" s="1342"/>
      <c r="R173" s="1342"/>
      <c r="S173" s="1342"/>
      <c r="T173" s="1342"/>
      <c r="U173" s="1342"/>
      <c r="V173" s="1342"/>
      <c r="W173" s="1342"/>
      <c r="X173" s="1342"/>
      <c r="Y173" s="1342"/>
      <c r="Z173" s="1342"/>
    </row>
    <row r="174" spans="1:26" ht="18.75" customHeight="1">
      <c r="A174" s="1342"/>
      <c r="B174" s="1405"/>
      <c r="C174" s="1342"/>
      <c r="D174" s="1405"/>
      <c r="E174" s="1342"/>
      <c r="F174" s="1342"/>
      <c r="G174" s="1342"/>
      <c r="H174" s="1342"/>
      <c r="I174" s="1342"/>
      <c r="J174" s="1342"/>
      <c r="K174" s="1342"/>
      <c r="L174" s="1342"/>
      <c r="M174" s="1342"/>
      <c r="N174" s="1342"/>
      <c r="O174" s="1342"/>
      <c r="P174" s="1342"/>
      <c r="Q174" s="1342"/>
      <c r="R174" s="1342"/>
      <c r="S174" s="1342"/>
      <c r="T174" s="1342"/>
      <c r="U174" s="1342"/>
      <c r="V174" s="1342"/>
      <c r="W174" s="1342"/>
      <c r="X174" s="1342"/>
      <c r="Y174" s="1342"/>
      <c r="Z174" s="1342"/>
    </row>
    <row r="175" spans="1:26" ht="18.75" customHeight="1">
      <c r="A175" s="1342"/>
      <c r="B175" s="1405"/>
      <c r="C175" s="1342"/>
      <c r="D175" s="1405"/>
      <c r="E175" s="1342"/>
      <c r="F175" s="1342"/>
      <c r="G175" s="1342"/>
      <c r="H175" s="1342"/>
      <c r="I175" s="1342"/>
      <c r="J175" s="1342"/>
      <c r="K175" s="1342"/>
      <c r="L175" s="1342"/>
      <c r="M175" s="1342"/>
      <c r="N175" s="1342"/>
      <c r="O175" s="1342"/>
      <c r="P175" s="1342"/>
      <c r="Q175" s="1342"/>
      <c r="R175" s="1342"/>
      <c r="S175" s="1342"/>
      <c r="T175" s="1342"/>
      <c r="U175" s="1342"/>
      <c r="V175" s="1342"/>
      <c r="W175" s="1342"/>
      <c r="X175" s="1342"/>
      <c r="Y175" s="1342"/>
      <c r="Z175" s="1342"/>
    </row>
    <row r="176" spans="1:26" ht="18.75" customHeight="1">
      <c r="A176" s="1342"/>
      <c r="B176" s="1405"/>
      <c r="C176" s="1342"/>
      <c r="D176" s="1405"/>
      <c r="E176" s="1342"/>
      <c r="F176" s="1342"/>
      <c r="G176" s="1342"/>
      <c r="H176" s="1342"/>
      <c r="I176" s="1342"/>
      <c r="J176" s="1342"/>
      <c r="K176" s="1342"/>
      <c r="L176" s="1342"/>
      <c r="M176" s="1342"/>
      <c r="N176" s="1342"/>
      <c r="O176" s="1342"/>
      <c r="P176" s="1342"/>
      <c r="Q176" s="1342"/>
      <c r="R176" s="1342"/>
      <c r="S176" s="1342"/>
      <c r="T176" s="1342"/>
      <c r="U176" s="1342"/>
      <c r="V176" s="1342"/>
      <c r="W176" s="1342"/>
      <c r="X176" s="1342"/>
      <c r="Y176" s="1342"/>
      <c r="Z176" s="1342"/>
    </row>
    <row r="177" spans="1:26" ht="18.75" customHeight="1">
      <c r="A177" s="1342"/>
      <c r="B177" s="1405"/>
      <c r="C177" s="1342"/>
      <c r="D177" s="1405"/>
      <c r="E177" s="1342"/>
      <c r="F177" s="1342"/>
      <c r="G177" s="1342"/>
      <c r="H177" s="1342"/>
      <c r="I177" s="1342"/>
      <c r="J177" s="1342"/>
      <c r="K177" s="1342"/>
      <c r="L177" s="1342"/>
      <c r="M177" s="1342"/>
      <c r="N177" s="1342"/>
      <c r="O177" s="1342"/>
      <c r="P177" s="1342"/>
      <c r="Q177" s="1342"/>
      <c r="R177" s="1342"/>
      <c r="S177" s="1342"/>
      <c r="T177" s="1342"/>
      <c r="U177" s="1342"/>
      <c r="V177" s="1342"/>
      <c r="W177" s="1342"/>
      <c r="X177" s="1342"/>
      <c r="Y177" s="1342"/>
      <c r="Z177" s="1342"/>
    </row>
    <row r="178" spans="1:26" ht="18.75" customHeight="1">
      <c r="A178" s="1342"/>
      <c r="B178" s="1405"/>
      <c r="C178" s="1342"/>
      <c r="D178" s="1405"/>
      <c r="E178" s="1342"/>
      <c r="F178" s="1342"/>
      <c r="G178" s="1342"/>
      <c r="H178" s="1342"/>
      <c r="I178" s="1342"/>
      <c r="J178" s="1342"/>
      <c r="K178" s="1342"/>
      <c r="L178" s="1342"/>
      <c r="M178" s="1342"/>
      <c r="N178" s="1342"/>
      <c r="O178" s="1342"/>
      <c r="P178" s="1342"/>
      <c r="Q178" s="1342"/>
      <c r="R178" s="1342"/>
      <c r="S178" s="1342"/>
      <c r="T178" s="1342"/>
      <c r="U178" s="1342"/>
      <c r="V178" s="1342"/>
      <c r="W178" s="1342"/>
      <c r="X178" s="1342"/>
      <c r="Y178" s="1342"/>
      <c r="Z178" s="1342"/>
    </row>
    <row r="179" spans="1:26" ht="18.75" customHeight="1">
      <c r="A179" s="1342"/>
      <c r="B179" s="1405"/>
      <c r="C179" s="1342"/>
      <c r="D179" s="1405"/>
      <c r="E179" s="1342"/>
      <c r="F179" s="1342"/>
      <c r="G179" s="1342"/>
      <c r="H179" s="1342"/>
      <c r="I179" s="1342"/>
      <c r="J179" s="1342"/>
      <c r="K179" s="1342"/>
      <c r="L179" s="1342"/>
      <c r="M179" s="1342"/>
      <c r="N179" s="1342"/>
      <c r="O179" s="1342"/>
      <c r="P179" s="1342"/>
      <c r="Q179" s="1342"/>
      <c r="R179" s="1342"/>
      <c r="S179" s="1342"/>
      <c r="T179" s="1342"/>
      <c r="U179" s="1342"/>
      <c r="V179" s="1342"/>
      <c r="W179" s="1342"/>
      <c r="X179" s="1342"/>
      <c r="Y179" s="1342"/>
      <c r="Z179" s="1342"/>
    </row>
    <row r="180" spans="1:26" ht="18.75" customHeight="1">
      <c r="A180" s="1342"/>
      <c r="B180" s="1405"/>
      <c r="C180" s="1342"/>
      <c r="D180" s="1405"/>
      <c r="E180" s="1342"/>
      <c r="F180" s="1342"/>
      <c r="G180" s="1342"/>
      <c r="H180" s="1342"/>
      <c r="I180" s="1342"/>
      <c r="J180" s="1342"/>
      <c r="K180" s="1342"/>
      <c r="L180" s="1342"/>
      <c r="M180" s="1342"/>
      <c r="N180" s="1342"/>
      <c r="O180" s="1342"/>
      <c r="P180" s="1342"/>
      <c r="Q180" s="1342"/>
      <c r="R180" s="1342"/>
      <c r="S180" s="1342"/>
      <c r="T180" s="1342"/>
      <c r="U180" s="1342"/>
      <c r="V180" s="1342"/>
      <c r="W180" s="1342"/>
      <c r="X180" s="1342"/>
      <c r="Y180" s="1342"/>
      <c r="Z180" s="1342"/>
    </row>
    <row r="181" spans="1:26" ht="18.75" customHeight="1">
      <c r="A181" s="1342"/>
      <c r="B181" s="1405"/>
      <c r="C181" s="1342"/>
      <c r="D181" s="1405"/>
      <c r="E181" s="1342"/>
      <c r="F181" s="1342"/>
      <c r="G181" s="1342"/>
      <c r="H181" s="1342"/>
      <c r="I181" s="1342"/>
      <c r="J181" s="1342"/>
      <c r="K181" s="1342"/>
      <c r="L181" s="1342"/>
      <c r="M181" s="1342"/>
      <c r="N181" s="1342"/>
      <c r="O181" s="1342"/>
      <c r="P181" s="1342"/>
      <c r="Q181" s="1342"/>
      <c r="R181" s="1342"/>
      <c r="S181" s="1342"/>
      <c r="T181" s="1342"/>
      <c r="U181" s="1342"/>
      <c r="V181" s="1342"/>
      <c r="W181" s="1342"/>
      <c r="X181" s="1342"/>
      <c r="Y181" s="1342"/>
      <c r="Z181" s="1342"/>
    </row>
    <row r="182" spans="1:26" ht="18.75" customHeight="1">
      <c r="A182" s="1342"/>
      <c r="B182" s="1405"/>
      <c r="C182" s="1342"/>
      <c r="D182" s="1405"/>
      <c r="E182" s="1342"/>
      <c r="F182" s="1342"/>
      <c r="G182" s="1342"/>
      <c r="H182" s="1342"/>
      <c r="I182" s="1342"/>
      <c r="J182" s="1342"/>
      <c r="K182" s="1342"/>
      <c r="L182" s="1342"/>
      <c r="M182" s="1342"/>
      <c r="N182" s="1342"/>
      <c r="O182" s="1342"/>
      <c r="P182" s="1342"/>
      <c r="Q182" s="1342"/>
      <c r="R182" s="1342"/>
      <c r="S182" s="1342"/>
      <c r="T182" s="1342"/>
      <c r="U182" s="1342"/>
      <c r="V182" s="1342"/>
      <c r="W182" s="1342"/>
      <c r="X182" s="1342"/>
      <c r="Y182" s="1342"/>
      <c r="Z182" s="1342"/>
    </row>
    <row r="183" spans="1:26" ht="18.75" customHeight="1">
      <c r="A183" s="1342"/>
      <c r="B183" s="1405"/>
      <c r="C183" s="1342"/>
      <c r="D183" s="1405"/>
      <c r="E183" s="1342"/>
      <c r="F183" s="1342"/>
      <c r="G183" s="1342"/>
      <c r="H183" s="1342"/>
      <c r="I183" s="1342"/>
      <c r="J183" s="1342"/>
      <c r="K183" s="1342"/>
      <c r="L183" s="1342"/>
      <c r="M183" s="1342"/>
      <c r="N183" s="1342"/>
      <c r="O183" s="1342"/>
      <c r="P183" s="1342"/>
      <c r="Q183" s="1342"/>
      <c r="R183" s="1342"/>
      <c r="S183" s="1342"/>
      <c r="T183" s="1342"/>
      <c r="U183" s="1342"/>
      <c r="V183" s="1342"/>
      <c r="W183" s="1342"/>
      <c r="X183" s="1342"/>
      <c r="Y183" s="1342"/>
      <c r="Z183" s="1342"/>
    </row>
    <row r="184" spans="1:26" ht="18.75" customHeight="1">
      <c r="A184" s="1342"/>
      <c r="B184" s="1405"/>
      <c r="C184" s="1342"/>
      <c r="D184" s="1405"/>
      <c r="E184" s="1342"/>
      <c r="F184" s="1342"/>
      <c r="G184" s="1342"/>
      <c r="H184" s="1342"/>
      <c r="I184" s="1342"/>
      <c r="J184" s="1342"/>
      <c r="K184" s="1342"/>
      <c r="L184" s="1342"/>
      <c r="M184" s="1342"/>
      <c r="N184" s="1342"/>
      <c r="O184" s="1342"/>
      <c r="P184" s="1342"/>
      <c r="Q184" s="1342"/>
      <c r="R184" s="1342"/>
      <c r="S184" s="1342"/>
      <c r="T184" s="1342"/>
      <c r="U184" s="1342"/>
      <c r="V184" s="1342"/>
      <c r="W184" s="1342"/>
      <c r="X184" s="1342"/>
      <c r="Y184" s="1342"/>
      <c r="Z184" s="1342"/>
    </row>
    <row r="185" spans="1:26" ht="18.75" customHeight="1">
      <c r="A185" s="1342"/>
      <c r="B185" s="1405"/>
      <c r="C185" s="1342"/>
      <c r="D185" s="1405"/>
      <c r="E185" s="1342"/>
      <c r="F185" s="1342"/>
      <c r="G185" s="1342"/>
      <c r="H185" s="1342"/>
      <c r="I185" s="1342"/>
      <c r="J185" s="1342"/>
      <c r="K185" s="1342"/>
      <c r="L185" s="1342"/>
      <c r="M185" s="1342"/>
      <c r="N185" s="1342"/>
      <c r="O185" s="1342"/>
      <c r="P185" s="1342"/>
      <c r="Q185" s="1342"/>
      <c r="R185" s="1342"/>
      <c r="S185" s="1342"/>
      <c r="T185" s="1342"/>
      <c r="U185" s="1342"/>
      <c r="V185" s="1342"/>
      <c r="W185" s="1342"/>
      <c r="X185" s="1342"/>
      <c r="Y185" s="1342"/>
      <c r="Z185" s="1342"/>
    </row>
    <row r="186" spans="1:26" ht="18.75" customHeight="1">
      <c r="A186" s="1342"/>
      <c r="B186" s="1405"/>
      <c r="C186" s="1342"/>
      <c r="D186" s="1405"/>
      <c r="E186" s="1342"/>
      <c r="F186" s="1342"/>
      <c r="G186" s="1342"/>
      <c r="H186" s="1342"/>
      <c r="I186" s="1342"/>
      <c r="J186" s="1342"/>
      <c r="K186" s="1342"/>
      <c r="L186" s="1342"/>
      <c r="M186" s="1342"/>
      <c r="N186" s="1342"/>
      <c r="O186" s="1342"/>
      <c r="P186" s="1342"/>
      <c r="Q186" s="1342"/>
      <c r="R186" s="1342"/>
      <c r="S186" s="1342"/>
      <c r="T186" s="1342"/>
      <c r="U186" s="1342"/>
      <c r="V186" s="1342"/>
      <c r="W186" s="1342"/>
      <c r="X186" s="1342"/>
      <c r="Y186" s="1342"/>
      <c r="Z186" s="1342"/>
    </row>
    <row r="187" spans="1:26" ht="18.75" customHeight="1">
      <c r="A187" s="1342"/>
      <c r="B187" s="1405"/>
      <c r="C187" s="1342"/>
      <c r="D187" s="1405"/>
      <c r="E187" s="1342"/>
      <c r="F187" s="1342"/>
      <c r="G187" s="1342"/>
      <c r="H187" s="1342"/>
      <c r="I187" s="1342"/>
      <c r="J187" s="1342"/>
      <c r="K187" s="1342"/>
      <c r="L187" s="1342"/>
      <c r="M187" s="1342"/>
      <c r="N187" s="1342"/>
      <c r="O187" s="1342"/>
      <c r="P187" s="1342"/>
      <c r="Q187" s="1342"/>
      <c r="R187" s="1342"/>
      <c r="S187" s="1342"/>
      <c r="T187" s="1342"/>
      <c r="U187" s="1342"/>
      <c r="V187" s="1342"/>
      <c r="W187" s="1342"/>
      <c r="X187" s="1342"/>
      <c r="Y187" s="1342"/>
      <c r="Z187" s="1342"/>
    </row>
    <row r="188" spans="1:26" ht="18.75" customHeight="1">
      <c r="A188" s="1342"/>
      <c r="B188" s="1405"/>
      <c r="C188" s="1342"/>
      <c r="D188" s="1405"/>
      <c r="E188" s="1342"/>
      <c r="F188" s="1342"/>
      <c r="G188" s="1342"/>
      <c r="H188" s="1342"/>
      <c r="I188" s="1342"/>
      <c r="J188" s="1342"/>
      <c r="K188" s="1342"/>
      <c r="L188" s="1342"/>
      <c r="M188" s="1342"/>
      <c r="N188" s="1342"/>
      <c r="O188" s="1342"/>
      <c r="P188" s="1342"/>
      <c r="Q188" s="1342"/>
      <c r="R188" s="1342"/>
      <c r="S188" s="1342"/>
      <c r="T188" s="1342"/>
      <c r="U188" s="1342"/>
      <c r="V188" s="1342"/>
      <c r="W188" s="1342"/>
      <c r="X188" s="1342"/>
      <c r="Y188" s="1342"/>
      <c r="Z188" s="1342"/>
    </row>
    <row r="189" spans="1:26" ht="18.75" customHeight="1">
      <c r="A189" s="1342"/>
      <c r="B189" s="1405"/>
      <c r="C189" s="1342"/>
      <c r="D189" s="1405"/>
      <c r="E189" s="1342"/>
      <c r="F189" s="1342"/>
      <c r="G189" s="1342"/>
      <c r="H189" s="1342"/>
      <c r="I189" s="1342"/>
      <c r="J189" s="1342"/>
      <c r="K189" s="1342"/>
      <c r="L189" s="1342"/>
      <c r="M189" s="1342"/>
      <c r="N189" s="1342"/>
      <c r="O189" s="1342"/>
      <c r="P189" s="1342"/>
      <c r="Q189" s="1342"/>
      <c r="R189" s="1342"/>
      <c r="S189" s="1342"/>
      <c r="T189" s="1342"/>
      <c r="U189" s="1342"/>
      <c r="V189" s="1342"/>
      <c r="W189" s="1342"/>
      <c r="X189" s="1342"/>
      <c r="Y189" s="1342"/>
      <c r="Z189" s="1342"/>
    </row>
    <row r="190" spans="1:26" ht="18.75" customHeight="1">
      <c r="A190" s="1342"/>
      <c r="B190" s="1405"/>
      <c r="C190" s="1342"/>
      <c r="D190" s="1405"/>
      <c r="E190" s="1342"/>
      <c r="F190" s="1342"/>
      <c r="G190" s="1342"/>
      <c r="H190" s="1342"/>
      <c r="I190" s="1342"/>
      <c r="J190" s="1342"/>
      <c r="K190" s="1342"/>
      <c r="L190" s="1342"/>
      <c r="M190" s="1342"/>
      <c r="N190" s="1342"/>
      <c r="O190" s="1342"/>
      <c r="P190" s="1342"/>
      <c r="Q190" s="1342"/>
      <c r="R190" s="1342"/>
      <c r="S190" s="1342"/>
      <c r="T190" s="1342"/>
      <c r="U190" s="1342"/>
      <c r="V190" s="1342"/>
      <c r="W190" s="1342"/>
      <c r="X190" s="1342"/>
      <c r="Y190" s="1342"/>
      <c r="Z190" s="1342"/>
    </row>
    <row r="191" spans="1:26" ht="18.75" customHeight="1">
      <c r="A191" s="1342"/>
      <c r="B191" s="1405"/>
      <c r="C191" s="1342"/>
      <c r="D191" s="1405"/>
      <c r="E191" s="1342"/>
      <c r="F191" s="1342"/>
      <c r="G191" s="1342"/>
      <c r="H191" s="1342"/>
      <c r="I191" s="1342"/>
      <c r="J191" s="1342"/>
      <c r="K191" s="1342"/>
      <c r="L191" s="1342"/>
      <c r="M191" s="1342"/>
      <c r="N191" s="1342"/>
      <c r="O191" s="1342"/>
      <c r="P191" s="1342"/>
      <c r="Q191" s="1342"/>
      <c r="R191" s="1342"/>
      <c r="S191" s="1342"/>
      <c r="T191" s="1342"/>
      <c r="U191" s="1342"/>
      <c r="V191" s="1342"/>
      <c r="W191" s="1342"/>
      <c r="X191" s="1342"/>
      <c r="Y191" s="1342"/>
      <c r="Z191" s="1342"/>
    </row>
    <row r="192" spans="1:26" ht="18.75" customHeight="1">
      <c r="A192" s="1342"/>
      <c r="B192" s="1405"/>
      <c r="C192" s="1342"/>
      <c r="D192" s="1405"/>
      <c r="E192" s="1342"/>
      <c r="F192" s="1342"/>
      <c r="G192" s="1342"/>
      <c r="H192" s="1342"/>
      <c r="I192" s="1342"/>
      <c r="J192" s="1342"/>
      <c r="K192" s="1342"/>
      <c r="L192" s="1342"/>
      <c r="M192" s="1342"/>
      <c r="N192" s="1342"/>
      <c r="O192" s="1342"/>
      <c r="P192" s="1342"/>
      <c r="Q192" s="1342"/>
      <c r="R192" s="1342"/>
      <c r="S192" s="1342"/>
      <c r="T192" s="1342"/>
      <c r="U192" s="1342"/>
      <c r="V192" s="1342"/>
      <c r="W192" s="1342"/>
      <c r="X192" s="1342"/>
      <c r="Y192" s="1342"/>
      <c r="Z192" s="1342"/>
    </row>
    <row r="193" spans="1:26" ht="18.75" customHeight="1">
      <c r="A193" s="1342"/>
      <c r="B193" s="1405"/>
      <c r="C193" s="1342"/>
      <c r="D193" s="1405"/>
      <c r="E193" s="1342"/>
      <c r="F193" s="1342"/>
      <c r="G193" s="1342"/>
      <c r="H193" s="1342"/>
      <c r="I193" s="1342"/>
      <c r="J193" s="1342"/>
      <c r="K193" s="1342"/>
      <c r="L193" s="1342"/>
      <c r="M193" s="1342"/>
      <c r="N193" s="1342"/>
      <c r="O193" s="1342"/>
      <c r="P193" s="1342"/>
      <c r="Q193" s="1342"/>
      <c r="R193" s="1342"/>
      <c r="S193" s="1342"/>
      <c r="T193" s="1342"/>
      <c r="U193" s="1342"/>
      <c r="V193" s="1342"/>
      <c r="W193" s="1342"/>
      <c r="X193" s="1342"/>
      <c r="Y193" s="1342"/>
      <c r="Z193" s="1342"/>
    </row>
    <row r="194" spans="1:26" ht="18.75" customHeight="1">
      <c r="A194" s="1342"/>
      <c r="B194" s="1405"/>
      <c r="C194" s="1342"/>
      <c r="D194" s="1405"/>
      <c r="E194" s="1342"/>
      <c r="F194" s="1342"/>
      <c r="G194" s="1342"/>
      <c r="H194" s="1342"/>
      <c r="I194" s="1342"/>
      <c r="J194" s="1342"/>
      <c r="K194" s="1342"/>
      <c r="L194" s="1342"/>
      <c r="M194" s="1342"/>
      <c r="N194" s="1342"/>
      <c r="O194" s="1342"/>
      <c r="P194" s="1342"/>
      <c r="Q194" s="1342"/>
      <c r="R194" s="1342"/>
      <c r="S194" s="1342"/>
      <c r="T194" s="1342"/>
      <c r="U194" s="1342"/>
      <c r="V194" s="1342"/>
      <c r="W194" s="1342"/>
      <c r="X194" s="1342"/>
      <c r="Y194" s="1342"/>
      <c r="Z194" s="1342"/>
    </row>
    <row r="195" spans="1:26" ht="18.75" customHeight="1">
      <c r="A195" s="1342"/>
      <c r="B195" s="1405"/>
      <c r="C195" s="1342"/>
      <c r="D195" s="1405"/>
      <c r="E195" s="1342"/>
      <c r="F195" s="1342"/>
      <c r="G195" s="1342"/>
      <c r="H195" s="1342"/>
      <c r="I195" s="1342"/>
      <c r="J195" s="1342"/>
      <c r="K195" s="1342"/>
      <c r="L195" s="1342"/>
      <c r="M195" s="1342"/>
      <c r="N195" s="1342"/>
      <c r="O195" s="1342"/>
      <c r="P195" s="1342"/>
      <c r="Q195" s="1342"/>
      <c r="R195" s="1342"/>
      <c r="S195" s="1342"/>
      <c r="T195" s="1342"/>
      <c r="U195" s="1342"/>
      <c r="V195" s="1342"/>
      <c r="W195" s="1342"/>
      <c r="X195" s="1342"/>
      <c r="Y195" s="1342"/>
      <c r="Z195" s="1342"/>
    </row>
    <row r="196" spans="1:26" ht="18.75" customHeight="1">
      <c r="A196" s="1342"/>
      <c r="B196" s="1405"/>
      <c r="C196" s="1342"/>
      <c r="D196" s="1405"/>
      <c r="E196" s="1342"/>
      <c r="F196" s="1342"/>
      <c r="G196" s="1342"/>
      <c r="H196" s="1342"/>
      <c r="I196" s="1342"/>
      <c r="J196" s="1342"/>
      <c r="K196" s="1342"/>
      <c r="L196" s="1342"/>
      <c r="M196" s="1342"/>
      <c r="N196" s="1342"/>
      <c r="O196" s="1342"/>
      <c r="P196" s="1342"/>
      <c r="Q196" s="1342"/>
      <c r="R196" s="1342"/>
      <c r="S196" s="1342"/>
      <c r="T196" s="1342"/>
      <c r="U196" s="1342"/>
      <c r="V196" s="1342"/>
      <c r="W196" s="1342"/>
      <c r="X196" s="1342"/>
      <c r="Y196" s="1342"/>
      <c r="Z196" s="1342"/>
    </row>
    <row r="197" spans="1:26" ht="18.75" customHeight="1">
      <c r="A197" s="1342"/>
      <c r="B197" s="1405"/>
      <c r="C197" s="1342"/>
      <c r="D197" s="1405"/>
      <c r="E197" s="1342"/>
      <c r="F197" s="1342"/>
      <c r="G197" s="1342"/>
      <c r="H197" s="1342"/>
      <c r="I197" s="1342"/>
      <c r="J197" s="1342"/>
      <c r="K197" s="1342"/>
      <c r="L197" s="1342"/>
      <c r="M197" s="1342"/>
      <c r="N197" s="1342"/>
      <c r="O197" s="1342"/>
      <c r="P197" s="1342"/>
      <c r="Q197" s="1342"/>
      <c r="R197" s="1342"/>
      <c r="S197" s="1342"/>
      <c r="T197" s="1342"/>
      <c r="U197" s="1342"/>
      <c r="V197" s="1342"/>
      <c r="W197" s="1342"/>
      <c r="X197" s="1342"/>
      <c r="Y197" s="1342"/>
      <c r="Z197" s="1342"/>
    </row>
    <row r="198" spans="1:26" ht="18.75" customHeight="1">
      <c r="A198" s="1342"/>
      <c r="B198" s="1405"/>
      <c r="C198" s="1342"/>
      <c r="D198" s="1405"/>
      <c r="E198" s="1342"/>
      <c r="F198" s="1342"/>
      <c r="G198" s="1342"/>
      <c r="H198" s="1342"/>
      <c r="I198" s="1342"/>
      <c r="J198" s="1342"/>
      <c r="K198" s="1342"/>
      <c r="L198" s="1342"/>
      <c r="M198" s="1342"/>
      <c r="N198" s="1342"/>
      <c r="O198" s="1342"/>
      <c r="P198" s="1342"/>
      <c r="Q198" s="1342"/>
      <c r="R198" s="1342"/>
      <c r="S198" s="1342"/>
      <c r="T198" s="1342"/>
      <c r="U198" s="1342"/>
      <c r="V198" s="1342"/>
      <c r="W198" s="1342"/>
      <c r="X198" s="1342"/>
      <c r="Y198" s="1342"/>
      <c r="Z198" s="1342"/>
    </row>
    <row r="199" spans="1:26" ht="18.75" customHeight="1">
      <c r="A199" s="1342"/>
      <c r="B199" s="1405"/>
      <c r="C199" s="1342"/>
      <c r="D199" s="1405"/>
      <c r="E199" s="1342"/>
      <c r="F199" s="1342"/>
      <c r="G199" s="1342"/>
      <c r="H199" s="1342"/>
      <c r="I199" s="1342"/>
      <c r="J199" s="1342"/>
      <c r="K199" s="1342"/>
      <c r="L199" s="1342"/>
      <c r="M199" s="1342"/>
      <c r="N199" s="1342"/>
      <c r="O199" s="1342"/>
      <c r="P199" s="1342"/>
      <c r="Q199" s="1342"/>
      <c r="R199" s="1342"/>
      <c r="S199" s="1342"/>
      <c r="T199" s="1342"/>
      <c r="U199" s="1342"/>
      <c r="V199" s="1342"/>
      <c r="W199" s="1342"/>
      <c r="X199" s="1342"/>
      <c r="Y199" s="1342"/>
      <c r="Z199" s="1342"/>
    </row>
    <row r="200" spans="1:26" ht="18.75" customHeight="1">
      <c r="A200" s="1342"/>
      <c r="B200" s="1405"/>
      <c r="C200" s="1342"/>
      <c r="D200" s="1405"/>
      <c r="E200" s="1342"/>
      <c r="F200" s="1342"/>
      <c r="G200" s="1342"/>
      <c r="H200" s="1342"/>
      <c r="I200" s="1342"/>
      <c r="J200" s="1342"/>
      <c r="K200" s="1342"/>
      <c r="L200" s="1342"/>
      <c r="M200" s="1342"/>
      <c r="N200" s="1342"/>
      <c r="O200" s="1342"/>
      <c r="P200" s="1342"/>
      <c r="Q200" s="1342"/>
      <c r="R200" s="1342"/>
      <c r="S200" s="1342"/>
      <c r="T200" s="1342"/>
      <c r="U200" s="1342"/>
      <c r="V200" s="1342"/>
      <c r="W200" s="1342"/>
      <c r="X200" s="1342"/>
      <c r="Y200" s="1342"/>
      <c r="Z200" s="1342"/>
    </row>
    <row r="201" spans="1:26" ht="18.75" customHeight="1">
      <c r="A201" s="1342"/>
      <c r="B201" s="1405"/>
      <c r="C201" s="1342"/>
      <c r="D201" s="1405"/>
      <c r="E201" s="1342"/>
      <c r="F201" s="1342"/>
      <c r="G201" s="1342"/>
      <c r="H201" s="1342"/>
      <c r="I201" s="1342"/>
      <c r="J201" s="1342"/>
      <c r="K201" s="1342"/>
      <c r="L201" s="1342"/>
      <c r="M201" s="1342"/>
      <c r="N201" s="1342"/>
      <c r="O201" s="1342"/>
      <c r="P201" s="1342"/>
      <c r="Q201" s="1342"/>
      <c r="R201" s="1342"/>
      <c r="S201" s="1342"/>
      <c r="T201" s="1342"/>
      <c r="U201" s="1342"/>
      <c r="V201" s="1342"/>
      <c r="W201" s="1342"/>
      <c r="X201" s="1342"/>
      <c r="Y201" s="1342"/>
      <c r="Z201" s="1342"/>
    </row>
    <row r="202" spans="1:26" ht="18.75" customHeight="1">
      <c r="A202" s="1342"/>
      <c r="B202" s="1405"/>
      <c r="C202" s="1342"/>
      <c r="D202" s="1405"/>
      <c r="E202" s="1342"/>
      <c r="F202" s="1342"/>
      <c r="G202" s="1342"/>
      <c r="H202" s="1342"/>
      <c r="I202" s="1342"/>
      <c r="J202" s="1342"/>
      <c r="K202" s="1342"/>
      <c r="L202" s="1342"/>
      <c r="M202" s="1342"/>
      <c r="N202" s="1342"/>
      <c r="O202" s="1342"/>
      <c r="P202" s="1342"/>
      <c r="Q202" s="1342"/>
      <c r="R202" s="1342"/>
      <c r="S202" s="1342"/>
      <c r="T202" s="1342"/>
      <c r="U202" s="1342"/>
      <c r="V202" s="1342"/>
      <c r="W202" s="1342"/>
      <c r="X202" s="1342"/>
      <c r="Y202" s="1342"/>
      <c r="Z202" s="1342"/>
    </row>
    <row r="203" spans="1:26" ht="18.75" customHeight="1">
      <c r="A203" s="1342"/>
      <c r="B203" s="1405"/>
      <c r="C203" s="1342"/>
      <c r="D203" s="1405"/>
      <c r="E203" s="1342"/>
      <c r="F203" s="1342"/>
      <c r="G203" s="1342"/>
      <c r="H203" s="1342"/>
      <c r="I203" s="1342"/>
      <c r="J203" s="1342"/>
      <c r="K203" s="1342"/>
      <c r="L203" s="1342"/>
      <c r="M203" s="1342"/>
      <c r="N203" s="1342"/>
      <c r="O203" s="1342"/>
      <c r="P203" s="1342"/>
      <c r="Q203" s="1342"/>
      <c r="R203" s="1342"/>
      <c r="S203" s="1342"/>
      <c r="T203" s="1342"/>
      <c r="U203" s="1342"/>
      <c r="V203" s="1342"/>
      <c r="W203" s="1342"/>
      <c r="X203" s="1342"/>
      <c r="Y203" s="1342"/>
      <c r="Z203" s="1342"/>
    </row>
    <row r="204" spans="1:26" ht="18.75" customHeight="1">
      <c r="A204" s="1342"/>
      <c r="B204" s="1405"/>
      <c r="C204" s="1342"/>
      <c r="D204" s="1405"/>
      <c r="E204" s="1342"/>
      <c r="F204" s="1342"/>
      <c r="G204" s="1342"/>
      <c r="H204" s="1342"/>
      <c r="I204" s="1342"/>
      <c r="J204" s="1342"/>
      <c r="K204" s="1342"/>
      <c r="L204" s="1342"/>
      <c r="M204" s="1342"/>
      <c r="N204" s="1342"/>
      <c r="O204" s="1342"/>
      <c r="P204" s="1342"/>
      <c r="Q204" s="1342"/>
      <c r="R204" s="1342"/>
      <c r="S204" s="1342"/>
      <c r="T204" s="1342"/>
      <c r="U204" s="1342"/>
      <c r="V204" s="1342"/>
      <c r="W204" s="1342"/>
      <c r="X204" s="1342"/>
      <c r="Y204" s="1342"/>
      <c r="Z204" s="1342"/>
    </row>
    <row r="205" spans="1:26" ht="18.75" customHeight="1">
      <c r="A205" s="1342"/>
      <c r="B205" s="1405"/>
      <c r="C205" s="1342"/>
      <c r="D205" s="1405"/>
      <c r="E205" s="1342"/>
      <c r="F205" s="1342"/>
      <c r="G205" s="1342"/>
      <c r="H205" s="1342"/>
      <c r="I205" s="1342"/>
      <c r="J205" s="1342"/>
      <c r="K205" s="1342"/>
      <c r="L205" s="1342"/>
      <c r="M205" s="1342"/>
      <c r="N205" s="1342"/>
      <c r="O205" s="1342"/>
      <c r="P205" s="1342"/>
      <c r="Q205" s="1342"/>
      <c r="R205" s="1342"/>
      <c r="S205" s="1342"/>
      <c r="T205" s="1342"/>
      <c r="U205" s="1342"/>
      <c r="V205" s="1342"/>
      <c r="W205" s="1342"/>
      <c r="X205" s="1342"/>
      <c r="Y205" s="1342"/>
      <c r="Z205" s="1342"/>
    </row>
    <row r="206" spans="1:26" ht="18.75" customHeight="1">
      <c r="A206" s="1342"/>
      <c r="B206" s="1405"/>
      <c r="C206" s="1342"/>
      <c r="D206" s="1405"/>
      <c r="E206" s="1342"/>
      <c r="F206" s="1342"/>
      <c r="G206" s="1342"/>
      <c r="H206" s="1342"/>
      <c r="I206" s="1342"/>
      <c r="J206" s="1342"/>
      <c r="K206" s="1342"/>
      <c r="L206" s="1342"/>
      <c r="M206" s="1342"/>
      <c r="N206" s="1342"/>
      <c r="O206" s="1342"/>
      <c r="P206" s="1342"/>
      <c r="Q206" s="1342"/>
      <c r="R206" s="1342"/>
      <c r="S206" s="1342"/>
      <c r="T206" s="1342"/>
      <c r="U206" s="1342"/>
      <c r="V206" s="1342"/>
      <c r="W206" s="1342"/>
      <c r="X206" s="1342"/>
      <c r="Y206" s="1342"/>
      <c r="Z206" s="1342"/>
    </row>
    <row r="207" spans="1:26" ht="18.75" customHeight="1">
      <c r="A207" s="1342"/>
      <c r="B207" s="1405"/>
      <c r="C207" s="1342"/>
      <c r="D207" s="1405"/>
      <c r="E207" s="1342"/>
      <c r="F207" s="1342"/>
      <c r="G207" s="1342"/>
      <c r="H207" s="1342"/>
      <c r="I207" s="1342"/>
      <c r="J207" s="1342"/>
      <c r="K207" s="1342"/>
      <c r="L207" s="1342"/>
      <c r="M207" s="1342"/>
      <c r="N207" s="1342"/>
      <c r="O207" s="1342"/>
      <c r="P207" s="1342"/>
      <c r="Q207" s="1342"/>
      <c r="R207" s="1342"/>
      <c r="S207" s="1342"/>
      <c r="T207" s="1342"/>
      <c r="U207" s="1342"/>
      <c r="V207" s="1342"/>
      <c r="W207" s="1342"/>
      <c r="X207" s="1342"/>
      <c r="Y207" s="1342"/>
      <c r="Z207" s="1342"/>
    </row>
    <row r="208" spans="1:26" ht="18.75" customHeight="1">
      <c r="A208" s="1342"/>
      <c r="B208" s="1405"/>
      <c r="C208" s="1342"/>
      <c r="D208" s="1405"/>
      <c r="E208" s="1342"/>
      <c r="F208" s="1342"/>
      <c r="G208" s="1342"/>
      <c r="H208" s="1342"/>
      <c r="I208" s="1342"/>
      <c r="J208" s="1342"/>
      <c r="K208" s="1342"/>
      <c r="L208" s="1342"/>
      <c r="M208" s="1342"/>
      <c r="N208" s="1342"/>
      <c r="O208" s="1342"/>
      <c r="P208" s="1342"/>
      <c r="Q208" s="1342"/>
      <c r="R208" s="1342"/>
      <c r="S208" s="1342"/>
      <c r="T208" s="1342"/>
      <c r="U208" s="1342"/>
      <c r="V208" s="1342"/>
      <c r="W208" s="1342"/>
      <c r="X208" s="1342"/>
      <c r="Y208" s="1342"/>
      <c r="Z208" s="1342"/>
    </row>
    <row r="209" spans="1:26" ht="18.75" customHeight="1">
      <c r="A209" s="1342"/>
      <c r="B209" s="1405"/>
      <c r="C209" s="1342"/>
      <c r="D209" s="1405"/>
      <c r="E209" s="1342"/>
      <c r="F209" s="1342"/>
      <c r="G209" s="1342"/>
      <c r="H209" s="1342"/>
      <c r="I209" s="1342"/>
      <c r="J209" s="1342"/>
      <c r="K209" s="1342"/>
      <c r="L209" s="1342"/>
      <c r="M209" s="1342"/>
      <c r="N209" s="1342"/>
      <c r="O209" s="1342"/>
      <c r="P209" s="1342"/>
      <c r="Q209" s="1342"/>
      <c r="R209" s="1342"/>
      <c r="S209" s="1342"/>
      <c r="T209" s="1342"/>
      <c r="U209" s="1342"/>
      <c r="V209" s="1342"/>
      <c r="W209" s="1342"/>
      <c r="X209" s="1342"/>
      <c r="Y209" s="1342"/>
      <c r="Z209" s="1342"/>
    </row>
    <row r="210" spans="1:26" ht="18.75" customHeight="1">
      <c r="A210" s="1342"/>
      <c r="B210" s="1405"/>
      <c r="C210" s="1342"/>
      <c r="D210" s="1405"/>
      <c r="E210" s="1342"/>
      <c r="F210" s="1342"/>
      <c r="G210" s="1342"/>
      <c r="H210" s="1342"/>
      <c r="I210" s="1342"/>
      <c r="J210" s="1342"/>
      <c r="K210" s="1342"/>
      <c r="L210" s="1342"/>
      <c r="M210" s="1342"/>
      <c r="N210" s="1342"/>
      <c r="O210" s="1342"/>
      <c r="P210" s="1342"/>
      <c r="Q210" s="1342"/>
      <c r="R210" s="1342"/>
      <c r="S210" s="1342"/>
      <c r="T210" s="1342"/>
      <c r="U210" s="1342"/>
      <c r="V210" s="1342"/>
      <c r="W210" s="1342"/>
      <c r="X210" s="1342"/>
      <c r="Y210" s="1342"/>
      <c r="Z210" s="1342"/>
    </row>
    <row r="211" spans="1:26" ht="18.75" customHeight="1">
      <c r="A211" s="1342"/>
      <c r="B211" s="1405"/>
      <c r="C211" s="1342"/>
      <c r="D211" s="1405"/>
      <c r="E211" s="1342"/>
      <c r="F211" s="1342"/>
      <c r="G211" s="1342"/>
      <c r="H211" s="1342"/>
      <c r="I211" s="1342"/>
      <c r="J211" s="1342"/>
      <c r="K211" s="1342"/>
      <c r="L211" s="1342"/>
      <c r="M211" s="1342"/>
      <c r="N211" s="1342"/>
      <c r="O211" s="1342"/>
      <c r="P211" s="1342"/>
      <c r="Q211" s="1342"/>
      <c r="R211" s="1342"/>
      <c r="S211" s="1342"/>
      <c r="T211" s="1342"/>
      <c r="U211" s="1342"/>
      <c r="V211" s="1342"/>
      <c r="W211" s="1342"/>
      <c r="X211" s="1342"/>
      <c r="Y211" s="1342"/>
      <c r="Z211" s="1342"/>
    </row>
    <row r="212" spans="1:26" ht="18.75" customHeight="1">
      <c r="A212" s="1342"/>
      <c r="B212" s="1405"/>
      <c r="C212" s="1342"/>
      <c r="D212" s="1405"/>
      <c r="E212" s="1342"/>
      <c r="F212" s="1342"/>
      <c r="G212" s="1342"/>
      <c r="H212" s="1342"/>
      <c r="I212" s="1342"/>
      <c r="J212" s="1342"/>
      <c r="K212" s="1342"/>
      <c r="L212" s="1342"/>
      <c r="M212" s="1342"/>
      <c r="N212" s="1342"/>
      <c r="O212" s="1342"/>
      <c r="P212" s="1342"/>
      <c r="Q212" s="1342"/>
      <c r="R212" s="1342"/>
      <c r="S212" s="1342"/>
      <c r="T212" s="1342"/>
      <c r="U212" s="1342"/>
      <c r="V212" s="1342"/>
      <c r="W212" s="1342"/>
      <c r="X212" s="1342"/>
      <c r="Y212" s="1342"/>
      <c r="Z212" s="1342"/>
    </row>
    <row r="213" spans="1:26" ht="18.75" customHeight="1">
      <c r="A213" s="1342"/>
      <c r="B213" s="1405"/>
      <c r="C213" s="1342"/>
      <c r="D213" s="1405"/>
      <c r="E213" s="1342"/>
      <c r="F213" s="1342"/>
      <c r="G213" s="1342"/>
      <c r="H213" s="1342"/>
      <c r="I213" s="1342"/>
      <c r="J213" s="1342"/>
      <c r="K213" s="1342"/>
      <c r="L213" s="1342"/>
      <c r="M213" s="1342"/>
      <c r="N213" s="1342"/>
      <c r="O213" s="1342"/>
      <c r="P213" s="1342"/>
      <c r="Q213" s="1342"/>
      <c r="R213" s="1342"/>
      <c r="S213" s="1342"/>
      <c r="T213" s="1342"/>
      <c r="U213" s="1342"/>
      <c r="V213" s="1342"/>
      <c r="W213" s="1342"/>
      <c r="X213" s="1342"/>
      <c r="Y213" s="1342"/>
      <c r="Z213" s="1342"/>
    </row>
    <row r="214" spans="1:26" ht="18.75" customHeight="1">
      <c r="A214" s="1342"/>
      <c r="B214" s="1405"/>
      <c r="C214" s="1342"/>
      <c r="D214" s="1405"/>
      <c r="E214" s="1342"/>
      <c r="F214" s="1342"/>
      <c r="G214" s="1342"/>
      <c r="H214" s="1342"/>
      <c r="I214" s="1342"/>
      <c r="J214" s="1342"/>
      <c r="K214" s="1342"/>
      <c r="L214" s="1342"/>
      <c r="M214" s="1342"/>
      <c r="N214" s="1342"/>
      <c r="O214" s="1342"/>
      <c r="P214" s="1342"/>
      <c r="Q214" s="1342"/>
      <c r="R214" s="1342"/>
      <c r="S214" s="1342"/>
      <c r="T214" s="1342"/>
      <c r="U214" s="1342"/>
      <c r="V214" s="1342"/>
      <c r="W214" s="1342"/>
      <c r="X214" s="1342"/>
      <c r="Y214" s="1342"/>
      <c r="Z214" s="1342"/>
    </row>
    <row r="215" spans="1:26" ht="18.75" customHeight="1">
      <c r="A215" s="1342"/>
      <c r="B215" s="1405"/>
      <c r="C215" s="1342"/>
      <c r="D215" s="1405"/>
      <c r="E215" s="1342"/>
      <c r="F215" s="1342"/>
      <c r="G215" s="1342"/>
      <c r="H215" s="1342"/>
      <c r="I215" s="1342"/>
      <c r="J215" s="1342"/>
      <c r="K215" s="1342"/>
      <c r="L215" s="1342"/>
      <c r="M215" s="1342"/>
      <c r="N215" s="1342"/>
      <c r="O215" s="1342"/>
      <c r="P215" s="1342"/>
      <c r="Q215" s="1342"/>
      <c r="R215" s="1342"/>
      <c r="S215" s="1342"/>
      <c r="T215" s="1342"/>
      <c r="U215" s="1342"/>
      <c r="V215" s="1342"/>
      <c r="W215" s="1342"/>
      <c r="X215" s="1342"/>
      <c r="Y215" s="1342"/>
      <c r="Z215" s="1342"/>
    </row>
    <row r="216" spans="1:26" ht="18.75" customHeight="1">
      <c r="A216" s="1342"/>
      <c r="B216" s="1405"/>
      <c r="C216" s="1342"/>
      <c r="D216" s="1405"/>
      <c r="E216" s="1342"/>
      <c r="F216" s="1342"/>
      <c r="G216" s="1342"/>
      <c r="H216" s="1342"/>
      <c r="I216" s="1342"/>
      <c r="J216" s="1342"/>
      <c r="K216" s="1342"/>
      <c r="L216" s="1342"/>
      <c r="M216" s="1342"/>
      <c r="N216" s="1342"/>
      <c r="O216" s="1342"/>
      <c r="P216" s="1342"/>
      <c r="Q216" s="1342"/>
      <c r="R216" s="1342"/>
      <c r="S216" s="1342"/>
      <c r="T216" s="1342"/>
      <c r="U216" s="1342"/>
      <c r="V216" s="1342"/>
      <c r="W216" s="1342"/>
      <c r="X216" s="1342"/>
      <c r="Y216" s="1342"/>
      <c r="Z216" s="1342"/>
    </row>
    <row r="217" spans="1:26" ht="18.75" customHeight="1">
      <c r="A217" s="1342"/>
      <c r="B217" s="1405"/>
      <c r="C217" s="1342"/>
      <c r="D217" s="1405"/>
      <c r="E217" s="1342"/>
      <c r="F217" s="1342"/>
      <c r="G217" s="1342"/>
      <c r="H217" s="1342"/>
      <c r="I217" s="1342"/>
      <c r="J217" s="1342"/>
      <c r="K217" s="1342"/>
      <c r="L217" s="1342"/>
      <c r="M217" s="1342"/>
      <c r="N217" s="1342"/>
      <c r="O217" s="1342"/>
      <c r="P217" s="1342"/>
      <c r="Q217" s="1342"/>
      <c r="R217" s="1342"/>
      <c r="S217" s="1342"/>
      <c r="T217" s="1342"/>
      <c r="U217" s="1342"/>
      <c r="V217" s="1342"/>
      <c r="W217" s="1342"/>
      <c r="X217" s="1342"/>
      <c r="Y217" s="1342"/>
      <c r="Z217" s="1342"/>
    </row>
    <row r="218" spans="1:26" ht="18.75" customHeight="1">
      <c r="A218" s="1342"/>
      <c r="B218" s="1405"/>
      <c r="C218" s="1342"/>
      <c r="D218" s="1405"/>
      <c r="E218" s="1342"/>
      <c r="F218" s="1342"/>
      <c r="G218" s="1342"/>
      <c r="H218" s="1342"/>
      <c r="I218" s="1342"/>
      <c r="J218" s="1342"/>
      <c r="K218" s="1342"/>
      <c r="L218" s="1342"/>
      <c r="M218" s="1342"/>
      <c r="N218" s="1342"/>
      <c r="O218" s="1342"/>
      <c r="P218" s="1342"/>
      <c r="Q218" s="1342"/>
      <c r="R218" s="1342"/>
      <c r="S218" s="1342"/>
      <c r="T218" s="1342"/>
      <c r="U218" s="1342"/>
      <c r="V218" s="1342"/>
      <c r="W218" s="1342"/>
      <c r="X218" s="1342"/>
      <c r="Y218" s="1342"/>
      <c r="Z218" s="1342"/>
    </row>
    <row r="219" spans="1:26" ht="18.75" customHeight="1">
      <c r="A219" s="1342"/>
      <c r="B219" s="1405"/>
      <c r="C219" s="1342"/>
      <c r="D219" s="1405"/>
      <c r="E219" s="1342"/>
      <c r="F219" s="1342"/>
      <c r="G219" s="1342"/>
      <c r="H219" s="1342"/>
      <c r="I219" s="1342"/>
      <c r="J219" s="1342"/>
      <c r="K219" s="1342"/>
      <c r="L219" s="1342"/>
      <c r="M219" s="1342"/>
      <c r="N219" s="1342"/>
      <c r="O219" s="1342"/>
      <c r="P219" s="1342"/>
      <c r="Q219" s="1342"/>
      <c r="R219" s="1342"/>
      <c r="S219" s="1342"/>
      <c r="T219" s="1342"/>
      <c r="U219" s="1342"/>
      <c r="V219" s="1342"/>
      <c r="W219" s="1342"/>
      <c r="X219" s="1342"/>
      <c r="Y219" s="1342"/>
      <c r="Z219" s="1342"/>
    </row>
    <row r="220" spans="1:26" ht="18.75" customHeight="1">
      <c r="A220" s="1342"/>
      <c r="B220" s="1405"/>
      <c r="C220" s="1342"/>
      <c r="D220" s="1405"/>
      <c r="E220" s="1342"/>
      <c r="F220" s="1342"/>
      <c r="G220" s="1342"/>
      <c r="H220" s="1342"/>
      <c r="I220" s="1342"/>
      <c r="J220" s="1342"/>
      <c r="K220" s="1342"/>
      <c r="L220" s="1342"/>
      <c r="M220" s="1342"/>
      <c r="N220" s="1342"/>
      <c r="O220" s="1342"/>
      <c r="P220" s="1342"/>
      <c r="Q220" s="1342"/>
      <c r="R220" s="1342"/>
      <c r="S220" s="1342"/>
      <c r="T220" s="1342"/>
      <c r="U220" s="1342"/>
      <c r="V220" s="1342"/>
      <c r="W220" s="1342"/>
      <c r="X220" s="1342"/>
      <c r="Y220" s="1342"/>
      <c r="Z220" s="1342"/>
    </row>
    <row r="221" spans="1:26" ht="18.75" customHeight="1">
      <c r="A221" s="1342"/>
      <c r="B221" s="1405"/>
      <c r="C221" s="1342"/>
      <c r="D221" s="1405"/>
      <c r="E221" s="1342"/>
      <c r="F221" s="1342"/>
      <c r="G221" s="1342"/>
      <c r="H221" s="1342"/>
      <c r="I221" s="1342"/>
      <c r="J221" s="1342"/>
      <c r="K221" s="1342"/>
      <c r="L221" s="1342"/>
      <c r="M221" s="1342"/>
      <c r="N221" s="1342"/>
      <c r="O221" s="1342"/>
      <c r="P221" s="1342"/>
      <c r="Q221" s="1342"/>
      <c r="R221" s="1342"/>
      <c r="S221" s="1342"/>
      <c r="T221" s="1342"/>
      <c r="U221" s="1342"/>
      <c r="V221" s="1342"/>
      <c r="W221" s="1342"/>
      <c r="X221" s="1342"/>
      <c r="Y221" s="1342"/>
      <c r="Z221" s="1342"/>
    </row>
    <row r="222" spans="1:26" ht="18.75" customHeight="1">
      <c r="A222" s="1342"/>
      <c r="B222" s="1405"/>
      <c r="C222" s="1342"/>
      <c r="D222" s="1405"/>
      <c r="E222" s="1342"/>
      <c r="F222" s="1342"/>
      <c r="G222" s="1342"/>
      <c r="H222" s="1342"/>
      <c r="I222" s="1342"/>
      <c r="J222" s="1342"/>
      <c r="K222" s="1342"/>
      <c r="L222" s="1342"/>
      <c r="M222" s="1342"/>
      <c r="N222" s="1342"/>
      <c r="O222" s="1342"/>
      <c r="P222" s="1342"/>
      <c r="Q222" s="1342"/>
      <c r="R222" s="1342"/>
      <c r="S222" s="1342"/>
      <c r="T222" s="1342"/>
      <c r="U222" s="1342"/>
      <c r="V222" s="1342"/>
      <c r="W222" s="1342"/>
      <c r="X222" s="1342"/>
      <c r="Y222" s="1342"/>
      <c r="Z222" s="1342"/>
    </row>
    <row r="223" spans="1:26" ht="18.75" customHeight="1">
      <c r="A223" s="1342"/>
      <c r="B223" s="1405"/>
      <c r="C223" s="1342"/>
      <c r="D223" s="1405"/>
      <c r="E223" s="1342"/>
      <c r="F223" s="1342"/>
      <c r="G223" s="1342"/>
      <c r="H223" s="1342"/>
      <c r="I223" s="1342"/>
      <c r="J223" s="1342"/>
      <c r="K223" s="1342"/>
      <c r="L223" s="1342"/>
      <c r="M223" s="1342"/>
      <c r="N223" s="1342"/>
      <c r="O223" s="1342"/>
      <c r="P223" s="1342"/>
      <c r="Q223" s="1342"/>
      <c r="R223" s="1342"/>
      <c r="S223" s="1342"/>
      <c r="T223" s="1342"/>
      <c r="U223" s="1342"/>
      <c r="V223" s="1342"/>
      <c r="W223" s="1342"/>
      <c r="X223" s="1342"/>
      <c r="Y223" s="1342"/>
      <c r="Z223" s="1342"/>
    </row>
    <row r="224" spans="1:26" ht="18.75" customHeight="1">
      <c r="A224" s="1342"/>
      <c r="B224" s="1405"/>
      <c r="C224" s="1342"/>
      <c r="D224" s="1405"/>
      <c r="E224" s="1342"/>
      <c r="F224" s="1342"/>
      <c r="G224" s="1342"/>
      <c r="H224" s="1342"/>
      <c r="I224" s="1342"/>
      <c r="J224" s="1342"/>
      <c r="K224" s="1342"/>
      <c r="L224" s="1342"/>
      <c r="M224" s="1342"/>
      <c r="N224" s="1342"/>
      <c r="O224" s="1342"/>
      <c r="P224" s="1342"/>
      <c r="Q224" s="1342"/>
      <c r="R224" s="1342"/>
      <c r="S224" s="1342"/>
      <c r="T224" s="1342"/>
      <c r="U224" s="1342"/>
      <c r="V224" s="1342"/>
      <c r="W224" s="1342"/>
      <c r="X224" s="1342"/>
      <c r="Y224" s="1342"/>
      <c r="Z224" s="1342"/>
    </row>
    <row r="225" spans="1:26" ht="18.75" customHeight="1">
      <c r="A225" s="1342"/>
      <c r="B225" s="1405"/>
      <c r="C225" s="1342"/>
      <c r="D225" s="1405"/>
      <c r="E225" s="1342"/>
      <c r="F225" s="1342"/>
      <c r="G225" s="1342"/>
      <c r="H225" s="1342"/>
      <c r="I225" s="1342"/>
      <c r="J225" s="1342"/>
      <c r="K225" s="1342"/>
      <c r="L225" s="1342"/>
      <c r="M225" s="1342"/>
      <c r="N225" s="1342"/>
      <c r="O225" s="1342"/>
      <c r="P225" s="1342"/>
      <c r="Q225" s="1342"/>
      <c r="R225" s="1342"/>
      <c r="S225" s="1342"/>
      <c r="T225" s="1342"/>
      <c r="U225" s="1342"/>
      <c r="V225" s="1342"/>
      <c r="W225" s="1342"/>
      <c r="X225" s="1342"/>
      <c r="Y225" s="1342"/>
      <c r="Z225" s="1342"/>
    </row>
    <row r="226" spans="1:26" ht="18.75" customHeight="1">
      <c r="A226" s="1342"/>
      <c r="B226" s="1405"/>
      <c r="C226" s="1342"/>
      <c r="D226" s="1405"/>
      <c r="E226" s="1342"/>
      <c r="F226" s="1342"/>
      <c r="G226" s="1342"/>
      <c r="H226" s="1342"/>
      <c r="I226" s="1342"/>
      <c r="J226" s="1342"/>
      <c r="K226" s="1342"/>
      <c r="L226" s="1342"/>
      <c r="M226" s="1342"/>
      <c r="N226" s="1342"/>
      <c r="O226" s="1342"/>
      <c r="P226" s="1342"/>
      <c r="Q226" s="1342"/>
      <c r="R226" s="1342"/>
      <c r="S226" s="1342"/>
      <c r="T226" s="1342"/>
      <c r="U226" s="1342"/>
      <c r="V226" s="1342"/>
      <c r="W226" s="1342"/>
      <c r="X226" s="1342"/>
      <c r="Y226" s="1342"/>
      <c r="Z226" s="1342"/>
    </row>
    <row r="227" spans="1:26" ht="18.75" customHeight="1">
      <c r="A227" s="1342"/>
      <c r="B227" s="1405"/>
      <c r="C227" s="1342"/>
      <c r="D227" s="1405"/>
      <c r="E227" s="1342"/>
      <c r="F227" s="1342"/>
      <c r="G227" s="1342"/>
      <c r="H227" s="1342"/>
      <c r="I227" s="1342"/>
      <c r="J227" s="1342"/>
      <c r="K227" s="1342"/>
      <c r="L227" s="1342"/>
      <c r="M227" s="1342"/>
      <c r="N227" s="1342"/>
      <c r="O227" s="1342"/>
      <c r="P227" s="1342"/>
      <c r="Q227" s="1342"/>
      <c r="R227" s="1342"/>
      <c r="S227" s="1342"/>
      <c r="T227" s="1342"/>
      <c r="U227" s="1342"/>
      <c r="V227" s="1342"/>
      <c r="W227" s="1342"/>
      <c r="X227" s="1342"/>
      <c r="Y227" s="1342"/>
      <c r="Z227" s="1342"/>
    </row>
    <row r="228" spans="1:26" ht="18.75" customHeight="1">
      <c r="A228" s="1342"/>
      <c r="B228" s="1405"/>
      <c r="C228" s="1342"/>
      <c r="D228" s="1405"/>
      <c r="E228" s="1342"/>
      <c r="F228" s="1342"/>
      <c r="G228" s="1342"/>
      <c r="H228" s="1342"/>
      <c r="I228" s="1342"/>
      <c r="J228" s="1342"/>
      <c r="K228" s="1342"/>
      <c r="L228" s="1342"/>
      <c r="M228" s="1342"/>
      <c r="N228" s="1342"/>
      <c r="O228" s="1342"/>
      <c r="P228" s="1342"/>
      <c r="Q228" s="1342"/>
      <c r="R228" s="1342"/>
      <c r="S228" s="1342"/>
      <c r="T228" s="1342"/>
      <c r="U228" s="1342"/>
      <c r="V228" s="1342"/>
      <c r="W228" s="1342"/>
      <c r="X228" s="1342"/>
      <c r="Y228" s="1342"/>
      <c r="Z228" s="1342"/>
    </row>
    <row r="229" spans="1:26" ht="18.75" customHeight="1">
      <c r="A229" s="1342"/>
      <c r="B229" s="1405"/>
      <c r="C229" s="1342"/>
      <c r="D229" s="1405"/>
      <c r="E229" s="1342"/>
      <c r="F229" s="1342"/>
      <c r="G229" s="1342"/>
      <c r="H229" s="1342"/>
      <c r="I229" s="1342"/>
      <c r="J229" s="1342"/>
      <c r="K229" s="1342"/>
      <c r="L229" s="1342"/>
      <c r="M229" s="1342"/>
      <c r="N229" s="1342"/>
      <c r="O229" s="1342"/>
      <c r="P229" s="1342"/>
      <c r="Q229" s="1342"/>
      <c r="R229" s="1342"/>
      <c r="S229" s="1342"/>
      <c r="T229" s="1342"/>
      <c r="U229" s="1342"/>
      <c r="V229" s="1342"/>
      <c r="W229" s="1342"/>
      <c r="X229" s="1342"/>
      <c r="Y229" s="1342"/>
      <c r="Z229" s="1342"/>
    </row>
    <row r="230" spans="1:26" ht="18.75" customHeight="1">
      <c r="A230" s="1342"/>
      <c r="B230" s="1405"/>
      <c r="C230" s="1342"/>
      <c r="D230" s="1405"/>
      <c r="E230" s="1342"/>
      <c r="F230" s="1342"/>
      <c r="G230" s="1342"/>
      <c r="H230" s="1342"/>
      <c r="I230" s="1342"/>
      <c r="J230" s="1342"/>
      <c r="K230" s="1342"/>
      <c r="L230" s="1342"/>
      <c r="M230" s="1342"/>
      <c r="N230" s="1342"/>
      <c r="O230" s="1342"/>
      <c r="P230" s="1342"/>
      <c r="Q230" s="1342"/>
      <c r="R230" s="1342"/>
      <c r="S230" s="1342"/>
      <c r="T230" s="1342"/>
      <c r="U230" s="1342"/>
      <c r="V230" s="1342"/>
      <c r="W230" s="1342"/>
      <c r="X230" s="1342"/>
      <c r="Y230" s="1342"/>
      <c r="Z230" s="1342"/>
    </row>
    <row r="231" spans="1:26" ht="18.75" customHeight="1">
      <c r="A231" s="1342"/>
      <c r="B231" s="1405"/>
      <c r="C231" s="1342"/>
      <c r="D231" s="1405"/>
      <c r="E231" s="1342"/>
      <c r="F231" s="1342"/>
      <c r="G231" s="1342"/>
      <c r="H231" s="1342"/>
      <c r="I231" s="1342"/>
      <c r="J231" s="1342"/>
      <c r="K231" s="1342"/>
      <c r="L231" s="1342"/>
      <c r="M231" s="1342"/>
      <c r="N231" s="1342"/>
      <c r="O231" s="1342"/>
      <c r="P231" s="1342"/>
      <c r="Q231" s="1342"/>
      <c r="R231" s="1342"/>
      <c r="S231" s="1342"/>
      <c r="T231" s="1342"/>
      <c r="U231" s="1342"/>
      <c r="V231" s="1342"/>
      <c r="W231" s="1342"/>
      <c r="X231" s="1342"/>
      <c r="Y231" s="1342"/>
      <c r="Z231" s="1342"/>
    </row>
    <row r="232" spans="1:26" ht="18.75" customHeight="1">
      <c r="A232" s="1342"/>
      <c r="B232" s="1405"/>
      <c r="C232" s="1342"/>
      <c r="D232" s="1405"/>
      <c r="E232" s="1342"/>
      <c r="F232" s="1342"/>
      <c r="G232" s="1342"/>
      <c r="H232" s="1342"/>
      <c r="I232" s="1342"/>
      <c r="J232" s="1342"/>
      <c r="K232" s="1342"/>
      <c r="L232" s="1342"/>
      <c r="M232" s="1342"/>
      <c r="N232" s="1342"/>
      <c r="O232" s="1342"/>
      <c r="P232" s="1342"/>
      <c r="Q232" s="1342"/>
      <c r="R232" s="1342"/>
      <c r="S232" s="1342"/>
      <c r="T232" s="1342"/>
      <c r="U232" s="1342"/>
      <c r="V232" s="1342"/>
      <c r="W232" s="1342"/>
      <c r="X232" s="1342"/>
      <c r="Y232" s="1342"/>
      <c r="Z232" s="1342"/>
    </row>
    <row r="233" spans="1:26" ht="18.75" customHeight="1">
      <c r="A233" s="1342"/>
      <c r="B233" s="1405"/>
      <c r="C233" s="1342"/>
      <c r="D233" s="1405"/>
      <c r="E233" s="1342"/>
      <c r="F233" s="1342"/>
      <c r="G233" s="1342"/>
      <c r="H233" s="1342"/>
      <c r="I233" s="1342"/>
      <c r="J233" s="1342"/>
      <c r="K233" s="1342"/>
      <c r="L233" s="1342"/>
      <c r="M233" s="1342"/>
      <c r="N233" s="1342"/>
      <c r="O233" s="1342"/>
      <c r="P233" s="1342"/>
      <c r="Q233" s="1342"/>
      <c r="R233" s="1342"/>
      <c r="S233" s="1342"/>
      <c r="T233" s="1342"/>
      <c r="U233" s="1342"/>
      <c r="V233" s="1342"/>
      <c r="W233" s="1342"/>
      <c r="X233" s="1342"/>
      <c r="Y233" s="1342"/>
      <c r="Z233" s="1342"/>
    </row>
    <row r="234" spans="1:26" ht="18.75" customHeight="1">
      <c r="A234" s="1342"/>
      <c r="B234" s="1405"/>
      <c r="C234" s="1342"/>
      <c r="D234" s="1405"/>
      <c r="E234" s="1342"/>
      <c r="F234" s="1342"/>
      <c r="G234" s="1342"/>
      <c r="H234" s="1342"/>
      <c r="I234" s="1342"/>
      <c r="J234" s="1342"/>
      <c r="K234" s="1342"/>
      <c r="L234" s="1342"/>
      <c r="M234" s="1342"/>
      <c r="N234" s="1342"/>
      <c r="O234" s="1342"/>
      <c r="P234" s="1342"/>
      <c r="Q234" s="1342"/>
      <c r="R234" s="1342"/>
      <c r="S234" s="1342"/>
      <c r="T234" s="1342"/>
      <c r="U234" s="1342"/>
      <c r="V234" s="1342"/>
      <c r="W234" s="1342"/>
      <c r="X234" s="1342"/>
      <c r="Y234" s="1342"/>
      <c r="Z234" s="1342"/>
    </row>
    <row r="235" spans="1:26" ht="18.75" customHeight="1">
      <c r="A235" s="1342"/>
      <c r="B235" s="1405"/>
      <c r="C235" s="1342"/>
      <c r="D235" s="1405"/>
      <c r="E235" s="1342"/>
      <c r="F235" s="1342"/>
      <c r="G235" s="1342"/>
      <c r="H235" s="1342"/>
      <c r="I235" s="1342"/>
      <c r="J235" s="1342"/>
      <c r="K235" s="1342"/>
      <c r="L235" s="1342"/>
      <c r="M235" s="1342"/>
      <c r="N235" s="1342"/>
      <c r="O235" s="1342"/>
      <c r="P235" s="1342"/>
      <c r="Q235" s="1342"/>
      <c r="R235" s="1342"/>
      <c r="S235" s="1342"/>
      <c r="T235" s="1342"/>
      <c r="U235" s="1342"/>
      <c r="V235" s="1342"/>
      <c r="W235" s="1342"/>
      <c r="X235" s="1342"/>
      <c r="Y235" s="1342"/>
      <c r="Z235" s="1342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5">
    <mergeCell ref="A19:H19"/>
    <mergeCell ref="A27:H27"/>
    <mergeCell ref="A31:H31"/>
    <mergeCell ref="A23:H23"/>
    <mergeCell ref="G24:H24"/>
    <mergeCell ref="G25:H25"/>
    <mergeCell ref="G26:H26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65" zoomScale="98" zoomScaleNormal="98" zoomScaleSheetLayoutView="96" workbookViewId="0">
      <selection activeCell="N76" sqref="N76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511" t="s">
        <v>189</v>
      </c>
      <c r="C1" s="1512"/>
      <c r="D1" s="1512"/>
      <c r="E1" s="1512"/>
      <c r="F1" s="1512"/>
      <c r="G1" s="1512"/>
      <c r="H1" s="1512"/>
      <c r="I1" s="1512"/>
      <c r="J1" s="1512"/>
      <c r="K1" s="1512"/>
      <c r="L1" s="1512"/>
      <c r="M1" s="1512"/>
      <c r="N1" s="1512"/>
      <c r="O1" s="1512"/>
      <c r="P1" s="1512"/>
      <c r="Q1" s="1512"/>
      <c r="R1" s="1512"/>
      <c r="S1" s="1512"/>
      <c r="T1" s="1512"/>
      <c r="U1" s="1512"/>
      <c r="V1" s="1512"/>
      <c r="W1" s="1512"/>
      <c r="X1" s="1512"/>
      <c r="Y1" s="1512"/>
      <c r="Z1" s="1512"/>
      <c r="AA1" s="1512"/>
      <c r="AB1" s="1512"/>
      <c r="AC1" s="1512"/>
      <c r="AD1" s="1512"/>
      <c r="AE1" s="1512"/>
      <c r="AF1" s="1512"/>
      <c r="AG1" s="1512"/>
      <c r="AH1" s="1512"/>
      <c r="AI1" s="1512"/>
      <c r="AJ1" s="1512"/>
      <c r="AK1" s="1512"/>
      <c r="AL1" s="1512"/>
      <c r="AM1" s="1512"/>
      <c r="AN1" s="1512"/>
      <c r="AO1" s="1512"/>
      <c r="AP1" s="1512"/>
      <c r="AQ1" s="1512"/>
      <c r="AR1" s="1512"/>
      <c r="AS1" s="1512"/>
      <c r="AT1" s="1513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514" t="str">
        <f>TA413_PBNTL!M1</f>
        <v>02.07.2026</v>
      </c>
      <c r="AR2" s="1515"/>
      <c r="AS2" s="1515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62" t="s">
        <v>91</v>
      </c>
      <c r="D4" s="1462"/>
      <c r="E4" s="1462" t="s">
        <v>131</v>
      </c>
      <c r="F4" s="1462"/>
      <c r="G4" s="1462"/>
      <c r="H4" s="1462"/>
      <c r="I4" s="1462" t="s">
        <v>274</v>
      </c>
      <c r="J4" s="1462"/>
      <c r="K4" s="1462" t="s">
        <v>986</v>
      </c>
      <c r="L4" s="1462"/>
      <c r="M4" s="1462" t="s">
        <v>255</v>
      </c>
      <c r="N4" s="1462"/>
      <c r="O4" s="1462"/>
      <c r="P4" s="1462" t="s">
        <v>0</v>
      </c>
      <c r="Q4" s="1462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62" t="s">
        <v>190</v>
      </c>
      <c r="AD4" s="1462"/>
      <c r="AE4" s="1462"/>
      <c r="AF4" s="1462"/>
      <c r="AI4" s="314"/>
      <c r="AJ4" s="315"/>
      <c r="AL4" s="1462" t="s">
        <v>199</v>
      </c>
      <c r="AM4" s="1462"/>
      <c r="AN4" s="1462"/>
      <c r="AO4" s="1462"/>
      <c r="AP4" s="1462"/>
      <c r="AQ4" s="1462"/>
      <c r="AR4" s="170"/>
      <c r="AS4" s="170"/>
      <c r="AT4" s="86"/>
    </row>
    <row r="5" spans="2:54" ht="15" customHeight="1">
      <c r="B5" s="85"/>
      <c r="C5" s="1473">
        <v>1</v>
      </c>
      <c r="D5" s="1473"/>
      <c r="E5" s="1462" t="s">
        <v>99</v>
      </c>
      <c r="F5" s="1462"/>
      <c r="G5" s="1462"/>
      <c r="H5" s="1462"/>
      <c r="I5" s="1473" t="s">
        <v>122</v>
      </c>
      <c r="J5" s="1473"/>
      <c r="K5" s="1474">
        <f>TA413_PBNTL!D11</f>
        <v>316</v>
      </c>
      <c r="L5" s="1474"/>
      <c r="M5" s="1476">
        <f>TA413_PBNTL!J11</f>
        <v>316</v>
      </c>
      <c r="N5" s="1476"/>
      <c r="O5" s="1476"/>
      <c r="P5" s="1476">
        <f>K5-M5</f>
        <v>0</v>
      </c>
      <c r="Q5" s="1476"/>
      <c r="R5" s="170"/>
      <c r="S5" s="170"/>
      <c r="T5" s="170"/>
      <c r="U5" s="170"/>
      <c r="V5" s="170"/>
      <c r="W5" s="170"/>
      <c r="X5" s="170"/>
      <c r="Z5" s="314"/>
      <c r="AA5" s="314"/>
      <c r="AC5" s="1462" t="s">
        <v>191</v>
      </c>
      <c r="AD5" s="1462"/>
      <c r="AE5" s="1462"/>
      <c r="AF5" s="1462"/>
      <c r="AI5" s="314"/>
      <c r="AJ5" s="314"/>
      <c r="AL5" s="1462" t="s">
        <v>200</v>
      </c>
      <c r="AM5" s="1462"/>
      <c r="AN5" s="1462"/>
      <c r="AO5" s="1462"/>
      <c r="AP5" s="1462"/>
      <c r="AQ5" s="1462"/>
      <c r="AR5" s="170"/>
      <c r="AS5" s="170"/>
      <c r="AT5" s="86"/>
    </row>
    <row r="6" spans="2:54">
      <c r="B6" s="85"/>
      <c r="C6" s="1473">
        <v>2</v>
      </c>
      <c r="D6" s="1473"/>
      <c r="E6" s="1462" t="s">
        <v>34</v>
      </c>
      <c r="F6" s="1462"/>
      <c r="G6" s="1462"/>
      <c r="H6" s="1462"/>
      <c r="I6" s="1473" t="s">
        <v>122</v>
      </c>
      <c r="J6" s="1473"/>
      <c r="K6" s="1474">
        <f>TA413_PBNTL!D12</f>
        <v>309</v>
      </c>
      <c r="L6" s="1474"/>
      <c r="M6" s="1476">
        <f>TA413_PBNTL!J12</f>
        <v>308</v>
      </c>
      <c r="N6" s="1476"/>
      <c r="O6" s="1476"/>
      <c r="P6" s="1476">
        <f>K6-M6</f>
        <v>1</v>
      </c>
      <c r="Q6" s="1476"/>
      <c r="R6" s="170"/>
      <c r="S6" s="170"/>
      <c r="T6" s="170" t="s">
        <v>519</v>
      </c>
      <c r="U6" s="170"/>
      <c r="V6" s="170"/>
      <c r="W6" s="170"/>
      <c r="X6" s="170"/>
      <c r="Z6" s="1475"/>
      <c r="AA6" s="314"/>
      <c r="AB6" s="1475"/>
      <c r="AC6" s="1462" t="s">
        <v>194</v>
      </c>
      <c r="AD6" s="1462"/>
      <c r="AE6" s="1462"/>
      <c r="AF6" s="1462"/>
      <c r="AI6" s="1475"/>
      <c r="AJ6" s="314">
        <v>4</v>
      </c>
      <c r="AK6" s="1475"/>
      <c r="AL6" s="1462" t="s">
        <v>201</v>
      </c>
      <c r="AM6" s="1462"/>
      <c r="AN6" s="1462"/>
      <c r="AO6" s="1462"/>
      <c r="AP6" s="1462"/>
      <c r="AQ6" s="1462"/>
      <c r="AR6" s="170"/>
      <c r="AS6" s="170"/>
      <c r="AT6" s="86"/>
    </row>
    <row r="7" spans="2:54">
      <c r="B7" s="85"/>
      <c r="C7" s="1473">
        <v>3</v>
      </c>
      <c r="D7" s="1473"/>
      <c r="E7" s="1462" t="s">
        <v>275</v>
      </c>
      <c r="F7" s="1462"/>
      <c r="G7" s="1462"/>
      <c r="H7" s="1462"/>
      <c r="I7" s="1473" t="s">
        <v>122</v>
      </c>
      <c r="J7" s="1473"/>
      <c r="K7" s="1474">
        <f>TA413_PBNTL!D13</f>
        <v>306</v>
      </c>
      <c r="L7" s="1474"/>
      <c r="M7" s="1476">
        <f>TA413_PBNTL!J13</f>
        <v>303</v>
      </c>
      <c r="N7" s="1476"/>
      <c r="O7" s="1476"/>
      <c r="P7" s="1476">
        <f>K7-M7</f>
        <v>3</v>
      </c>
      <c r="Q7" s="1476"/>
      <c r="R7" s="170"/>
      <c r="S7" s="170"/>
      <c r="T7" s="170"/>
      <c r="U7" s="170"/>
      <c r="V7" s="170"/>
      <c r="W7" s="170"/>
      <c r="X7" s="170"/>
      <c r="Z7" s="1475"/>
      <c r="AA7" s="1517">
        <v>1</v>
      </c>
      <c r="AB7" s="1475"/>
      <c r="AC7" s="1462" t="s">
        <v>195</v>
      </c>
      <c r="AD7" s="1462"/>
      <c r="AE7" s="1462"/>
      <c r="AF7" s="1462"/>
      <c r="AI7" s="1475"/>
      <c r="AJ7" s="316"/>
      <c r="AK7" s="1475"/>
      <c r="AL7" s="1456" t="s">
        <v>202</v>
      </c>
      <c r="AM7" s="1457"/>
      <c r="AN7" s="1457"/>
      <c r="AO7" s="1457"/>
      <c r="AP7" s="1457"/>
      <c r="AQ7" s="1458"/>
      <c r="AR7" s="170"/>
      <c r="AS7" s="170"/>
      <c r="AT7" s="86"/>
    </row>
    <row r="8" spans="2:54" ht="15" customHeight="1">
      <c r="B8" s="85"/>
      <c r="C8" s="1473">
        <v>4</v>
      </c>
      <c r="D8" s="1473"/>
      <c r="E8" s="1468" t="s">
        <v>276</v>
      </c>
      <c r="F8" s="1469"/>
      <c r="G8" s="1469"/>
      <c r="H8" s="1470"/>
      <c r="I8" s="1466" t="s">
        <v>159</v>
      </c>
      <c r="J8" s="1467"/>
      <c r="K8" s="1471">
        <f>TA413_PBNTL!D17</f>
        <v>117.85085099999999</v>
      </c>
      <c r="L8" s="1472"/>
      <c r="M8" s="1463">
        <f>TA413_PBNTL!J17</f>
        <v>87.450999999999993</v>
      </c>
      <c r="N8" s="1464"/>
      <c r="O8" s="1465"/>
      <c r="P8" s="1463">
        <f>K8-M8</f>
        <v>30.399850999999998</v>
      </c>
      <c r="Q8" s="1465"/>
      <c r="R8" s="170"/>
      <c r="S8" s="170"/>
      <c r="T8" s="170" t="s">
        <v>518</v>
      </c>
      <c r="U8" s="170"/>
      <c r="V8" s="170"/>
      <c r="W8" s="170"/>
      <c r="X8" s="170"/>
      <c r="Z8" s="1475"/>
      <c r="AA8" s="1518"/>
      <c r="AB8" s="1475"/>
      <c r="AC8" s="1462"/>
      <c r="AD8" s="1462"/>
      <c r="AE8" s="1462"/>
      <c r="AF8" s="1462"/>
      <c r="AI8" s="1475"/>
      <c r="AJ8" s="317">
        <v>3</v>
      </c>
      <c r="AK8" s="1475"/>
      <c r="AL8" s="1459"/>
      <c r="AM8" s="1460"/>
      <c r="AN8" s="1460"/>
      <c r="AO8" s="1460"/>
      <c r="AP8" s="1460"/>
      <c r="AQ8" s="1461"/>
      <c r="AR8" s="170"/>
      <c r="AS8" s="170"/>
      <c r="AT8" s="86"/>
    </row>
    <row r="9" spans="2:54" ht="15" customHeight="1">
      <c r="B9" s="85"/>
      <c r="C9" s="1466">
        <v>5</v>
      </c>
      <c r="D9" s="1467"/>
      <c r="E9" s="1468" t="s">
        <v>277</v>
      </c>
      <c r="F9" s="1469"/>
      <c r="G9" s="1469"/>
      <c r="H9" s="1470"/>
      <c r="I9" s="1466" t="s">
        <v>159</v>
      </c>
      <c r="J9" s="1467"/>
      <c r="K9" s="1471">
        <f>TA413_PBNTL!D18</f>
        <v>117.85085099999999</v>
      </c>
      <c r="L9" s="1472"/>
      <c r="M9" s="1463">
        <f>TA413_PBNTL!J18</f>
        <v>87.450999999999993</v>
      </c>
      <c r="N9" s="1464"/>
      <c r="O9" s="1465"/>
      <c r="P9" s="1463">
        <f>K9-M9</f>
        <v>30.399850999999998</v>
      </c>
      <c r="Q9" s="1465"/>
      <c r="R9" s="170"/>
      <c r="S9" s="170"/>
      <c r="T9" s="170"/>
      <c r="U9" s="170"/>
      <c r="V9" s="170"/>
      <c r="W9" s="170"/>
      <c r="X9" s="170"/>
      <c r="Z9" s="1475"/>
      <c r="AA9" s="318">
        <v>1</v>
      </c>
      <c r="AB9" s="1475"/>
      <c r="AC9" s="1462" t="s">
        <v>196</v>
      </c>
      <c r="AD9" s="1462"/>
      <c r="AE9" s="1462"/>
      <c r="AF9" s="1462"/>
      <c r="AI9" s="1475"/>
      <c r="AJ9" s="319">
        <v>2</v>
      </c>
      <c r="AK9" s="1475"/>
      <c r="AL9" s="1462" t="s">
        <v>203</v>
      </c>
      <c r="AM9" s="1462"/>
      <c r="AN9" s="1462"/>
      <c r="AO9" s="1462"/>
      <c r="AP9" s="1462"/>
      <c r="AQ9" s="1462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73"/>
      <c r="AD10" s="1473"/>
      <c r="AE10" s="1473"/>
      <c r="AF10" s="1473"/>
      <c r="AI10" s="314"/>
      <c r="AJ10" s="314"/>
      <c r="AL10" s="1462" t="s">
        <v>204</v>
      </c>
      <c r="AM10" s="1462"/>
      <c r="AN10" s="1462"/>
      <c r="AO10" s="1462"/>
      <c r="AP10" s="1462"/>
      <c r="AQ10" s="1462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520"/>
      <c r="Q11" s="152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519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519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519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516"/>
      <c r="AT23" s="326"/>
    </row>
    <row r="24" spans="2:53" ht="20.25" customHeight="1">
      <c r="B24" s="1516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516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47" t="s">
        <v>687</v>
      </c>
      <c r="AD51" s="1547"/>
      <c r="AE51" s="1547"/>
      <c r="AF51" s="372"/>
      <c r="AG51" s="386"/>
      <c r="AH51" s="372"/>
      <c r="AI51" s="386"/>
      <c r="AJ51" s="1538" t="s">
        <v>1166</v>
      </c>
      <c r="AK51" s="1538"/>
      <c r="AL51" s="1538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39" t="s">
        <v>513</v>
      </c>
      <c r="L59" s="1539"/>
      <c r="M59" s="1539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39" t="s">
        <v>309</v>
      </c>
      <c r="AO59" s="1539"/>
      <c r="AP59" s="1539"/>
      <c r="AQ59" s="1539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45" t="s">
        <v>688</v>
      </c>
      <c r="H75" s="1545"/>
      <c r="I75" s="1545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1783</v>
      </c>
      <c r="AS93" s="348" t="s">
        <v>1784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77"/>
      <c r="Q99" s="1477"/>
      <c r="R99" s="1477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43" t="s">
        <v>1451</v>
      </c>
      <c r="AR99" s="1543"/>
      <c r="AS99" s="1543"/>
      <c r="AT99" s="1544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1785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1786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1787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 t="s">
        <v>1541</v>
      </c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40" t="s">
        <v>1274</v>
      </c>
      <c r="AG123" s="1540"/>
      <c r="AH123" s="1540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96" t="s">
        <v>951</v>
      </c>
      <c r="D132" s="1496"/>
      <c r="E132" s="1496"/>
      <c r="F132" s="1496"/>
      <c r="G132" s="1496"/>
      <c r="H132" s="1496"/>
      <c r="I132" s="1496"/>
      <c r="J132" s="1496"/>
      <c r="K132" s="1496"/>
      <c r="L132" s="1496"/>
      <c r="M132" s="1496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97" t="s">
        <v>952</v>
      </c>
      <c r="D133" s="1498"/>
      <c r="E133" s="1501" t="s">
        <v>953</v>
      </c>
      <c r="F133" s="1502"/>
      <c r="G133" s="1491" t="s">
        <v>954</v>
      </c>
      <c r="H133" s="1492"/>
      <c r="I133" s="1493"/>
      <c r="J133" s="1491" t="s">
        <v>297</v>
      </c>
      <c r="K133" s="1492"/>
      <c r="L133" s="1492"/>
      <c r="M133" s="1493"/>
      <c r="O133" s="645"/>
    </row>
    <row r="134" spans="2:50" ht="15.75" customHeight="1">
      <c r="C134" s="1499"/>
      <c r="D134" s="1500"/>
      <c r="E134" s="1503"/>
      <c r="F134" s="1504"/>
      <c r="G134" s="1509" t="s">
        <v>955</v>
      </c>
      <c r="H134" s="1510"/>
      <c r="I134" s="393" t="s">
        <v>971</v>
      </c>
      <c r="J134" s="1509" t="s">
        <v>955</v>
      </c>
      <c r="K134" s="1510"/>
      <c r="L134" s="1509" t="s">
        <v>0</v>
      </c>
      <c r="M134" s="1510"/>
      <c r="P134" s="1484" t="s">
        <v>1270</v>
      </c>
      <c r="Q134" s="1484"/>
      <c r="R134" s="1484"/>
      <c r="S134" s="1484"/>
      <c r="T134" s="1484"/>
      <c r="U134" s="1484"/>
      <c r="V134" s="1484"/>
      <c r="W134" s="1484"/>
      <c r="X134" s="1484"/>
      <c r="Y134" s="1484"/>
      <c r="Z134" s="1484"/>
      <c r="AA134" s="1484"/>
      <c r="AB134" s="1484"/>
      <c r="AC134" s="1484"/>
      <c r="AD134" s="1484"/>
      <c r="AE134" s="1484"/>
      <c r="AG134" s="1484" t="s">
        <v>1601</v>
      </c>
      <c r="AH134" s="1484"/>
      <c r="AI134" s="1484"/>
      <c r="AJ134" s="1484"/>
      <c r="AK134" s="1484"/>
      <c r="AL134" s="1484"/>
      <c r="AM134" s="1484"/>
      <c r="AN134" s="1484"/>
      <c r="AO134" s="1484"/>
      <c r="AP134" s="1484"/>
      <c r="AQ134" s="1484"/>
      <c r="AR134" s="1484"/>
      <c r="AS134" s="1484"/>
      <c r="AT134" s="1484"/>
    </row>
    <row r="135" spans="2:50" ht="17.25" customHeight="1">
      <c r="C135" s="1494" t="s">
        <v>4</v>
      </c>
      <c r="D135" s="1495"/>
      <c r="E135" s="1507">
        <f>+COUNTIF('Location Summary'!$D$4:$D$616,'Visual Chart'!C135)</f>
        <v>12</v>
      </c>
      <c r="F135" s="1508"/>
      <c r="G135" s="1535">
        <f>+COUNTIFS('Location Summary'!$D$4:$D$616,'Visual Chart'!C135,'Location Summary'!$K$4:$K$616,"Completed")</f>
        <v>12</v>
      </c>
      <c r="H135" s="1536"/>
      <c r="I135" s="923">
        <f>E135-G135</f>
        <v>0</v>
      </c>
      <c r="J135" s="1537">
        <f>+COUNTIFS('Location Summary'!$D$4:$D$616,'Visual Chart'!C135,'Location Summary'!$M$4:$M$616,"Completed")</f>
        <v>12</v>
      </c>
      <c r="K135" s="1536"/>
      <c r="L135" s="1537">
        <f>G135-J135</f>
        <v>0</v>
      </c>
      <c r="M135" s="1536"/>
      <c r="AI135" s="1450" t="s">
        <v>1602</v>
      </c>
      <c r="AJ135" s="1450"/>
      <c r="AK135" s="1450"/>
      <c r="AL135" s="1450"/>
      <c r="AM135" s="1450"/>
      <c r="AN135" s="1450"/>
      <c r="AP135" s="1450" t="s">
        <v>1603</v>
      </c>
      <c r="AQ135" s="1450"/>
      <c r="AR135" s="1450"/>
      <c r="AS135" s="1450"/>
      <c r="AT135" s="1450"/>
    </row>
    <row r="136" spans="2:50" ht="21" customHeight="1">
      <c r="C136" s="1487" t="s">
        <v>154</v>
      </c>
      <c r="D136" s="1488"/>
      <c r="E136" s="1489">
        <f>+COUNTIF('Location Summary'!$D$4:$D$616,'Visual Chart'!C136)</f>
        <v>12</v>
      </c>
      <c r="F136" s="1490"/>
      <c r="G136" s="1505">
        <f>+COUNTIFS('Location Summary'!$D$4:$D$616,'Visual Chart'!C136,'Location Summary'!$K$4:$K$616,"Completed")</f>
        <v>12</v>
      </c>
      <c r="H136" s="1506"/>
      <c r="I136" s="394">
        <f t="shared" ref="I136:I164" si="0">E136-G136</f>
        <v>0</v>
      </c>
      <c r="J136" s="1453">
        <f>+COUNTIFS('Location Summary'!$D$4:$D$616,'Visual Chart'!C136,'Location Summary'!$M$4:$M$616,"Completed")</f>
        <v>12</v>
      </c>
      <c r="K136" s="1454"/>
      <c r="L136" s="1453">
        <f t="shared" ref="L136:L164" si="1">G136-J136</f>
        <v>0</v>
      </c>
      <c r="M136" s="1454"/>
      <c r="P136" s="1481" t="s">
        <v>1236</v>
      </c>
      <c r="Q136" s="1482"/>
      <c r="R136" s="1482"/>
      <c r="S136" s="1482"/>
      <c r="T136" s="1482"/>
      <c r="U136" s="1482"/>
      <c r="V136" s="1483"/>
      <c r="W136" s="735"/>
      <c r="X136" s="1485" t="s">
        <v>1237</v>
      </c>
      <c r="Y136" s="1485"/>
      <c r="Z136" s="1485"/>
      <c r="AA136" s="1485"/>
      <c r="AB136" s="1485"/>
      <c r="AC136" s="1485"/>
      <c r="AD136" s="1485"/>
      <c r="AE136" s="1485"/>
      <c r="AI136" s="1451" t="s">
        <v>1605</v>
      </c>
      <c r="AJ136" s="1451"/>
      <c r="AK136" s="1541" t="s">
        <v>1604</v>
      </c>
      <c r="AL136" s="1542"/>
      <c r="AM136" s="1451" t="s">
        <v>956</v>
      </c>
      <c r="AN136" s="1451"/>
      <c r="AP136" s="1451" t="s">
        <v>1605</v>
      </c>
      <c r="AQ136" s="1451"/>
      <c r="AR136" s="1451" t="s">
        <v>1604</v>
      </c>
      <c r="AS136" s="1451"/>
      <c r="AT136" s="1451" t="s">
        <v>956</v>
      </c>
      <c r="AU136" s="1451"/>
    </row>
    <row r="137" spans="2:50" ht="14.25" customHeight="1">
      <c r="C137" s="1487" t="s">
        <v>3</v>
      </c>
      <c r="D137" s="1488"/>
      <c r="E137" s="1489">
        <f>+COUNTIF('Location Summary'!$D$4:$D$616,'Visual Chart'!C137)</f>
        <v>33</v>
      </c>
      <c r="F137" s="1490"/>
      <c r="G137" s="1455">
        <f>+COUNTIFS('Location Summary'!$D$4:$D$616,'Visual Chart'!C137,'Location Summary'!$K$4:$K$616,"Completed")</f>
        <v>33</v>
      </c>
      <c r="H137" s="1454"/>
      <c r="I137" s="394">
        <f t="shared" si="0"/>
        <v>0</v>
      </c>
      <c r="J137" s="1453">
        <f>+COUNTIFS('Location Summary'!$D$4:$D$616,'Visual Chart'!C137,'Location Summary'!$M$4:$M$616,"Completed")</f>
        <v>33</v>
      </c>
      <c r="K137" s="1454"/>
      <c r="L137" s="1453">
        <f t="shared" si="1"/>
        <v>0</v>
      </c>
      <c r="M137" s="1454"/>
      <c r="P137" s="1486" t="s">
        <v>1234</v>
      </c>
      <c r="Q137" s="1479"/>
      <c r="R137" s="1479"/>
      <c r="S137" s="1479"/>
      <c r="T137" s="1479"/>
      <c r="U137" s="1479">
        <v>15</v>
      </c>
      <c r="V137" s="1480"/>
      <c r="W137" s="735"/>
      <c r="X137" s="1478" t="s">
        <v>1234</v>
      </c>
      <c r="Y137" s="1478"/>
      <c r="Z137" s="1478"/>
      <c r="AA137" s="1478"/>
      <c r="AB137" s="1478"/>
      <c r="AC137" s="1478"/>
      <c r="AD137" s="1478">
        <v>15</v>
      </c>
      <c r="AE137" s="1478"/>
      <c r="AI137" s="1452" t="s">
        <v>1070</v>
      </c>
      <c r="AJ137" s="1452"/>
      <c r="AK137" s="1452" t="s">
        <v>2</v>
      </c>
      <c r="AL137" s="1452"/>
      <c r="AM137" s="1452"/>
      <c r="AN137" s="1452"/>
      <c r="AP137" s="1452" t="s">
        <v>1070</v>
      </c>
      <c r="AQ137" s="1452"/>
      <c r="AR137" s="1452" t="s">
        <v>2</v>
      </c>
      <c r="AS137" s="1452"/>
      <c r="AT137" s="1452"/>
      <c r="AU137" s="1452"/>
    </row>
    <row r="138" spans="2:50" ht="14.25" customHeight="1">
      <c r="C138" s="1487" t="s">
        <v>170</v>
      </c>
      <c r="D138" s="1488"/>
      <c r="E138" s="1489">
        <f>+COUNTIF('Location Summary'!$D$4:$D$616,'Visual Chart'!C138)</f>
        <v>24</v>
      </c>
      <c r="F138" s="1490"/>
      <c r="G138" s="1455">
        <f>+COUNTIFS('Location Summary'!$D$4:$D$616,'Visual Chart'!C138,'Location Summary'!$K$4:$K$616,"Completed")</f>
        <v>24</v>
      </c>
      <c r="H138" s="1454"/>
      <c r="I138" s="394">
        <f t="shared" si="0"/>
        <v>0</v>
      </c>
      <c r="J138" s="1453">
        <f>+COUNTIFS('Location Summary'!$D$4:$D$616,'Visual Chart'!C138,'Location Summary'!$M$4:$M$616,"Completed")</f>
        <v>24</v>
      </c>
      <c r="K138" s="1454"/>
      <c r="L138" s="1453">
        <f t="shared" si="1"/>
        <v>0</v>
      </c>
      <c r="M138" s="1454"/>
      <c r="P138" s="1486" t="s">
        <v>389</v>
      </c>
      <c r="Q138" s="1479"/>
      <c r="R138" s="1479"/>
      <c r="S138" s="1479"/>
      <c r="T138" s="1479"/>
      <c r="U138" s="1479">
        <v>1</v>
      </c>
      <c r="V138" s="1480"/>
      <c r="W138" s="735"/>
      <c r="X138" s="1478" t="s">
        <v>389</v>
      </c>
      <c r="Y138" s="1478"/>
      <c r="Z138" s="1478"/>
      <c r="AA138" s="1478"/>
      <c r="AB138" s="1478"/>
      <c r="AC138" s="1478"/>
      <c r="AD138" s="1478">
        <v>1</v>
      </c>
      <c r="AE138" s="1478"/>
      <c r="AI138" s="1452"/>
      <c r="AJ138" s="1452"/>
      <c r="AK138" s="1452"/>
      <c r="AL138" s="1452"/>
      <c r="AM138" s="1452">
        <v>389</v>
      </c>
      <c r="AN138" s="1452"/>
      <c r="AP138" s="1452"/>
      <c r="AQ138" s="1452"/>
      <c r="AR138" s="1452"/>
      <c r="AS138" s="1452"/>
      <c r="AT138" s="1452">
        <v>375.69</v>
      </c>
      <c r="AU138" s="1452"/>
      <c r="AV138" s="1091"/>
      <c r="AW138" s="1091"/>
      <c r="AX138" s="1091"/>
    </row>
    <row r="139" spans="2:50" ht="14.25" customHeight="1">
      <c r="C139" s="1487" t="s">
        <v>2</v>
      </c>
      <c r="D139" s="1488"/>
      <c r="E139" s="1489">
        <f>+COUNTIF('Location Summary'!$D$4:$D$616,'Visual Chart'!C139)</f>
        <v>69</v>
      </c>
      <c r="F139" s="1490"/>
      <c r="G139" s="1455">
        <f>+COUNTIFS('Location Summary'!$D$4:$D$616,'Visual Chart'!C139,'Location Summary'!$K$4:$K$616,"Completed")</f>
        <v>69</v>
      </c>
      <c r="H139" s="1454"/>
      <c r="I139" s="394">
        <f t="shared" si="0"/>
        <v>0</v>
      </c>
      <c r="J139" s="1453">
        <f>+COUNTIFS('Location Summary'!$D$4:$D$616,'Visual Chart'!C139,'Location Summary'!$M$4:$M$616,"Completed")</f>
        <v>69</v>
      </c>
      <c r="K139" s="1454"/>
      <c r="L139" s="1453">
        <f t="shared" si="1"/>
        <v>0</v>
      </c>
      <c r="M139" s="1454"/>
      <c r="P139" s="1486" t="s">
        <v>388</v>
      </c>
      <c r="Q139" s="1479"/>
      <c r="R139" s="1479"/>
      <c r="S139" s="1479"/>
      <c r="T139" s="1479"/>
      <c r="U139" s="1479">
        <v>1</v>
      </c>
      <c r="V139" s="1480"/>
      <c r="W139" s="735"/>
      <c r="X139" s="1478" t="s">
        <v>388</v>
      </c>
      <c r="Y139" s="1478"/>
      <c r="Z139" s="1478"/>
      <c r="AA139" s="1478"/>
      <c r="AB139" s="1478"/>
      <c r="AC139" s="1478"/>
      <c r="AD139" s="1478">
        <v>1</v>
      </c>
      <c r="AE139" s="1478"/>
      <c r="AI139" s="1452" t="s">
        <v>1071</v>
      </c>
      <c r="AJ139" s="1452"/>
      <c r="AK139" s="1452" t="s">
        <v>49</v>
      </c>
      <c r="AL139" s="1452"/>
      <c r="AM139" s="1452"/>
      <c r="AN139" s="1452"/>
      <c r="AP139" s="1452" t="s">
        <v>1600</v>
      </c>
      <c r="AQ139" s="1452"/>
      <c r="AR139" s="1452" t="s">
        <v>215</v>
      </c>
      <c r="AS139" s="1452"/>
      <c r="AT139" s="1452"/>
      <c r="AU139" s="1452"/>
    </row>
    <row r="140" spans="2:50" ht="14.25" customHeight="1">
      <c r="C140" s="1487" t="s">
        <v>987</v>
      </c>
      <c r="D140" s="1488"/>
      <c r="E140" s="1489">
        <f>+COUNTIF('Location Summary'!$D$4:$D$616,'Visual Chart'!C140)</f>
        <v>1</v>
      </c>
      <c r="F140" s="1490"/>
      <c r="G140" s="1455">
        <f>+COUNTIFS('Location Summary'!$D$4:$D$616,'Visual Chart'!C140,'Location Summary'!$K$4:$K$616,"Completed")</f>
        <v>1</v>
      </c>
      <c r="H140" s="1454"/>
      <c r="I140" s="394">
        <f t="shared" si="0"/>
        <v>0</v>
      </c>
      <c r="J140" s="1453">
        <f>+COUNTIFS('Location Summary'!$D$4:$D$616,'Visual Chart'!C140,'Location Summary'!$M$4:$M$616,"Completed")</f>
        <v>1</v>
      </c>
      <c r="K140" s="1454"/>
      <c r="L140" s="1453">
        <f t="shared" si="1"/>
        <v>0</v>
      </c>
      <c r="M140" s="1454"/>
      <c r="P140" s="1486" t="s">
        <v>1235</v>
      </c>
      <c r="Q140" s="1479"/>
      <c r="R140" s="1479"/>
      <c r="S140" s="1479"/>
      <c r="T140" s="1479"/>
      <c r="U140" s="1479">
        <v>0</v>
      </c>
      <c r="V140" s="1480"/>
      <c r="W140" s="735"/>
      <c r="X140" s="1478" t="s">
        <v>1235</v>
      </c>
      <c r="Y140" s="1478"/>
      <c r="Z140" s="1478"/>
      <c r="AA140" s="1478"/>
      <c r="AB140" s="1478"/>
      <c r="AC140" s="1478"/>
      <c r="AD140" s="1478">
        <v>0</v>
      </c>
      <c r="AE140" s="1478"/>
      <c r="AG140" s="1093"/>
      <c r="AH140" s="1093"/>
      <c r="AI140" s="1452"/>
      <c r="AJ140" s="1452"/>
      <c r="AK140" s="1452"/>
      <c r="AL140" s="1452"/>
      <c r="AM140" s="1452">
        <v>451.52</v>
      </c>
      <c r="AN140" s="1452"/>
      <c r="AO140" s="1093"/>
      <c r="AP140" s="1452"/>
      <c r="AQ140" s="1452"/>
      <c r="AR140" s="1452"/>
      <c r="AS140" s="1452"/>
      <c r="AT140" s="1452">
        <v>420.81</v>
      </c>
      <c r="AU140" s="1452"/>
    </row>
    <row r="141" spans="2:50" ht="14.25" customHeight="1">
      <c r="C141" s="1487" t="s">
        <v>79</v>
      </c>
      <c r="D141" s="1488"/>
      <c r="E141" s="1489">
        <f>+COUNTIF('Location Summary'!$D$4:$D$616,'Visual Chart'!C141)</f>
        <v>47</v>
      </c>
      <c r="F141" s="1490"/>
      <c r="G141" s="1455">
        <f>+COUNTIFS('Location Summary'!$D$4:$D$616,'Visual Chart'!C141,'Location Summary'!$K$4:$K$616,"Completed")</f>
        <v>47</v>
      </c>
      <c r="H141" s="1454"/>
      <c r="I141" s="394">
        <f t="shared" si="0"/>
        <v>0</v>
      </c>
      <c r="J141" s="1453">
        <f>+COUNTIFS('Location Summary'!$D$4:$D$616,'Visual Chart'!C141,'Location Summary'!$M$4:$M$616,"Completed")</f>
        <v>47</v>
      </c>
      <c r="K141" s="1454"/>
      <c r="L141" s="1453">
        <f t="shared" si="1"/>
        <v>0</v>
      </c>
      <c r="M141" s="1454"/>
      <c r="P141" s="1486" t="s">
        <v>497</v>
      </c>
      <c r="Q141" s="1479"/>
      <c r="R141" s="1479"/>
      <c r="S141" s="1479"/>
      <c r="T141" s="1479"/>
      <c r="U141" s="1479">
        <v>0</v>
      </c>
      <c r="V141" s="1480"/>
      <c r="W141" s="735"/>
      <c r="X141" s="1478" t="s">
        <v>497</v>
      </c>
      <c r="Y141" s="1478"/>
      <c r="Z141" s="1478"/>
      <c r="AA141" s="1478"/>
      <c r="AB141" s="1478"/>
      <c r="AC141" s="1478"/>
      <c r="AD141" s="1478">
        <v>0</v>
      </c>
      <c r="AE141" s="1478"/>
      <c r="AG141" s="1092"/>
      <c r="AH141" s="1092"/>
      <c r="AI141" s="1452" t="s">
        <v>168</v>
      </c>
      <c r="AJ141" s="1452"/>
      <c r="AK141" s="1452" t="s">
        <v>228</v>
      </c>
      <c r="AL141" s="1452"/>
      <c r="AM141" s="1452"/>
      <c r="AN141" s="1452"/>
      <c r="AO141" s="1092"/>
      <c r="AP141" s="1452" t="s">
        <v>168</v>
      </c>
      <c r="AQ141" s="1452"/>
      <c r="AR141" s="1452" t="s">
        <v>428</v>
      </c>
      <c r="AS141" s="1452"/>
      <c r="AT141" s="1452"/>
      <c r="AU141" s="1452"/>
    </row>
    <row r="142" spans="2:50" ht="14.25" customHeight="1">
      <c r="C142" s="1487" t="s">
        <v>49</v>
      </c>
      <c r="D142" s="1488"/>
      <c r="E142" s="1489">
        <f>+COUNTIF('Location Summary'!$D$4:$D$616,'Visual Chart'!C142)</f>
        <v>46</v>
      </c>
      <c r="F142" s="1490"/>
      <c r="G142" s="1455">
        <f>+COUNTIFS('Location Summary'!$D$4:$D$616,'Visual Chart'!C142,'Location Summary'!$K$4:$K$616,"Completed")</f>
        <v>46</v>
      </c>
      <c r="H142" s="1454"/>
      <c r="I142" s="394">
        <f t="shared" si="0"/>
        <v>0</v>
      </c>
      <c r="J142" s="1453">
        <f>+COUNTIFS('Location Summary'!$D$4:$D$616,'Visual Chart'!C142,'Location Summary'!$M$4:$M$616,"Completed")</f>
        <v>46</v>
      </c>
      <c r="K142" s="1454"/>
      <c r="L142" s="1453">
        <f t="shared" si="1"/>
        <v>0</v>
      </c>
      <c r="M142" s="1454"/>
      <c r="P142" s="1486" t="s">
        <v>498</v>
      </c>
      <c r="Q142" s="1479"/>
      <c r="R142" s="1479"/>
      <c r="S142" s="1479"/>
      <c r="T142" s="1479"/>
      <c r="U142" s="1479">
        <v>1</v>
      </c>
      <c r="V142" s="1480"/>
      <c r="W142" s="735"/>
      <c r="X142" s="1478" t="s">
        <v>498</v>
      </c>
      <c r="Y142" s="1478"/>
      <c r="Z142" s="1478"/>
      <c r="AA142" s="1478"/>
      <c r="AB142" s="1478"/>
      <c r="AC142" s="1478"/>
      <c r="AD142" s="1478">
        <v>2</v>
      </c>
      <c r="AE142" s="1478"/>
      <c r="AG142" s="1092"/>
      <c r="AH142" s="1092"/>
      <c r="AI142" s="1452"/>
      <c r="AJ142" s="1452"/>
      <c r="AK142" s="1452"/>
      <c r="AL142" s="1452"/>
      <c r="AM142" s="1452">
        <v>401.39</v>
      </c>
      <c r="AN142" s="1452"/>
      <c r="AO142" s="1092"/>
      <c r="AP142" s="1452"/>
      <c r="AQ142" s="1452"/>
      <c r="AR142" s="1452"/>
      <c r="AS142" s="1452"/>
      <c r="AT142" s="1452">
        <v>469.33</v>
      </c>
      <c r="AU142" s="1452"/>
    </row>
    <row r="143" spans="2:50" ht="14.25" customHeight="1">
      <c r="C143" s="1487" t="s">
        <v>197</v>
      </c>
      <c r="D143" s="1488"/>
      <c r="E143" s="1489">
        <f>+COUNTIF('Location Summary'!$D$4:$D$616,'Visual Chart'!C143)</f>
        <v>7</v>
      </c>
      <c r="F143" s="1490"/>
      <c r="G143" s="1455">
        <f>+COUNTIFS('Location Summary'!$D$4:$D$616,'Visual Chart'!C143,'Location Summary'!$K$4:$K$616,"Completed")</f>
        <v>7</v>
      </c>
      <c r="H143" s="1454"/>
      <c r="I143" s="394">
        <f t="shared" si="0"/>
        <v>0</v>
      </c>
      <c r="J143" s="1453">
        <f>+COUNTIFS('Location Summary'!$D$4:$D$616,'Visual Chart'!C143,'Location Summary'!$M$4:$M$616,"Completed")</f>
        <v>7</v>
      </c>
      <c r="K143" s="1454"/>
      <c r="L143" s="1453">
        <f t="shared" si="1"/>
        <v>0</v>
      </c>
      <c r="M143" s="1454"/>
      <c r="P143" s="1486" t="s">
        <v>387</v>
      </c>
      <c r="Q143" s="1479"/>
      <c r="R143" s="1479"/>
      <c r="S143" s="1479"/>
      <c r="T143" s="1479"/>
      <c r="U143" s="1479">
        <v>1</v>
      </c>
      <c r="V143" s="1480"/>
      <c r="W143" s="735"/>
      <c r="X143" s="1478" t="s">
        <v>387</v>
      </c>
      <c r="Y143" s="1478"/>
      <c r="Z143" s="1478"/>
      <c r="AA143" s="1478"/>
      <c r="AB143" s="1478"/>
      <c r="AC143" s="1478"/>
      <c r="AD143" s="1478">
        <v>1</v>
      </c>
      <c r="AE143" s="1478"/>
      <c r="AG143" s="1092"/>
      <c r="AH143" s="1092"/>
      <c r="AI143" s="1452" t="s">
        <v>601</v>
      </c>
      <c r="AJ143" s="1452"/>
      <c r="AK143" s="1452" t="s">
        <v>2</v>
      </c>
      <c r="AL143" s="1452"/>
      <c r="AM143" s="1452"/>
      <c r="AN143" s="1452"/>
      <c r="AO143" s="1092"/>
      <c r="AP143" s="1452" t="s">
        <v>775</v>
      </c>
      <c r="AQ143" s="1452"/>
      <c r="AR143" s="1452" t="s">
        <v>215</v>
      </c>
      <c r="AS143" s="1452"/>
      <c r="AT143" s="1452"/>
      <c r="AU143" s="1452"/>
    </row>
    <row r="144" spans="2:50" ht="17.25" customHeight="1">
      <c r="C144" s="1487" t="s">
        <v>226</v>
      </c>
      <c r="D144" s="1488"/>
      <c r="E144" s="1489">
        <f>+COUNTIF('Location Summary'!$D$4:$D$616,'Visual Chart'!C144)</f>
        <v>2</v>
      </c>
      <c r="F144" s="1490"/>
      <c r="G144" s="1455">
        <f>+COUNTIFS('Location Summary'!$D$4:$D$616,'Visual Chart'!C144,'Location Summary'!$K$4:$K$616,"Completed")</f>
        <v>2</v>
      </c>
      <c r="H144" s="1454"/>
      <c r="I144" s="394">
        <f t="shared" si="0"/>
        <v>0</v>
      </c>
      <c r="J144" s="1453">
        <f>+COUNTIFS('Location Summary'!$D$4:$D$616,'Visual Chart'!C144,'Location Summary'!$M$4:$M$616,"Completed")</f>
        <v>2</v>
      </c>
      <c r="K144" s="1454"/>
      <c r="L144" s="1453">
        <f t="shared" si="1"/>
        <v>0</v>
      </c>
      <c r="M144" s="1454"/>
      <c r="P144" s="1548" t="s">
        <v>81</v>
      </c>
      <c r="Q144" s="1549"/>
      <c r="R144" s="1549"/>
      <c r="S144" s="1549"/>
      <c r="T144" s="1549"/>
      <c r="U144" s="1549">
        <f>SUM(U137:V143)</f>
        <v>19</v>
      </c>
      <c r="V144" s="1550"/>
      <c r="W144" s="736"/>
      <c r="X144" s="1546" t="s">
        <v>81</v>
      </c>
      <c r="Y144" s="1546"/>
      <c r="Z144" s="1546"/>
      <c r="AA144" s="1546"/>
      <c r="AB144" s="1546"/>
      <c r="AC144" s="1546"/>
      <c r="AD144" s="1546">
        <f>SUM(AD137:AE143)</f>
        <v>20</v>
      </c>
      <c r="AE144" s="1546"/>
      <c r="AG144" s="1094"/>
      <c r="AH144" s="1094"/>
      <c r="AI144" s="1452"/>
      <c r="AJ144" s="1452"/>
      <c r="AK144" s="1452"/>
      <c r="AL144" s="1452"/>
      <c r="AM144" s="1452">
        <v>430</v>
      </c>
      <c r="AN144" s="1452"/>
      <c r="AO144" s="1094"/>
      <c r="AP144" s="1452"/>
      <c r="AQ144" s="1452"/>
      <c r="AR144" s="1452"/>
      <c r="AS144" s="1452"/>
      <c r="AT144" s="1452">
        <v>411.28</v>
      </c>
      <c r="AU144" s="1452"/>
    </row>
    <row r="145" spans="3:47" ht="15.5">
      <c r="C145" s="1487" t="s">
        <v>227</v>
      </c>
      <c r="D145" s="1488"/>
      <c r="E145" s="1489">
        <f>+COUNTIF('Location Summary'!$D$4:$D$616,'Visual Chart'!C145)</f>
        <v>6</v>
      </c>
      <c r="F145" s="1490"/>
      <c r="G145" s="1455">
        <f>+COUNTIFS('Location Summary'!$D$4:$D$616,'Visual Chart'!C145,'Location Summary'!$K$4:$K$616,"Completed")</f>
        <v>6</v>
      </c>
      <c r="H145" s="1454"/>
      <c r="I145" s="394">
        <f t="shared" si="0"/>
        <v>0</v>
      </c>
      <c r="J145" s="1453">
        <f>+COUNTIFS('Location Summary'!$D$4:$D$616,'Visual Chart'!C145,'Location Summary'!$M$4:$M$616,"Completed")</f>
        <v>6</v>
      </c>
      <c r="K145" s="1454"/>
      <c r="L145" s="1453">
        <f t="shared" si="1"/>
        <v>0</v>
      </c>
      <c r="M145" s="1454"/>
      <c r="AI145" s="1452" t="s">
        <v>602</v>
      </c>
      <c r="AJ145" s="1452"/>
      <c r="AK145" s="1452" t="s">
        <v>2</v>
      </c>
      <c r="AL145" s="1452"/>
      <c r="AM145" s="1452"/>
      <c r="AN145" s="1452"/>
      <c r="AP145" s="1452" t="s">
        <v>602</v>
      </c>
      <c r="AQ145" s="1452"/>
      <c r="AR145" s="1452" t="s">
        <v>2</v>
      </c>
      <c r="AS145" s="1452"/>
      <c r="AT145" s="1449"/>
      <c r="AU145" s="1449"/>
    </row>
    <row r="146" spans="3:47" ht="15.5">
      <c r="C146" s="1487" t="s">
        <v>211</v>
      </c>
      <c r="D146" s="1488"/>
      <c r="E146" s="1489">
        <f>+COUNTIF('Location Summary'!$D$4:$D$616,'Visual Chart'!C146)</f>
        <v>12</v>
      </c>
      <c r="F146" s="1490"/>
      <c r="G146" s="1455">
        <f>+COUNTIFS('Location Summary'!$D$4:$D$616,'Visual Chart'!C146,'Location Summary'!$K$4:$K$616,"Completed")</f>
        <v>12</v>
      </c>
      <c r="H146" s="1454"/>
      <c r="I146" s="394">
        <f t="shared" si="0"/>
        <v>0</v>
      </c>
      <c r="J146" s="1453">
        <f>+COUNTIFS('Location Summary'!$D$4:$D$616,'Visual Chart'!C146,'Location Summary'!$M$4:$M$616,"Completed")</f>
        <v>12</v>
      </c>
      <c r="K146" s="1454"/>
      <c r="L146" s="1453">
        <f>G146-J146</f>
        <v>0</v>
      </c>
      <c r="M146" s="1454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87" t="s">
        <v>401</v>
      </c>
      <c r="D147" s="1488"/>
      <c r="E147" s="1489">
        <f>+COUNTIF('Location Summary'!$D$4:$D$616,'Visual Chart'!C147)</f>
        <v>4</v>
      </c>
      <c r="F147" s="1490"/>
      <c r="G147" s="1455">
        <f>+COUNTIFS('Location Summary'!$D$4:$D$616,'Visual Chart'!C147,'Location Summary'!$K$4:$K$616,"Completed")</f>
        <v>4</v>
      </c>
      <c r="H147" s="1454"/>
      <c r="I147" s="394">
        <f t="shared" si="0"/>
        <v>0</v>
      </c>
      <c r="J147" s="1453">
        <f>+COUNTIFS('Location Summary'!$D$4:$D$616,'Visual Chart'!C147,'Location Summary'!$M$4:$M$616,"Completed")</f>
        <v>4</v>
      </c>
      <c r="K147" s="1454"/>
      <c r="L147" s="1453">
        <f t="shared" si="1"/>
        <v>0</v>
      </c>
      <c r="M147" s="1454"/>
      <c r="R147" s="749"/>
      <c r="S147" s="749"/>
      <c r="T147" s="749"/>
      <c r="U147" s="749"/>
      <c r="V147" s="749"/>
    </row>
    <row r="148" spans="3:47">
      <c r="C148" s="1487" t="s">
        <v>184</v>
      </c>
      <c r="D148" s="1488"/>
      <c r="E148" s="1489">
        <f>+COUNTIF('Location Summary'!$D$4:$D$616,'Visual Chart'!C148)</f>
        <v>5</v>
      </c>
      <c r="F148" s="1490"/>
      <c r="G148" s="1455">
        <f>+COUNTIFS('Location Summary'!$D$4:$D$616,'Visual Chart'!C148,'Location Summary'!$K$4:$K$616,"Completed")</f>
        <v>5</v>
      </c>
      <c r="H148" s="1454"/>
      <c r="I148" s="394">
        <f t="shared" si="0"/>
        <v>0</v>
      </c>
      <c r="J148" s="1453">
        <f>+COUNTIFS('Location Summary'!$D$4:$D$616,'Visual Chart'!C148,'Location Summary'!$M$4:$M$616,"Completed")</f>
        <v>5</v>
      </c>
      <c r="K148" s="1454"/>
      <c r="L148" s="1453">
        <f t="shared" si="1"/>
        <v>0</v>
      </c>
      <c r="M148" s="1454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87" t="s">
        <v>228</v>
      </c>
      <c r="D149" s="1488"/>
      <c r="E149" s="1489">
        <f>+COUNTIF('Location Summary'!$D$4:$D$616,'Visual Chart'!C149)</f>
        <v>1</v>
      </c>
      <c r="F149" s="1490"/>
      <c r="G149" s="1455">
        <f>+COUNTIFS('Location Summary'!$D$4:$D$616,'Visual Chart'!C149,'Location Summary'!$K$4:$K$616,"Completed")</f>
        <v>1</v>
      </c>
      <c r="H149" s="1454"/>
      <c r="I149" s="394">
        <f t="shared" si="0"/>
        <v>0</v>
      </c>
      <c r="J149" s="1453">
        <f>+COUNTIFS('Location Summary'!$D$4:$D$616,'Visual Chart'!C149,'Location Summary'!$M$4:$M$616,"Completed")</f>
        <v>1</v>
      </c>
      <c r="K149" s="1454"/>
      <c r="L149" s="1453">
        <f t="shared" si="1"/>
        <v>0</v>
      </c>
      <c r="M149" s="1454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87" t="s">
        <v>229</v>
      </c>
      <c r="D150" s="1488"/>
      <c r="E150" s="1489">
        <f>+COUNTIF('Location Summary'!$D$4:$D$616,'Visual Chart'!C150)</f>
        <v>1</v>
      </c>
      <c r="F150" s="1490"/>
      <c r="G150" s="1455">
        <f>+COUNTIFS('Location Summary'!$D$4:$D$616,'Visual Chart'!C150,'Location Summary'!$K$4:$K$616,"Completed")</f>
        <v>1</v>
      </c>
      <c r="H150" s="1454"/>
      <c r="I150" s="394">
        <f t="shared" si="0"/>
        <v>0</v>
      </c>
      <c r="J150" s="1453">
        <f>+COUNTIFS('Location Summary'!$D$4:$D$616,'Visual Chart'!C150,'Location Summary'!$M$4:$M$616,"Completed")</f>
        <v>1</v>
      </c>
      <c r="K150" s="1454"/>
      <c r="L150" s="1453">
        <f t="shared" si="1"/>
        <v>0</v>
      </c>
      <c r="M150" s="1454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87" t="s">
        <v>215</v>
      </c>
      <c r="D151" s="1488"/>
      <c r="E151" s="1489">
        <f>+COUNTIF('Location Summary'!$D$4:$D$616,'Visual Chart'!C151)</f>
        <v>4</v>
      </c>
      <c r="F151" s="1490"/>
      <c r="G151" s="1455">
        <f>+COUNTIFS('Location Summary'!$D$4:$D$616,'Visual Chart'!C151,'Location Summary'!$K$4:$K$616,"Completed")</f>
        <v>4</v>
      </c>
      <c r="H151" s="1454"/>
      <c r="I151" s="394">
        <f t="shared" si="0"/>
        <v>0</v>
      </c>
      <c r="J151" s="1453">
        <f>+COUNTIFS('Location Summary'!$D$4:$D$616,'Visual Chart'!C151,'Location Summary'!$M$4:$M$616,"Completed")</f>
        <v>3</v>
      </c>
      <c r="K151" s="1454"/>
      <c r="L151" s="1453">
        <f t="shared" si="1"/>
        <v>1</v>
      </c>
      <c r="M151" s="1454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87" t="s">
        <v>185</v>
      </c>
      <c r="D152" s="1488"/>
      <c r="E152" s="1489">
        <f>+COUNTIF('Location Summary'!$D$4:$D$616,'Visual Chart'!C152)</f>
        <v>1</v>
      </c>
      <c r="F152" s="1490"/>
      <c r="G152" s="1455">
        <f>+COUNTIFS('Location Summary'!$D$4:$D$616,'Visual Chart'!C152,'Location Summary'!$K$4:$K$616,"Completed")</f>
        <v>1</v>
      </c>
      <c r="H152" s="1454"/>
      <c r="I152" s="394">
        <f t="shared" si="0"/>
        <v>0</v>
      </c>
      <c r="J152" s="1453">
        <f>+COUNTIFS('Location Summary'!$D$4:$D$616,'Visual Chart'!C152,'Location Summary'!$M$4:$M$616,"Completed")</f>
        <v>1</v>
      </c>
      <c r="K152" s="1454"/>
      <c r="L152" s="1453">
        <f t="shared" si="1"/>
        <v>0</v>
      </c>
      <c r="M152" s="1454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87" t="s">
        <v>217</v>
      </c>
      <c r="D153" s="1488"/>
      <c r="E153" s="1489">
        <f>+COUNTIF('Location Summary'!$D$4:$D$616,'Visual Chart'!C153)</f>
        <v>1</v>
      </c>
      <c r="F153" s="1490"/>
      <c r="G153" s="1455">
        <f>+COUNTIFS('Location Summary'!$D$4:$D$616,'Visual Chart'!C153,'Location Summary'!$K$4:$K$616,"Completed")</f>
        <v>1</v>
      </c>
      <c r="H153" s="1454"/>
      <c r="I153" s="394">
        <f t="shared" si="0"/>
        <v>0</v>
      </c>
      <c r="J153" s="1453">
        <f>+COUNTIFS('Location Summary'!$D$4:$D$616,'Visual Chart'!C153,'Location Summary'!$M$4:$M$616,"Completed")</f>
        <v>1</v>
      </c>
      <c r="K153" s="1454"/>
      <c r="L153" s="1453">
        <f t="shared" si="1"/>
        <v>0</v>
      </c>
      <c r="M153" s="1454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87" t="s">
        <v>173</v>
      </c>
      <c r="D154" s="1488"/>
      <c r="E154" s="1489">
        <f>+COUNTIF('Location Summary'!$D$4:$D$616,'Visual Chart'!C154)</f>
        <v>2</v>
      </c>
      <c r="F154" s="1490"/>
      <c r="G154" s="1455">
        <f>+COUNTIFS('Location Summary'!$D$4:$D$616,'Visual Chart'!C154,'Location Summary'!$K$4:$K$616,"Completed")</f>
        <v>2</v>
      </c>
      <c r="H154" s="1454"/>
      <c r="I154" s="394">
        <f t="shared" si="0"/>
        <v>0</v>
      </c>
      <c r="J154" s="1453">
        <f>+COUNTIFS('Location Summary'!$D$4:$D$616,'Visual Chart'!C154,'Location Summary'!$M$4:$M$616,"Completed")</f>
        <v>2</v>
      </c>
      <c r="K154" s="1454"/>
      <c r="L154" s="1453">
        <f t="shared" si="1"/>
        <v>0</v>
      </c>
      <c r="M154" s="1454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89">
        <f>+COUNTIF('Location Summary'!$D$4:$D$616,'Visual Chart'!C155)</f>
        <v>1</v>
      </c>
      <c r="F155" s="1490"/>
      <c r="G155" s="1455">
        <f>+COUNTIFS('Location Summary'!$D$4:$D$616,'Visual Chart'!C155,'Location Summary'!$K$4:$K$616,"Completed")</f>
        <v>1</v>
      </c>
      <c r="H155" s="1454"/>
      <c r="I155" s="394">
        <f t="shared" si="0"/>
        <v>0</v>
      </c>
      <c r="J155" s="1453">
        <f>+COUNTIFS('Location Summary'!$D$4:$D$616,'Visual Chart'!C155,'Location Summary'!$M$4:$M$616,"Completed")</f>
        <v>1</v>
      </c>
      <c r="K155" s="1454"/>
      <c r="L155" s="1453">
        <f t="shared" si="1"/>
        <v>0</v>
      </c>
      <c r="M155" s="1454"/>
    </row>
    <row r="156" spans="3:47">
      <c r="C156" s="1487" t="s">
        <v>428</v>
      </c>
      <c r="D156" s="1488"/>
      <c r="E156" s="1489">
        <f>+COUNTIF('Location Summary'!$D$4:$D$616,'Visual Chart'!C156)</f>
        <v>2</v>
      </c>
      <c r="F156" s="1490"/>
      <c r="G156" s="1455">
        <f>+COUNTIFS('Location Summary'!$D$4:$D$616,'Visual Chart'!C156,'Location Summary'!$K$4:$K$616,"Completed")</f>
        <v>2</v>
      </c>
      <c r="H156" s="1454"/>
      <c r="I156" s="394">
        <f t="shared" si="0"/>
        <v>0</v>
      </c>
      <c r="J156" s="1453">
        <f>+COUNTIFS('Location Summary'!$D$4:$D$616,'Visual Chart'!C156,'Location Summary'!$M$4:$M$616,"Completed")</f>
        <v>1</v>
      </c>
      <c r="K156" s="1454"/>
      <c r="L156" s="1453">
        <f t="shared" si="1"/>
        <v>1</v>
      </c>
      <c r="M156" s="1454"/>
    </row>
    <row r="157" spans="3:47">
      <c r="C157" s="1487" t="s">
        <v>178</v>
      </c>
      <c r="D157" s="1488"/>
      <c r="E157" s="1489">
        <f>+COUNTIF('Location Summary'!$D$4:$D$616,'Visual Chart'!C157)</f>
        <v>2</v>
      </c>
      <c r="F157" s="1490"/>
      <c r="G157" s="1455">
        <f>+COUNTIFS('Location Summary'!$D$4:$D$616,'Visual Chart'!C157,'Location Summary'!$K$4:$K$616,"Completed")</f>
        <v>2</v>
      </c>
      <c r="H157" s="1454"/>
      <c r="I157" s="394">
        <f t="shared" si="0"/>
        <v>0</v>
      </c>
      <c r="J157" s="1453">
        <f>+COUNTIFS('Location Summary'!$D$4:$D$616,'Visual Chart'!C157,'Location Summary'!$M$4:$M$616,"Completed")</f>
        <v>2</v>
      </c>
      <c r="K157" s="1454"/>
      <c r="L157" s="1453">
        <f t="shared" si="1"/>
        <v>0</v>
      </c>
      <c r="M157" s="1454"/>
    </row>
    <row r="158" spans="3:47" ht="15" customHeight="1">
      <c r="C158" s="575" t="s">
        <v>183</v>
      </c>
      <c r="D158" s="922"/>
      <c r="E158" s="1489">
        <f>+COUNTIF('Location Summary'!$D$4:$D$616,'Visual Chart'!C158)</f>
        <v>1</v>
      </c>
      <c r="F158" s="1490"/>
      <c r="G158" s="1455">
        <f>+COUNTIFS('Location Summary'!$D$4:$D$616,'Visual Chart'!C158,'Location Summary'!$K$4:$K$616,"Completed")</f>
        <v>1</v>
      </c>
      <c r="H158" s="1454"/>
      <c r="I158" s="394">
        <f t="shared" si="0"/>
        <v>0</v>
      </c>
      <c r="J158" s="1453">
        <f>+COUNTIFS('Location Summary'!$D$4:$D$616,'Visual Chart'!C158,'Location Summary'!$M$4:$M$616,"Completed")</f>
        <v>1</v>
      </c>
      <c r="K158" s="1454"/>
      <c r="L158" s="1453">
        <f>G158-J158</f>
        <v>0</v>
      </c>
      <c r="M158" s="1454"/>
    </row>
    <row r="159" spans="3:47">
      <c r="C159" s="1533" t="s">
        <v>188</v>
      </c>
      <c r="D159" s="1534"/>
      <c r="E159" s="1527">
        <f>+COUNTIF('Location Summary'!$D$4:$D$616,'Visual Chart'!C159)</f>
        <v>1</v>
      </c>
      <c r="F159" s="1528"/>
      <c r="G159" s="1455">
        <f>+COUNTIFS('Location Summary'!$D$4:$D$616,'Visual Chart'!C159,'Location Summary'!$K$4:$K$616,"Completed")</f>
        <v>1</v>
      </c>
      <c r="H159" s="1454"/>
      <c r="I159" s="1045">
        <f t="shared" si="0"/>
        <v>0</v>
      </c>
      <c r="J159" s="1453">
        <f>+COUNTIFS('Location Summary'!$D$4:$D$616,'Visual Chart'!C159,'Location Summary'!$M$4:$M$616,"Completed")</f>
        <v>1</v>
      </c>
      <c r="K159" s="1454"/>
      <c r="L159" s="1453">
        <f t="shared" si="1"/>
        <v>0</v>
      </c>
      <c r="M159" s="1454"/>
    </row>
    <row r="160" spans="3:47">
      <c r="C160" s="1533" t="s">
        <v>213</v>
      </c>
      <c r="D160" s="1534"/>
      <c r="E160" s="1527">
        <f>+COUNTIF('Location Summary'!$D$4:$D$616,'Visual Chart'!C160)</f>
        <v>2</v>
      </c>
      <c r="F160" s="1528"/>
      <c r="G160" s="1455">
        <f>+COUNTIFS('Location Summary'!$D$4:$D$616,'Visual Chart'!C160,'Location Summary'!$K$4:$K$616,"Completed")</f>
        <v>2</v>
      </c>
      <c r="H160" s="1454"/>
      <c r="I160" s="1045">
        <f t="shared" si="0"/>
        <v>0</v>
      </c>
      <c r="J160" s="1453">
        <f>+COUNTIFS('Location Summary'!$D$4:$D$616,'Visual Chart'!C160,'Location Summary'!$M$4:$M$616,"Completed")</f>
        <v>2</v>
      </c>
      <c r="K160" s="1454"/>
      <c r="L160" s="1453">
        <f t="shared" si="1"/>
        <v>0</v>
      </c>
      <c r="M160" s="1454"/>
    </row>
    <row r="161" spans="3:41">
      <c r="C161" s="1533" t="s">
        <v>209</v>
      </c>
      <c r="D161" s="1534"/>
      <c r="E161" s="1527">
        <f>+COUNTIF('Location Summary'!$D$4:$D$616,'Visual Chart'!C161)</f>
        <v>1</v>
      </c>
      <c r="F161" s="1528"/>
      <c r="G161" s="1455">
        <f>+COUNTIFS('Location Summary'!$D$4:$D$616,'Visual Chart'!C161,'Location Summary'!$K$4:$K$616,"Completed")</f>
        <v>1</v>
      </c>
      <c r="H161" s="1454"/>
      <c r="I161" s="1045">
        <f t="shared" si="0"/>
        <v>0</v>
      </c>
      <c r="J161" s="1453">
        <f>+COUNTIFS('Location Summary'!$D$4:$D$616,'Visual Chart'!C161,'Location Summary'!$M$4:$M$616,"Completed")</f>
        <v>1</v>
      </c>
      <c r="K161" s="1454"/>
      <c r="L161" s="1453">
        <f t="shared" si="1"/>
        <v>0</v>
      </c>
      <c r="M161" s="1454"/>
    </row>
    <row r="162" spans="3:41">
      <c r="C162" s="1533" t="s">
        <v>186</v>
      </c>
      <c r="D162" s="1534"/>
      <c r="E162" s="1527">
        <f>+COUNTIF('Location Summary'!$D$4:$D$616,'Visual Chart'!C162)</f>
        <v>3</v>
      </c>
      <c r="F162" s="1528"/>
      <c r="G162" s="1455">
        <f>+COUNTIFS('Location Summary'!$D$4:$D$616,'Visual Chart'!C162,'Location Summary'!$K$4:$K$616,"Completed")</f>
        <v>3</v>
      </c>
      <c r="H162" s="1454"/>
      <c r="I162" s="1045">
        <f t="shared" si="0"/>
        <v>0</v>
      </c>
      <c r="J162" s="1453">
        <f>+COUNTIFS('Location Summary'!$D$4:$D$616,'Visual Chart'!C162,'Location Summary'!$M$4:$M$616,"Completed")</f>
        <v>3</v>
      </c>
      <c r="K162" s="1454"/>
      <c r="L162" s="1453">
        <f t="shared" si="1"/>
        <v>0</v>
      </c>
      <c r="M162" s="1454"/>
    </row>
    <row r="163" spans="3:41">
      <c r="C163" s="1533" t="s">
        <v>218</v>
      </c>
      <c r="D163" s="1534"/>
      <c r="E163" s="1527">
        <f>+COUNTIF('Location Summary'!$D$4:$D$616,'Visual Chart'!C163)</f>
        <v>1</v>
      </c>
      <c r="F163" s="1528"/>
      <c r="G163" s="1455">
        <f>+COUNTIFS('Location Summary'!$D$4:$D$616,'Visual Chart'!C163,'Location Summary'!$K$4:$K$616,"Completed")</f>
        <v>1</v>
      </c>
      <c r="H163" s="1454"/>
      <c r="I163" s="1045">
        <f t="shared" si="0"/>
        <v>0</v>
      </c>
      <c r="J163" s="1453">
        <f>+COUNTIFS('Location Summary'!$D$4:$D$616,'Visual Chart'!C163,'Location Summary'!$M$4:$M$616,"Completed")</f>
        <v>1</v>
      </c>
      <c r="K163" s="1454"/>
      <c r="L163" s="1453">
        <f t="shared" si="1"/>
        <v>0</v>
      </c>
      <c r="M163" s="1454"/>
    </row>
    <row r="164" spans="3:41">
      <c r="C164" s="1531" t="s">
        <v>429</v>
      </c>
      <c r="D164" s="1532"/>
      <c r="E164" s="1529">
        <f>+COUNTIF('Location Summary'!$D$4:$D$616,'Visual Chart'!C164)</f>
        <v>2</v>
      </c>
      <c r="F164" s="1530"/>
      <c r="G164" s="1455">
        <f>+COUNTIFS('Location Summary'!$D$4:$D$616,'Visual Chart'!C164,'Location Summary'!$K$4:$K$616,"Completed")</f>
        <v>2</v>
      </c>
      <c r="H164" s="1454"/>
      <c r="I164" s="1046">
        <f t="shared" si="0"/>
        <v>0</v>
      </c>
      <c r="J164" s="1453">
        <f>+COUNTIFS('Location Summary'!$D$4:$D$616,'Visual Chart'!C164,'Location Summary'!$M$4:$M$616,"Completed")</f>
        <v>2</v>
      </c>
      <c r="K164" s="1454"/>
      <c r="L164" s="1453">
        <f t="shared" si="1"/>
        <v>0</v>
      </c>
      <c r="M164" s="1454"/>
      <c r="AO164" s="409"/>
    </row>
    <row r="165" spans="3:41">
      <c r="C165" s="1521" t="s">
        <v>81</v>
      </c>
      <c r="D165" s="1522"/>
      <c r="E165" s="1523">
        <f>SUM(E135:E164)</f>
        <v>306</v>
      </c>
      <c r="F165" s="1524"/>
      <c r="G165" s="1525">
        <f>SUM(G135:G164)</f>
        <v>306</v>
      </c>
      <c r="H165" s="1526"/>
      <c r="I165" s="395">
        <f>SUM(I135:I164)</f>
        <v>0</v>
      </c>
      <c r="J165" s="1525">
        <f>SUM(J135:J164)</f>
        <v>304</v>
      </c>
      <c r="K165" s="1526"/>
      <c r="L165" s="1525">
        <f>SUM(L135:L164)</f>
        <v>2</v>
      </c>
      <c r="M165" s="1526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4" priority="17" operator="equal">
      <formula>5</formula>
    </cfRule>
    <cfRule type="cellIs" dxfId="223" priority="18" operator="equal">
      <formula>3</formula>
    </cfRule>
    <cfRule type="cellIs" dxfId="222" priority="19" operator="equal">
      <formula>2</formula>
    </cfRule>
    <cfRule type="cellIs" dxfId="221" priority="20" operator="equal">
      <formula>1</formula>
    </cfRule>
  </conditionalFormatting>
  <conditionalFormatting sqref="C131">
    <cfRule type="cellIs" dxfId="220" priority="13" operator="equal">
      <formula>5</formula>
    </cfRule>
    <cfRule type="cellIs" dxfId="219" priority="14" operator="equal">
      <formula>3</formula>
    </cfRule>
    <cfRule type="cellIs" dxfId="218" priority="15" operator="equal">
      <formula>2</formula>
    </cfRule>
    <cfRule type="cellIs" dxfId="217" priority="16" operator="equal">
      <formula>1</formula>
    </cfRule>
  </conditionalFormatting>
  <conditionalFormatting sqref="I131">
    <cfRule type="cellIs" dxfId="216" priority="9" operator="equal">
      <formula>5</formula>
    </cfRule>
    <cfRule type="cellIs" dxfId="215" priority="10" operator="equal">
      <formula>3</formula>
    </cfRule>
    <cfRule type="cellIs" dxfId="214" priority="11" operator="equal">
      <formula>2</formula>
    </cfRule>
    <cfRule type="cellIs" dxfId="213" priority="12" operator="equal">
      <formula>1</formula>
    </cfRule>
  </conditionalFormatting>
  <conditionalFormatting sqref="AV131">
    <cfRule type="cellIs" dxfId="212" priority="1" operator="equal">
      <formula>5</formula>
    </cfRule>
    <cfRule type="cellIs" dxfId="211" priority="2" operator="equal">
      <formula>3</formula>
    </cfRule>
    <cfRule type="cellIs" dxfId="210" priority="3" operator="equal">
      <formula>2</formula>
    </cfRule>
    <cfRule type="cellIs" dxfId="209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5"/>
  <sheetViews>
    <sheetView showGridLines="0" zoomScaleNormal="100" workbookViewId="0">
      <pane xSplit="6" ySplit="5" topLeftCell="G35" activePane="bottomRight" state="frozen"/>
      <selection pane="topRight" activeCell="G1" sqref="G1"/>
      <selection pane="bottomLeft" activeCell="A6" sqref="A6"/>
      <selection pane="bottomRight" activeCell="K36" sqref="K36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410" t="str">
        <f>Erection!A1</f>
        <v>KEC International Limited</v>
      </c>
      <c r="B1" s="1411"/>
      <c r="C1" s="1411"/>
      <c r="D1" s="1411"/>
      <c r="E1" s="1411"/>
      <c r="F1" s="1411"/>
      <c r="G1" s="1411"/>
      <c r="H1" s="1411"/>
      <c r="I1" s="1411"/>
      <c r="J1" s="1411"/>
      <c r="K1" s="1411"/>
      <c r="L1" s="1411"/>
      <c r="M1" s="1411"/>
      <c r="N1" s="1411"/>
      <c r="O1" s="1411"/>
      <c r="P1" s="1411"/>
      <c r="Q1" s="1411"/>
      <c r="R1" s="1411"/>
      <c r="S1" s="1411"/>
      <c r="T1" s="1411"/>
      <c r="U1" s="1412"/>
    </row>
    <row r="2" spans="1:25" ht="15.5">
      <c r="A2" s="1413" t="str">
        <f>Erection!A2</f>
        <v xml:space="preserve"> TA413 : 765 KV D/C Bikaner III - Neemrana II TL02</v>
      </c>
      <c r="B2" s="1414"/>
      <c r="C2" s="1414"/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5"/>
    </row>
    <row r="3" spans="1:25" ht="16" thickBot="1">
      <c r="A3" s="1416" t="s">
        <v>107</v>
      </c>
      <c r="B3" s="1417"/>
      <c r="C3" s="1417"/>
      <c r="D3" s="1417"/>
      <c r="E3" s="1417"/>
      <c r="F3" s="1417"/>
      <c r="G3" s="1417"/>
      <c r="H3" s="1417"/>
      <c r="I3" s="1417"/>
      <c r="J3" s="1417"/>
      <c r="K3" s="1417"/>
      <c r="L3" s="1417"/>
      <c r="M3" s="1417"/>
      <c r="N3" s="1417"/>
      <c r="O3" s="1417"/>
      <c r="P3" s="1417"/>
      <c r="Q3" s="1417"/>
      <c r="R3" s="1417"/>
      <c r="S3" s="1417"/>
      <c r="T3" s="1417"/>
      <c r="U3" s="1309" t="str">
        <f>TA413_PBNTL!M1</f>
        <v>02.07.2026</v>
      </c>
    </row>
    <row r="4" spans="1:25" ht="15.65" customHeight="1">
      <c r="A4" s="1418" t="s">
        <v>41</v>
      </c>
      <c r="B4" s="1420" t="s">
        <v>42</v>
      </c>
      <c r="C4" s="1422" t="s">
        <v>94</v>
      </c>
      <c r="D4" s="1422"/>
      <c r="E4" s="1422"/>
      <c r="F4" s="1310"/>
      <c r="G4" s="1310"/>
      <c r="H4" s="1310"/>
      <c r="I4" s="1310"/>
      <c r="J4" s="1310"/>
      <c r="K4" s="1310"/>
      <c r="L4" s="1310"/>
      <c r="M4" s="1310"/>
      <c r="N4" s="1310"/>
      <c r="O4" s="1310"/>
      <c r="P4" s="1310"/>
      <c r="Q4" s="1310"/>
      <c r="R4" s="1311">
        <f>SUM(R6:R35)/10^7</f>
        <v>7.484585479944454</v>
      </c>
      <c r="S4" s="1311"/>
      <c r="T4" s="1310"/>
      <c r="U4" s="1312"/>
    </row>
    <row r="5" spans="1:25" ht="53.25" customHeight="1" thickBot="1">
      <c r="A5" s="1419"/>
      <c r="B5" s="1421"/>
      <c r="C5" s="1313" t="s">
        <v>95</v>
      </c>
      <c r="D5" s="1314" t="s">
        <v>96</v>
      </c>
      <c r="E5" s="1313" t="s">
        <v>97</v>
      </c>
      <c r="F5" s="1313" t="s">
        <v>98</v>
      </c>
      <c r="G5" s="1313" t="s">
        <v>1658</v>
      </c>
      <c r="H5" s="1313" t="s">
        <v>1575</v>
      </c>
      <c r="I5" s="1313" t="s">
        <v>1576</v>
      </c>
      <c r="J5" s="1313" t="s">
        <v>102</v>
      </c>
      <c r="K5" s="1313" t="s">
        <v>103</v>
      </c>
      <c r="L5" s="1313" t="s">
        <v>1622</v>
      </c>
      <c r="M5" s="1313" t="s">
        <v>288</v>
      </c>
      <c r="N5" s="1313" t="s">
        <v>1464</v>
      </c>
      <c r="O5" s="1313" t="s">
        <v>1619</v>
      </c>
      <c r="P5" s="1313" t="s">
        <v>1618</v>
      </c>
      <c r="Q5" s="1313" t="s">
        <v>1620</v>
      </c>
      <c r="R5" s="1313" t="s">
        <v>272</v>
      </c>
      <c r="S5" s="1313" t="s">
        <v>1653</v>
      </c>
      <c r="T5" s="1315" t="s">
        <v>87</v>
      </c>
      <c r="U5" s="1316" t="s">
        <v>1</v>
      </c>
    </row>
    <row r="6" spans="1:25">
      <c r="A6" s="1317">
        <v>1</v>
      </c>
      <c r="B6" s="1318">
        <v>1</v>
      </c>
      <c r="C6" s="1318" t="s">
        <v>574</v>
      </c>
      <c r="D6" s="1318" t="s">
        <v>587</v>
      </c>
      <c r="E6" s="1319">
        <v>4.8985880000000002</v>
      </c>
      <c r="F6" s="1319">
        <f>E6</f>
        <v>4.8985880000000002</v>
      </c>
      <c r="G6" s="1319" t="s">
        <v>1280</v>
      </c>
      <c r="H6" s="1320">
        <f>I6-2</f>
        <v>45694</v>
      </c>
      <c r="I6" s="1321">
        <v>45696</v>
      </c>
      <c r="J6" s="1321">
        <v>45709</v>
      </c>
      <c r="K6" s="1321">
        <v>45714</v>
      </c>
      <c r="L6" s="1320">
        <f>M6-3</f>
        <v>45717</v>
      </c>
      <c r="M6" s="1321">
        <v>45720</v>
      </c>
      <c r="N6" s="1321">
        <v>45721</v>
      </c>
      <c r="O6" s="96" t="s">
        <v>1676</v>
      </c>
      <c r="P6" s="96" t="s">
        <v>1676</v>
      </c>
      <c r="Q6" s="96" t="s">
        <v>1676</v>
      </c>
      <c r="R6" s="1322">
        <f t="shared" ref="R6:R15" si="0">958667.19*E6</f>
        <v>4696115.5929277195</v>
      </c>
      <c r="S6" s="1322" t="s">
        <v>1654</v>
      </c>
      <c r="T6" s="1318" t="s">
        <v>1195</v>
      </c>
      <c r="U6" s="1323" t="s">
        <v>962</v>
      </c>
      <c r="V6" s="1409" t="s">
        <v>1196</v>
      </c>
      <c r="W6" s="1409"/>
      <c r="X6" s="1409"/>
      <c r="Y6" s="1409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4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93">
        <f t="shared" si="0"/>
        <v>2476802.0067449096</v>
      </c>
      <c r="S7" s="1293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24">
        <f>R10+R11</f>
        <v>4921849.1214882601</v>
      </c>
      <c r="X8" s="1324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93">
        <f t="shared" si="0"/>
        <v>4521074.4680399997</v>
      </c>
      <c r="S9" s="1293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25" t="s">
        <v>1504</v>
      </c>
      <c r="W10" s="1325"/>
      <c r="X10" s="1325"/>
      <c r="Y10" s="1325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0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26" t="s">
        <v>1280</v>
      </c>
      <c r="H18" s="1321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/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/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/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/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/>
      <c r="T33" s="62" t="s">
        <v>1503</v>
      </c>
      <c r="U33" s="1327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/>
      <c r="T34" s="62" t="s">
        <v>1778</v>
      </c>
      <c r="U34" s="1327" t="s">
        <v>1795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311</v>
      </c>
      <c r="Q35" s="722"/>
      <c r="R35" s="1117">
        <f t="shared" si="4"/>
        <v>399647.26083281997</v>
      </c>
      <c r="S35" s="62"/>
      <c r="T35" s="62" t="s">
        <v>1503</v>
      </c>
      <c r="U35" s="1327" t="s">
        <v>962</v>
      </c>
      <c r="V35" s="308" t="s">
        <v>1651</v>
      </c>
      <c r="W35" s="308" t="s">
        <v>1683</v>
      </c>
      <c r="Z35" s="308" t="s">
        <v>1826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311</v>
      </c>
      <c r="Q36" s="722"/>
      <c r="R36" s="1117">
        <f t="shared" si="4"/>
        <v>460419.09134129994</v>
      </c>
      <c r="S36" s="62"/>
      <c r="T36" s="62" t="s">
        <v>1503</v>
      </c>
      <c r="U36" s="1327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311</v>
      </c>
      <c r="R37" s="1117">
        <f t="shared" si="4"/>
        <v>2904789.3870485099</v>
      </c>
      <c r="S37" s="62"/>
      <c r="T37" s="62" t="s">
        <v>1503</v>
      </c>
      <c r="U37" s="1327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311</v>
      </c>
      <c r="R38" s="1117">
        <f t="shared" si="4"/>
        <v>4713088.7955266694</v>
      </c>
      <c r="S38" s="62"/>
      <c r="T38" s="62" t="s">
        <v>1195</v>
      </c>
      <c r="U38" s="1327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40">
        <f>'Stretch readiness '!C42/1000</f>
        <v>0.24403</v>
      </c>
      <c r="F39" s="554">
        <f t="shared" si="1"/>
        <v>86.743446000000006</v>
      </c>
      <c r="G39" s="62" t="s">
        <v>1279</v>
      </c>
      <c r="H39" s="1341">
        <v>46190</v>
      </c>
      <c r="I39" s="1341">
        <v>46191</v>
      </c>
      <c r="J39" s="1341">
        <v>46194</v>
      </c>
      <c r="K39" s="1341">
        <v>46199</v>
      </c>
      <c r="L39" s="1341">
        <v>46195</v>
      </c>
      <c r="M39" s="1341">
        <v>46199</v>
      </c>
      <c r="N39" s="1341">
        <v>46199</v>
      </c>
      <c r="O39" s="1341"/>
      <c r="P39" s="1341" t="s">
        <v>1676</v>
      </c>
      <c r="Q39" s="1341"/>
      <c r="R39" s="1117">
        <f t="shared" si="4"/>
        <v>233943.55437569998</v>
      </c>
      <c r="S39" s="1023"/>
      <c r="T39" s="1023" t="s">
        <v>1778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40">
        <f>496.69/1000</f>
        <v>0.49669000000000002</v>
      </c>
      <c r="F40" s="554">
        <f t="shared" si="1"/>
        <v>87.240136000000007</v>
      </c>
      <c r="G40" s="62" t="s">
        <v>1279</v>
      </c>
      <c r="H40" s="1341">
        <v>46192</v>
      </c>
      <c r="I40" s="1341">
        <v>46193</v>
      </c>
      <c r="J40" s="1341">
        <v>46195</v>
      </c>
      <c r="K40" s="1341">
        <v>46199</v>
      </c>
      <c r="L40" s="1341">
        <v>46195</v>
      </c>
      <c r="M40" s="1341">
        <v>46199</v>
      </c>
      <c r="N40" s="1341"/>
      <c r="O40" s="1341"/>
      <c r="P40" s="1341" t="s">
        <v>1676</v>
      </c>
      <c r="Q40" s="1341"/>
      <c r="R40" s="1117">
        <f t="shared" si="4"/>
        <v>476160.4066011</v>
      </c>
      <c r="S40" s="1023"/>
      <c r="T40" s="1023" t="s">
        <v>1834</v>
      </c>
      <c r="U40" s="445" t="s">
        <v>962</v>
      </c>
    </row>
    <row r="41" spans="1:26" s="308" customFormat="1">
      <c r="A41" s="62">
        <v>36</v>
      </c>
      <c r="B41" s="1023"/>
      <c r="C41" s="1023" t="s">
        <v>63</v>
      </c>
      <c r="D41" s="1274" t="s">
        <v>64</v>
      </c>
      <c r="E41" s="1340">
        <v>0.21121000000000001</v>
      </c>
      <c r="F41" s="554">
        <f t="shared" si="1"/>
        <v>87.451346000000001</v>
      </c>
      <c r="G41" s="62" t="s">
        <v>1279</v>
      </c>
      <c r="H41" s="1341">
        <v>45835</v>
      </c>
      <c r="I41" s="1341">
        <f>J41-3</f>
        <v>46201</v>
      </c>
      <c r="J41" s="1341">
        <v>46204</v>
      </c>
      <c r="K41" s="1341">
        <v>46205</v>
      </c>
      <c r="L41" s="1341">
        <v>46204</v>
      </c>
      <c r="M41" s="1341">
        <v>46205</v>
      </c>
      <c r="N41" s="1341">
        <v>46205</v>
      </c>
      <c r="O41" s="1341"/>
      <c r="P41" s="1341"/>
      <c r="Q41" s="1341"/>
      <c r="R41" s="1023"/>
      <c r="S41" s="1023"/>
      <c r="T41" s="1023" t="s">
        <v>1195</v>
      </c>
      <c r="U41" s="445" t="s">
        <v>962</v>
      </c>
    </row>
    <row r="42" spans="1:26">
      <c r="A42" s="625">
        <v>37</v>
      </c>
      <c r="B42" s="1329"/>
      <c r="C42" s="1329" t="s">
        <v>56</v>
      </c>
      <c r="D42" s="1330" t="s">
        <v>674</v>
      </c>
      <c r="E42" s="1331">
        <f>440.46/1000</f>
        <v>0.44045999999999996</v>
      </c>
      <c r="F42" s="626">
        <f t="shared" si="1"/>
        <v>87.891806000000003</v>
      </c>
      <c r="G42" s="625" t="s">
        <v>1279</v>
      </c>
      <c r="H42" s="1332">
        <v>46201</v>
      </c>
      <c r="I42" s="1332">
        <f>J42-2</f>
        <v>46202</v>
      </c>
      <c r="J42" s="1332">
        <v>46204</v>
      </c>
      <c r="K42" s="1332"/>
      <c r="L42" s="1332"/>
      <c r="M42" s="1332"/>
      <c r="N42" s="1332"/>
      <c r="O42" s="1332"/>
      <c r="P42" s="1332"/>
      <c r="Q42" s="1332"/>
      <c r="R42" s="1329"/>
      <c r="S42" s="1329"/>
      <c r="T42" s="1329" t="s">
        <v>1834</v>
      </c>
      <c r="U42" s="1333" t="s">
        <v>1849</v>
      </c>
    </row>
    <row r="43" spans="1:26">
      <c r="A43" s="625">
        <v>38</v>
      </c>
      <c r="B43" s="625"/>
      <c r="C43" s="975" t="s">
        <v>74</v>
      </c>
      <c r="D43" s="975" t="s">
        <v>638</v>
      </c>
      <c r="E43" s="626">
        <f>4665.918/1000</f>
        <v>4.6659179999999996</v>
      </c>
      <c r="F43" s="626">
        <f t="shared" si="1"/>
        <v>92.557724000000007</v>
      </c>
      <c r="G43" s="625" t="s">
        <v>1280</v>
      </c>
      <c r="H43" s="761">
        <v>46194</v>
      </c>
      <c r="I43" s="761"/>
      <c r="J43" s="761"/>
      <c r="K43" s="761"/>
      <c r="L43" s="761"/>
      <c r="M43" s="761"/>
      <c r="N43" s="761"/>
      <c r="O43" s="761"/>
      <c r="P43" s="761"/>
      <c r="Q43" s="761"/>
      <c r="R43" s="625"/>
      <c r="S43" s="625"/>
      <c r="T43" s="625" t="s">
        <v>1195</v>
      </c>
      <c r="U43" s="1328" t="s">
        <v>1855</v>
      </c>
    </row>
    <row r="44" spans="1:26">
      <c r="A44" s="625">
        <v>39</v>
      </c>
      <c r="B44" s="625"/>
      <c r="C44" s="975" t="s">
        <v>167</v>
      </c>
      <c r="D44" s="975" t="s">
        <v>12</v>
      </c>
      <c r="E44" s="626">
        <f>5019.34/1000</f>
        <v>5.0193400000000006</v>
      </c>
      <c r="F44" s="626">
        <f t="shared" si="1"/>
        <v>97.577064000000007</v>
      </c>
      <c r="G44" s="625" t="s">
        <v>1280</v>
      </c>
      <c r="H44" s="625"/>
      <c r="I44" s="761"/>
      <c r="J44" s="761"/>
      <c r="K44" s="761"/>
      <c r="L44" s="761"/>
      <c r="M44" s="761"/>
      <c r="N44" s="761"/>
      <c r="O44" s="761"/>
      <c r="P44" s="761"/>
      <c r="Q44" s="761"/>
      <c r="R44" s="625"/>
      <c r="S44" s="625"/>
      <c r="T44" s="625" t="s">
        <v>1503</v>
      </c>
      <c r="U44" s="1328" t="s">
        <v>1856</v>
      </c>
    </row>
    <row r="45" spans="1:26" ht="15" thickBot="1">
      <c r="A45" s="1334"/>
      <c r="B45" s="1335"/>
      <c r="C45" s="1335"/>
      <c r="D45" s="1335"/>
      <c r="E45" s="1335"/>
      <c r="F45" s="1335"/>
      <c r="G45" s="1335"/>
      <c r="H45" s="1335"/>
      <c r="I45" s="1335"/>
      <c r="J45" s="1335"/>
      <c r="K45" s="1335"/>
      <c r="L45" s="1335"/>
      <c r="M45" s="1335"/>
      <c r="N45" s="1335"/>
      <c r="O45" s="1335"/>
      <c r="P45" s="1335"/>
      <c r="Q45" s="1335"/>
      <c r="R45" s="1335"/>
      <c r="S45" s="1335"/>
      <c r="T45" s="1335"/>
      <c r="U45" s="1336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8" priority="1"/>
  </conditionalFormatting>
  <conditionalFormatting sqref="D6:D13 D15">
    <cfRule type="duplicateValues" dxfId="207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 filterMode="1"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11" activePane="bottomLeft" state="frozen"/>
      <selection activeCell="C296" sqref="C296"/>
      <selection pane="bottomLeft" activeCell="D7" sqref="D7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57" t="s">
        <v>1340</v>
      </c>
      <c r="B2" s="1557"/>
      <c r="C2" s="1557"/>
      <c r="D2" s="1557"/>
      <c r="E2" s="1557"/>
      <c r="F2" s="1557"/>
      <c r="G2" s="1557"/>
      <c r="H2" s="1557"/>
      <c r="I2" s="1557"/>
      <c r="J2" s="1557"/>
      <c r="K2" s="1557"/>
      <c r="L2" s="1557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1748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35</v>
      </c>
      <c r="F5" s="1082">
        <f>SUM(F6:F7)</f>
        <v>87.241771999999997</v>
      </c>
      <c r="G5" s="138">
        <f>D5-F5</f>
        <v>30.614282000000031</v>
      </c>
      <c r="H5" s="138"/>
      <c r="I5" s="819" t="s">
        <v>1791</v>
      </c>
      <c r="J5" s="819" t="s">
        <v>1792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9</v>
      </c>
      <c r="F7" s="1082">
        <f>SUMIFS($C$11:$C$72,$D$11:$D$72,"Manual",$L$11:$L$72,"Completed")/1000</f>
        <v>3.2809000000000004</v>
      </c>
      <c r="G7" s="138">
        <f>D7-F7</f>
        <v>5.2899949999999993</v>
      </c>
      <c r="H7" s="1106">
        <v>0</v>
      </c>
      <c r="I7" s="834">
        <f>SUMIFS($C$11:$C$72,$D$11:$D$72,"Manual",$L$11:$L$72,"&lt;&gt;Completed")/1000</f>
        <v>5.2899949999999993</v>
      </c>
      <c r="J7" s="819">
        <f>C7-E7</f>
        <v>16</v>
      </c>
      <c r="K7" s="1102"/>
      <c r="M7" s="819">
        <f>C7-E7</f>
        <v>16</v>
      </c>
      <c r="N7" s="834">
        <f>D7-F7</f>
        <v>5.2899949999999993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58" t="s">
        <v>1453</v>
      </c>
      <c r="B9" s="1551" t="s">
        <v>94</v>
      </c>
      <c r="C9" s="1551" t="s">
        <v>1420</v>
      </c>
      <c r="D9" s="1551" t="s">
        <v>1277</v>
      </c>
      <c r="E9" s="1551" t="s">
        <v>1278</v>
      </c>
      <c r="F9" s="1551" t="s">
        <v>1348</v>
      </c>
      <c r="G9" s="1553" t="s">
        <v>99</v>
      </c>
      <c r="H9" s="1554"/>
      <c r="I9" s="1553" t="s">
        <v>1343</v>
      </c>
      <c r="J9" s="1554"/>
      <c r="K9" s="1097"/>
      <c r="L9" s="1047" t="s">
        <v>1344</v>
      </c>
    </row>
    <row r="10" spans="1:14" ht="16.5" customHeight="1" thickBot="1">
      <c r="A10" s="1559"/>
      <c r="B10" s="1552"/>
      <c r="C10" s="1552"/>
      <c r="D10" s="1552"/>
      <c r="E10" s="1552"/>
      <c r="F10" s="1552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 t="s">
        <v>1771</v>
      </c>
    </row>
    <row r="12" spans="1:14" s="1069" customFormat="1" ht="18.5" hidden="1">
      <c r="A12" s="1150">
        <f>IF(B12="","",SUBTOTAL(3,$B$11:B12))</f>
        <v>1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 hidden="1">
      <c r="A13" s="1059">
        <f>IF(B13="","",SUBTOTAL(3,$B$11:B13))</f>
        <v>1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 hidden="1">
      <c r="A14" s="1059">
        <f>IF(B14="","",SUBTOTAL(3,$B$11:B14))</f>
        <v>1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 hidden="1">
      <c r="A15" s="1059">
        <f>IF(B15="","",SUBTOTAL(3,$B$11:B15))</f>
        <v>1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 hidden="1">
      <c r="A16" s="1059">
        <f>IF(B16="","",SUBTOTAL(3,$B$11:B16))</f>
        <v>1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 hidden="1">
      <c r="A17" s="1059">
        <f>IF(B17="","",SUBTOTAL(3,$B$11:B17))</f>
        <v>1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 hidden="1">
      <c r="A18" s="1059">
        <f>IF(B18="","",SUBTOTAL(3,$B$11:B18))</f>
        <v>1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 hidden="1">
      <c r="A19" s="1059">
        <f>IF(B19="","",SUBTOTAL(3,$B$11:B19))</f>
        <v>1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 hidden="1">
      <c r="A20" s="1059">
        <f>IF(B20="","",SUBTOTAL(3,$B$11:B20))</f>
        <v>1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 hidden="1">
      <c r="A21" s="1059">
        <f>IF(B21="","",SUBTOTAL(3,$B$11:B21))</f>
        <v>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 hidden="1">
      <c r="A22" s="1059">
        <f>IF(B22="","",SUBTOTAL(3,$B$11:B22))</f>
        <v>1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 hidden="1">
      <c r="A23" s="1059">
        <f>IF(B23="","",SUBTOTAL(3,$B$11:B23))</f>
        <v>1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 hidden="1">
      <c r="A24" s="1059">
        <f>IF(B24="","",SUBTOTAL(3,$B$11:B24))</f>
        <v>1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 hidden="1">
      <c r="A25" s="1059">
        <f>IF(B25="","",SUBTOTAL(3,$B$11:B25))</f>
        <v>1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 hidden="1">
      <c r="A26" s="1059">
        <f>IF(B26="","",SUBTOTAL(3,$B$11:B26))</f>
        <v>1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 hidden="1">
      <c r="A27" s="1071">
        <f>IF(B27="","",SUBTOTAL(3,$B$11:B27))</f>
        <v>1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2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 hidden="1">
      <c r="A29" s="1071">
        <f>IF(B29="","",SUBTOTAL(3,$B$11:B29))</f>
        <v>2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 hidden="1">
      <c r="A30" s="1150">
        <f>IF(B30="","",SUBTOTAL(3,$B$11:B30))</f>
        <v>2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 hidden="1">
      <c r="A31" s="1298">
        <f>IF(B31="","",SUBTOTAL(3,$B$11:B31))</f>
        <v>2</v>
      </c>
      <c r="B31" s="1299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3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1779</v>
      </c>
    </row>
    <row r="33" spans="1:12" s="1069" customFormat="1" ht="18.5">
      <c r="A33" s="1064">
        <f>IF(B33="","",SUBTOTAL(3,$B$11:B33))</f>
        <v>4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5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 hidden="1">
      <c r="A35" s="1059">
        <f>IF(B35="","",SUBTOTAL(3,$B$11:B35))</f>
        <v>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125">
        <f>IF(B37="","",SUBTOTAL(3,$B$11:B37))</f>
        <v>7</v>
      </c>
      <c r="B37" s="1126" t="s">
        <v>1309</v>
      </c>
      <c r="C37" s="1127">
        <v>2550.1669999999999</v>
      </c>
      <c r="D37" s="1128" t="s">
        <v>1280</v>
      </c>
      <c r="E37" s="1128"/>
      <c r="F37" s="1128">
        <v>7</v>
      </c>
      <c r="G37" s="1128">
        <v>7</v>
      </c>
      <c r="H37" s="1128">
        <f t="shared" si="1"/>
        <v>0</v>
      </c>
      <c r="I37" s="1128">
        <v>7</v>
      </c>
      <c r="J37" s="1128">
        <f t="shared" si="0"/>
        <v>0</v>
      </c>
      <c r="K37" s="1129" t="s">
        <v>1611</v>
      </c>
      <c r="L37" s="1124"/>
    </row>
    <row r="38" spans="1:12" s="1069" customFormat="1" ht="18.5">
      <c r="A38" s="1125">
        <f>IF(B38="","",SUBTOTAL(3,$B$11:B38))</f>
        <v>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64">
        <f>IF(B40="","",SUBTOTAL(3,$B$11:B40))</f>
        <v>10</v>
      </c>
      <c r="B40" s="1065" t="s">
        <v>1312</v>
      </c>
      <c r="C40" s="1066">
        <v>440.46</v>
      </c>
      <c r="D40" s="1067" t="s">
        <v>1279</v>
      </c>
      <c r="E40" s="1067"/>
      <c r="F40" s="1067">
        <v>1</v>
      </c>
      <c r="G40" s="1067">
        <v>1</v>
      </c>
      <c r="H40" s="1067">
        <f t="shared" si="1"/>
        <v>0</v>
      </c>
      <c r="I40" s="1067">
        <v>1</v>
      </c>
      <c r="J40" s="1067">
        <f t="shared" si="0"/>
        <v>0</v>
      </c>
      <c r="K40" s="1105" t="s">
        <v>1611</v>
      </c>
      <c r="L40" s="1124"/>
    </row>
    <row r="41" spans="1:12" s="1069" customFormat="1" ht="18.5" hidden="1">
      <c r="A41" s="1071">
        <f>IF(B41="","",SUBTOTAL(3,$B$11:B41))</f>
        <v>10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 hidden="1">
      <c r="A42" s="1071">
        <f>IF(B42="","",SUBTOTAL(3,$B$11:B42))</f>
        <v>10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64">
        <f>IF(B43="","",SUBTOTAL(3,$B$11:B43))</f>
        <v>11</v>
      </c>
      <c r="B43" s="1065" t="s">
        <v>1315</v>
      </c>
      <c r="C43" s="1066">
        <v>237.43</v>
      </c>
      <c r="D43" s="1067" t="s">
        <v>1279</v>
      </c>
      <c r="E43" s="1067"/>
      <c r="F43" s="1067">
        <v>1</v>
      </c>
      <c r="G43" s="1067">
        <v>1</v>
      </c>
      <c r="H43" s="1067">
        <f t="shared" si="1"/>
        <v>0</v>
      </c>
      <c r="I43" s="1067">
        <v>1</v>
      </c>
      <c r="J43" s="1067">
        <f t="shared" si="0"/>
        <v>0</v>
      </c>
      <c r="K43" s="1105" t="s">
        <v>1611</v>
      </c>
      <c r="L43" s="1124"/>
    </row>
    <row r="44" spans="1:12" s="1069" customFormat="1" ht="18.5">
      <c r="A44" s="1064">
        <f>IF(B44="","",SUBTOTAL(3,$B$11:B44))</f>
        <v>12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 hidden="1">
      <c r="A45" s="1071">
        <f>IF(B45="","",SUBTOTAL(3,$B$11:B45))</f>
        <v>12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64">
        <f>IF(B46="","",SUBTOTAL(3,$B$11:B46))</f>
        <v>13</v>
      </c>
      <c r="B46" s="1065" t="s">
        <v>1318</v>
      </c>
      <c r="C46" s="1066">
        <v>211.21</v>
      </c>
      <c r="D46" s="1067" t="s">
        <v>1279</v>
      </c>
      <c r="E46" s="1067" t="s">
        <v>1285</v>
      </c>
      <c r="F46" s="1067">
        <v>1</v>
      </c>
      <c r="G46" s="1067">
        <v>1</v>
      </c>
      <c r="H46" s="1067">
        <f t="shared" si="1"/>
        <v>0</v>
      </c>
      <c r="I46" s="1067">
        <v>1</v>
      </c>
      <c r="J46" s="1067">
        <f t="shared" si="0"/>
        <v>0</v>
      </c>
      <c r="K46" s="1105" t="s">
        <v>1610</v>
      </c>
      <c r="L46" s="1068"/>
    </row>
    <row r="47" spans="1:12" s="1069" customFormat="1" ht="18.5" hidden="1">
      <c r="A47" s="1071">
        <f>IF(B47="","",SUBTOTAL(3,$B$11:B47))</f>
        <v>13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 hidden="1">
      <c r="A48" s="1071">
        <f>IF(B48="","",SUBTOTAL(3,$B$11:B48))</f>
        <v>13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 hidden="1">
      <c r="A49" s="1071">
        <f>IF(B49="","",SUBTOTAL(3,$B$11:B49))</f>
        <v>13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 hidden="1">
      <c r="A50" s="1059">
        <f>IF(B50="","",SUBTOTAL(3,$B$11:B50))</f>
        <v>13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 hidden="1">
      <c r="A51" s="1059">
        <f>IF(B51="","",SUBTOTAL(3,$B$11:B51))</f>
        <v>13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 hidden="1">
      <c r="A52" s="1059">
        <f>IF(B52="","",SUBTOTAL(3,$B$11:B52))</f>
        <v>13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 hidden="1">
      <c r="A53" s="1059">
        <f>IF(B53="","",SUBTOTAL(3,$B$11:B53))</f>
        <v>13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 hidden="1">
      <c r="A54" s="1071">
        <f>IF(B54="","",SUBTOTAL(3,$B$11:B54))</f>
        <v>13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 hidden="1">
      <c r="A55" s="1071">
        <f>IF(B55="","",SUBTOTAL(3,$B$11:B55))</f>
        <v>13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64">
        <f>IF(B56="","",SUBTOTAL(3,$B$11:B56))</f>
        <v>14</v>
      </c>
      <c r="B56" s="1065" t="s">
        <v>1328</v>
      </c>
      <c r="C56" s="1066">
        <v>454</v>
      </c>
      <c r="D56" s="1067" t="s">
        <v>1279</v>
      </c>
      <c r="E56" s="1067"/>
      <c r="F56" s="1067">
        <v>1</v>
      </c>
      <c r="G56" s="1067">
        <v>1</v>
      </c>
      <c r="H56" s="1067">
        <f t="shared" si="1"/>
        <v>0</v>
      </c>
      <c r="I56" s="1067">
        <v>1</v>
      </c>
      <c r="J56" s="1067">
        <f t="shared" si="0"/>
        <v>0</v>
      </c>
      <c r="K56" s="1105" t="s">
        <v>1611</v>
      </c>
      <c r="L56" s="1068"/>
    </row>
    <row r="57" spans="1:12" s="1069" customFormat="1" ht="18.5">
      <c r="A57" s="1064">
        <f>IF(B57="","",SUBTOTAL(3,$B$11:B57))</f>
        <v>15</v>
      </c>
      <c r="B57" s="1065" t="s">
        <v>1747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16</v>
      </c>
      <c r="B58" s="1065" t="s">
        <v>1780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17</v>
      </c>
      <c r="B59" s="1065" t="s">
        <v>1781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18</v>
      </c>
      <c r="B60" s="1065" t="s">
        <v>1782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 hidden="1">
      <c r="A61" s="1071">
        <f>IF(B61="","",SUBTOTAL(3,$B$11:B61))</f>
        <v>18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 hidden="1">
      <c r="A62" s="1071">
        <f>IF(B62="","",SUBTOTAL(3,$B$11:B62))</f>
        <v>18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 hidden="1">
      <c r="A63" s="1071">
        <f>IF(B63="","",SUBTOTAL(3,$B$11:B63))</f>
        <v>18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125">
        <f>IF(B64="","",SUBTOTAL(3,$B$11:B64))</f>
        <v>19</v>
      </c>
      <c r="B64" s="1126" t="s">
        <v>1334</v>
      </c>
      <c r="C64" s="1127">
        <v>4665.9179999999997</v>
      </c>
      <c r="D64" s="1128" t="s">
        <v>1280</v>
      </c>
      <c r="E64" s="1128"/>
      <c r="F64" s="1128">
        <v>12</v>
      </c>
      <c r="G64" s="1128">
        <v>12</v>
      </c>
      <c r="H64" s="1128">
        <f t="shared" si="1"/>
        <v>0</v>
      </c>
      <c r="I64" s="1128">
        <v>12</v>
      </c>
      <c r="J64" s="1128">
        <f t="shared" si="0"/>
        <v>0</v>
      </c>
      <c r="K64" s="1129" t="s">
        <v>1611</v>
      </c>
      <c r="L64" s="1124"/>
    </row>
    <row r="65" spans="1:14" s="1069" customFormat="1" ht="18.5">
      <c r="A65" s="1125">
        <f>IF(B65="","",SUBTOTAL(3,$B$11:B65))</f>
        <v>20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21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22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23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24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25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26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27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55" t="s">
        <v>1287</v>
      </c>
      <c r="B77" s="1556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1758</v>
      </c>
      <c r="G80" s="941" t="s">
        <v>1759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>
    <filterColumn colId="11">
      <filters blank="1">
        <filter val="pending due to gy not yet ready"/>
        <filter val="Ready for stringing"/>
        <filter val="wip"/>
      </filters>
    </filterColumn>
  </autoFilter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6" priority="3"/>
    <cfRule type="duplicateValues" dxfId="205" priority="4"/>
  </conditionalFormatting>
  <conditionalFormatting sqref="B73:B1048576">
    <cfRule type="duplicateValues" dxfId="204" priority="2"/>
  </conditionalFormatting>
  <conditionalFormatting sqref="M12:M64">
    <cfRule type="duplicateValues" dxfId="203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K318" sqref="K31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65" t="s">
        <v>120</v>
      </c>
      <c r="B1" s="1565"/>
      <c r="C1" s="1565"/>
      <c r="D1" s="1565"/>
      <c r="E1" s="1565"/>
      <c r="F1" s="1565"/>
      <c r="G1" s="1565"/>
      <c r="H1" s="1565"/>
      <c r="I1" s="1565"/>
      <c r="J1" s="1565"/>
      <c r="K1" s="1565"/>
      <c r="L1" s="1565"/>
    </row>
    <row r="2" spans="1:12" ht="15.5">
      <c r="A2" s="1565" t="s">
        <v>1012</v>
      </c>
      <c r="B2" s="1565"/>
      <c r="C2" s="1565"/>
      <c r="D2" s="1565"/>
      <c r="E2" s="1565"/>
      <c r="F2" s="1565"/>
      <c r="G2" s="1565"/>
      <c r="H2" s="1565"/>
      <c r="I2" s="1565"/>
      <c r="J2" s="1565"/>
      <c r="K2" s="1565"/>
      <c r="L2" s="1565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02.07.2026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1777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1786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1788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1790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1787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1789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1833</v>
      </c>
      <c r="K308" s="995" t="s">
        <v>255</v>
      </c>
      <c r="L308" s="995"/>
    </row>
    <row r="309" spans="1:14" s="308" customFormat="1">
      <c r="A309" s="625">
        <f t="shared" si="14"/>
        <v>305</v>
      </c>
      <c r="B309" s="625"/>
      <c r="C309" s="1018" t="s">
        <v>1774</v>
      </c>
      <c r="D309" s="625" t="s">
        <v>215</v>
      </c>
      <c r="E309" s="761"/>
      <c r="F309" s="761"/>
      <c r="G309" s="664"/>
      <c r="H309" s="626">
        <v>72.155540000000002</v>
      </c>
      <c r="I309" s="762"/>
      <c r="J309" s="664"/>
      <c r="K309" s="1029"/>
      <c r="L309" s="1029"/>
    </row>
    <row r="310" spans="1:14" s="308" customFormat="1">
      <c r="A310" s="625">
        <f t="shared" si="14"/>
        <v>306</v>
      </c>
      <c r="B310" s="625"/>
      <c r="C310" s="1018" t="s">
        <v>1775</v>
      </c>
      <c r="D310" s="625" t="s">
        <v>428</v>
      </c>
      <c r="E310" s="761"/>
      <c r="F310" s="761"/>
      <c r="G310" s="664"/>
      <c r="H310" s="626">
        <v>96.880312000000004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1776</v>
      </c>
      <c r="D311" s="625" t="s">
        <v>215</v>
      </c>
      <c r="E311" s="761"/>
      <c r="F311" s="761"/>
      <c r="G311" s="664"/>
      <c r="H311" s="626">
        <v>72.155540000000002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60" t="s">
        <v>1106</v>
      </c>
      <c r="D313" s="1562" t="s">
        <v>223</v>
      </c>
      <c r="E313" s="1564" t="s">
        <v>1107</v>
      </c>
      <c r="F313" s="1564"/>
      <c r="G313" s="1564"/>
      <c r="H313" s="1564"/>
      <c r="I313" s="1564"/>
      <c r="J313" s="25"/>
      <c r="K313" s="186"/>
    </row>
    <row r="314" spans="1:14" ht="29">
      <c r="C314" s="1561"/>
      <c r="D314" s="1563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2" priority="1558"/>
  </conditionalFormatting>
  <conditionalFormatting sqref="C313:C1048576 C1:C308">
    <cfRule type="duplicateValues" dxfId="201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02.07.2026</v>
      </c>
      <c r="G3" s="198"/>
      <c r="H3" s="198"/>
      <c r="I3" s="198"/>
    </row>
    <row r="4" spans="1:31">
      <c r="A4" s="1566" t="s">
        <v>374</v>
      </c>
      <c r="B4" s="1566" t="s">
        <v>805</v>
      </c>
      <c r="C4" s="1567" t="s">
        <v>274</v>
      </c>
      <c r="D4" s="1566" t="s">
        <v>310</v>
      </c>
      <c r="E4" s="1566" t="s">
        <v>806</v>
      </c>
      <c r="F4" s="1566" t="s">
        <v>807</v>
      </c>
      <c r="G4" s="66" t="s">
        <v>844</v>
      </c>
      <c r="H4" s="1563" t="s">
        <v>808</v>
      </c>
      <c r="I4" s="1566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66"/>
      <c r="B5" s="1566"/>
      <c r="C5" s="1567"/>
      <c r="D5" s="1566"/>
      <c r="E5" s="1566"/>
      <c r="F5" s="1566"/>
      <c r="G5" s="66" t="s">
        <v>845</v>
      </c>
      <c r="H5" s="1563"/>
      <c r="I5" s="1566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68" t="s">
        <v>371</v>
      </c>
      <c r="B1" s="1569"/>
      <c r="C1" s="1569"/>
      <c r="D1" s="1569"/>
      <c r="E1" s="1570" t="s">
        <v>372</v>
      </c>
      <c r="F1" s="1570"/>
      <c r="G1" s="1570"/>
      <c r="H1" s="1570"/>
      <c r="I1" s="1570"/>
      <c r="J1" s="1570"/>
      <c r="K1" s="1571" t="s">
        <v>373</v>
      </c>
      <c r="L1" s="1571"/>
      <c r="M1" s="1571"/>
      <c r="N1" s="1572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0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73" t="s">
        <v>120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0" ht="15.5">
      <c r="A2" s="157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7"/>
      <c r="C2" s="1577"/>
      <c r="D2" s="1577"/>
      <c r="E2" s="1577"/>
      <c r="F2" s="1577"/>
      <c r="G2" s="1577"/>
      <c r="H2" s="1577"/>
      <c r="I2" s="1577"/>
      <c r="J2" s="1578"/>
    </row>
    <row r="3" spans="1:10" ht="15.5">
      <c r="A3" s="1585" t="s">
        <v>38</v>
      </c>
      <c r="B3" s="1565"/>
      <c r="C3" s="1565"/>
      <c r="D3" s="1565"/>
      <c r="E3" s="1565"/>
      <c r="F3" s="1565"/>
      <c r="G3" s="1565"/>
      <c r="H3" s="1565"/>
      <c r="I3" s="79"/>
      <c r="J3" s="307" t="str">
        <f>TA413_PBNTL!M1</f>
        <v>02.07.2026</v>
      </c>
    </row>
    <row r="4" spans="1:10">
      <c r="A4" s="1579" t="s">
        <v>20</v>
      </c>
      <c r="B4" s="1581" t="s">
        <v>21</v>
      </c>
      <c r="C4" s="1582"/>
      <c r="D4" s="1583" t="s">
        <v>978</v>
      </c>
      <c r="E4" s="1583" t="s">
        <v>22</v>
      </c>
      <c r="F4" s="1583" t="s">
        <v>39</v>
      </c>
      <c r="G4" s="1583" t="s">
        <v>23</v>
      </c>
      <c r="H4" s="1583" t="s">
        <v>80</v>
      </c>
      <c r="I4" s="1583" t="s">
        <v>249</v>
      </c>
      <c r="J4" s="1586" t="s">
        <v>1</v>
      </c>
    </row>
    <row r="5" spans="1:10" ht="21.75" customHeight="1">
      <c r="A5" s="1580"/>
      <c r="B5" s="12" t="s">
        <v>24</v>
      </c>
      <c r="C5" s="12" t="s">
        <v>25</v>
      </c>
      <c r="D5" s="1584"/>
      <c r="E5" s="1584"/>
      <c r="F5" s="1584"/>
      <c r="G5" s="1584"/>
      <c r="H5" s="1584"/>
      <c r="I5" s="1584"/>
      <c r="J5" s="1587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4" t="s">
        <v>120</v>
      </c>
      <c r="B1" s="1595"/>
      <c r="C1" s="1595"/>
      <c r="D1" s="1595"/>
      <c r="E1" s="1595"/>
      <c r="F1" s="1595"/>
      <c r="G1" s="1596"/>
    </row>
    <row r="2" spans="1:7" ht="15.5">
      <c r="A2" s="158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5"/>
      <c r="C2" s="1565"/>
      <c r="D2" s="1565"/>
      <c r="E2" s="1565"/>
      <c r="F2" s="1565"/>
      <c r="G2" s="1597"/>
    </row>
    <row r="3" spans="1:7" ht="15.5">
      <c r="A3" s="1588" t="s">
        <v>40</v>
      </c>
      <c r="B3" s="1589"/>
      <c r="C3" s="1589"/>
      <c r="D3" s="1589"/>
      <c r="E3" s="1589"/>
      <c r="F3" s="1590"/>
      <c r="G3" s="80" t="str">
        <f>TA413_PBNTL!M1</f>
        <v>02.07.2026</v>
      </c>
    </row>
    <row r="4" spans="1:7" ht="15" customHeight="1">
      <c r="A4" s="1598" t="s">
        <v>20</v>
      </c>
      <c r="B4" s="1581" t="s">
        <v>21</v>
      </c>
      <c r="C4" s="1582"/>
      <c r="D4" s="1599" t="s">
        <v>39</v>
      </c>
      <c r="E4" s="1583" t="s">
        <v>23</v>
      </c>
      <c r="F4" s="1599" t="s">
        <v>248</v>
      </c>
      <c r="G4" s="1586" t="s">
        <v>1</v>
      </c>
    </row>
    <row r="5" spans="1:7">
      <c r="A5" s="1598"/>
      <c r="B5" s="12" t="s">
        <v>24</v>
      </c>
      <c r="C5" s="12" t="s">
        <v>25</v>
      </c>
      <c r="D5" s="1599"/>
      <c r="E5" s="1584"/>
      <c r="F5" s="1599"/>
      <c r="G5" s="1587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91" t="s">
        <v>81</v>
      </c>
      <c r="B57" s="1592"/>
      <c r="C57" s="1593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0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601" t="str">
        <f>Foundation!A1</f>
        <v>KEC International Limited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</row>
    <row r="2" spans="1:11" ht="15.5">
      <c r="A2" s="1602" t="str">
        <f>Foundation!A2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</row>
    <row r="3" spans="1:11" ht="15.5">
      <c r="A3" s="1600" t="s">
        <v>105</v>
      </c>
      <c r="B3" s="1600"/>
      <c r="C3" s="1600"/>
      <c r="D3" s="1600"/>
      <c r="E3" s="1600"/>
      <c r="F3" s="1600"/>
      <c r="G3" s="1600"/>
      <c r="H3" s="1600"/>
      <c r="I3" s="1600"/>
      <c r="J3" s="1603" t="str">
        <f>TA413_PBNTL!M1</f>
        <v>02.07.2026</v>
      </c>
      <c r="K3" s="1603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1786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1787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1774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1775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1776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1796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 t="s">
        <v>1541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9" priority="1"/>
    <cfRule type="duplicateValues" dxfId="198" priority="2"/>
  </conditionalFormatting>
  <conditionalFormatting sqref="C3:C4 C35:C65307">
    <cfRule type="expression" dxfId="197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6" priority="29"/>
    <cfRule type="duplicateValues" dxfId="195" priority="30"/>
    <cfRule type="duplicateValues" dxfId="194" priority="31"/>
  </conditionalFormatting>
  <conditionalFormatting sqref="C5:C10">
    <cfRule type="duplicateValues" dxfId="193" priority="606"/>
  </conditionalFormatting>
  <conditionalFormatting sqref="C11:C34">
    <cfRule type="duplicateValues" dxfId="192" priority="859"/>
  </conditionalFormatting>
  <conditionalFormatting sqref="C35:C65307">
    <cfRule type="expression" dxfId="191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147" zoomScaleNormal="100" workbookViewId="0">
      <selection activeCell="C254" sqref="C25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5" t="str">
        <f>OPGW!B2</f>
        <v>KEC International Limited</v>
      </c>
      <c r="C1" s="1605"/>
      <c r="D1" s="1605"/>
      <c r="E1" s="1605"/>
      <c r="F1" s="1605"/>
      <c r="G1" s="1605"/>
      <c r="H1" s="1605"/>
      <c r="I1" s="1605"/>
      <c r="J1" s="1605"/>
      <c r="K1" s="1605"/>
    </row>
    <row r="2" spans="2:11">
      <c r="B2" s="1605" t="str">
        <f>OPGW!B3</f>
        <v xml:space="preserve"> TA413 : 765 KV D/C Bikaner III - Neemrana II TL02</v>
      </c>
      <c r="C2" s="1605"/>
      <c r="D2" s="1605"/>
      <c r="E2" s="1605"/>
      <c r="F2" s="1605"/>
      <c r="G2" s="1605"/>
      <c r="H2" s="1605"/>
      <c r="I2" s="1605"/>
      <c r="J2" s="1605"/>
      <c r="K2" s="1605"/>
    </row>
    <row r="3" spans="2:11" ht="15.5">
      <c r="B3" s="1604" t="s">
        <v>93</v>
      </c>
      <c r="C3" s="1604"/>
      <c r="D3" s="1604"/>
      <c r="E3" s="1604"/>
      <c r="F3" s="1604"/>
      <c r="G3" s="1604"/>
      <c r="H3" s="1604"/>
      <c r="I3" s="1604"/>
      <c r="J3" s="1159" t="str">
        <f>TA413_PBNTL!M1</f>
        <v>02.07.2026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0" priority="1"/>
    <cfRule type="duplicateValues" dxfId="189" priority="2"/>
    <cfRule type="duplicateValues" dxfId="188" priority="3"/>
  </conditionalFormatting>
  <conditionalFormatting sqref="D3:D4 D97:D199 D201:D233 D237:D259 D322:D64885">
    <cfRule type="expression" dxfId="187" priority="2132" stopIfTrue="1">
      <formula>AND(COUNTIF($D$74:$D$75, D3)+COUNTIF($D$1:$D$4, D3)+COUNTIF($D$76:$D$64885, D3)&gt;1,NOT(ISBLANK(D3)))</formula>
    </cfRule>
    <cfRule type="expression" dxfId="186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5" priority="1415"/>
  </conditionalFormatting>
  <conditionalFormatting sqref="D40">
    <cfRule type="duplicateValues" dxfId="184" priority="33"/>
  </conditionalFormatting>
  <conditionalFormatting sqref="D97:D199 D201:D233 D237:D259 D322:D64885">
    <cfRule type="expression" dxfId="183" priority="2142" stopIfTrue="1">
      <formula>AND(COUNTIF($D$74:$D$75, D97)+COUNTIF($D$76:$D$64885, D97)&gt;1,NOT(ISBLANK(D97)))</formula>
    </cfRule>
  </conditionalFormatting>
  <conditionalFormatting sqref="D200">
    <cfRule type="duplicateValues" dxfId="182" priority="4612"/>
    <cfRule type="duplicateValues" dxfId="181" priority="4613"/>
    <cfRule type="duplicateValues" dxfId="180" priority="4614"/>
    <cfRule type="duplicateValues" dxfId="179" priority="4615"/>
    <cfRule type="duplicateValues" dxfId="178" priority="4616"/>
    <cfRule type="duplicateValues" dxfId="177" priority="4617"/>
    <cfRule type="duplicateValues" dxfId="176" priority="4618"/>
    <cfRule type="expression" dxfId="175" priority="4619" stopIfTrue="1">
      <formula>AND(COUNTIF($D$74:$D$75, D200)+COUNTIF($D$1:$D$4, D200)+COUNTIF($D$76:$D$64888, D200)&gt;1,NOT(ISBLANK(D200)))</formula>
    </cfRule>
    <cfRule type="expression" dxfId="174" priority="4620" stopIfTrue="1">
      <formula>AND(COUNTIF($D$10:$D$10, D200)+COUNTIF($D$1:$D$4, D200)+COUNTIF($D$11:$D$75, D200)+COUNTIF($D$76:$D$64888, D200)&gt;1,NOT(ISBLANK(D200)))</formula>
    </cfRule>
    <cfRule type="expression" dxfId="173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2" priority="26"/>
  </conditionalFormatting>
  <conditionalFormatting sqref="D322:D1048576 D1:D199 D201:D259">
    <cfRule type="duplicateValues" dxfId="171" priority="24"/>
    <cfRule type="duplicateValues" dxfId="170" priority="25"/>
  </conditionalFormatting>
  <conditionalFormatting sqref="D322:D1048576 D1:D259">
    <cfRule type="duplicateValues" dxfId="169" priority="4"/>
  </conditionalFormatting>
  <conditionalFormatting sqref="D322:D1048576 D3:D199 D201:D233 D237:D259">
    <cfRule type="duplicateValues" dxfId="168" priority="27"/>
    <cfRule type="duplicateValues" dxfId="167" priority="28"/>
    <cfRule type="duplicateValues" dxfId="166" priority="1623"/>
    <cfRule type="duplicateValues" dxfId="165" priority="1624"/>
    <cfRule type="duplicateValues" dxfId="164" priority="1625"/>
    <cfRule type="duplicateValues" dxfId="163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 filterMode="1">
    <tabColor rgb="FFFF0000"/>
  </sheetPr>
  <dimension ref="A1:M312"/>
  <sheetViews>
    <sheetView zoomScale="104" zoomScaleNormal="104" workbookViewId="0">
      <pane xSplit="5" ySplit="6" topLeftCell="F160" activePane="bottomRight" state="frozen"/>
      <selection activeCell="C8" sqref="C8"/>
      <selection pane="topRight" activeCell="C8" sqref="C8"/>
      <selection pane="bottomLeft" activeCell="C8" sqref="C8"/>
      <selection pane="bottomRight" activeCell="C171" sqref="C17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606" t="s">
        <v>1767</v>
      </c>
      <c r="B1" s="1606"/>
      <c r="C1" s="1606"/>
      <c r="D1" s="1606"/>
      <c r="E1" s="1606"/>
      <c r="F1" s="1606"/>
      <c r="G1" s="1606"/>
      <c r="H1" s="1606"/>
      <c r="I1" s="1606"/>
      <c r="J1" s="1606"/>
      <c r="K1" s="1606"/>
      <c r="L1" s="1606"/>
    </row>
    <row r="2" spans="1:13" s="1217" customFormat="1" ht="15.5">
      <c r="A2" s="1606" t="s">
        <v>1750</v>
      </c>
      <c r="B2" s="1606"/>
      <c r="C2" s="1606"/>
      <c r="D2" s="1606"/>
      <c r="E2" s="1606"/>
      <c r="F2" s="1606"/>
      <c r="G2" s="1606"/>
      <c r="H2" s="1606"/>
      <c r="I2" s="1606"/>
      <c r="J2" s="1606"/>
      <c r="K2" s="1606"/>
      <c r="L2" s="1606"/>
      <c r="M2" s="1217">
        <f>I3-J3</f>
        <v>9</v>
      </c>
    </row>
    <row r="3" spans="1:13">
      <c r="D3" s="1407" t="s">
        <v>1757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20</v>
      </c>
      <c r="K3" s="129">
        <f>302-K4</f>
        <v>70</v>
      </c>
    </row>
    <row r="4" spans="1:13">
      <c r="A4" s="1607" t="s">
        <v>91</v>
      </c>
      <c r="B4" s="1218" t="s">
        <v>652</v>
      </c>
      <c r="C4" s="1218" t="s">
        <v>651</v>
      </c>
      <c r="D4" s="1218" t="s">
        <v>484</v>
      </c>
      <c r="E4" s="1608" t="s">
        <v>1751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283</v>
      </c>
      <c r="K4" s="1218">
        <f>COUNTIFS(K6:K312,"done")</f>
        <v>232</v>
      </c>
      <c r="L4" s="1218" t="s">
        <v>1</v>
      </c>
    </row>
    <row r="5" spans="1:13" ht="29">
      <c r="A5" s="1607"/>
      <c r="B5" s="1218" t="s">
        <v>520</v>
      </c>
      <c r="C5" s="1218" t="s">
        <v>521</v>
      </c>
      <c r="D5" s="1218" t="s">
        <v>485</v>
      </c>
      <c r="E5" s="1609"/>
      <c r="F5" s="1219" t="s">
        <v>99</v>
      </c>
      <c r="G5" s="1219" t="s">
        <v>34</v>
      </c>
      <c r="H5" s="1219" t="s">
        <v>1752</v>
      </c>
      <c r="I5" s="1219" t="s">
        <v>1753</v>
      </c>
      <c r="J5" s="1219" t="s">
        <v>1754</v>
      </c>
      <c r="K5" s="1219" t="s">
        <v>1344</v>
      </c>
      <c r="L5" s="1218"/>
    </row>
    <row r="6" spans="1:13" hidden="1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1755</v>
      </c>
      <c r="J7" s="1222" t="s">
        <v>1755</v>
      </c>
      <c r="K7" s="1222" t="s">
        <v>1755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1755</v>
      </c>
      <c r="J8" s="1222" t="s">
        <v>1755</v>
      </c>
      <c r="K8" s="1222" t="s">
        <v>1755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1755</v>
      </c>
      <c r="J9" s="1222" t="s">
        <v>1755</v>
      </c>
      <c r="K9" s="1222" t="s">
        <v>1755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1755</v>
      </c>
      <c r="J10" s="1222" t="s">
        <v>1755</v>
      </c>
      <c r="K10" s="1222" t="s">
        <v>1755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1755</v>
      </c>
      <c r="J11" s="1222" t="s">
        <v>1755</v>
      </c>
      <c r="K11" s="1222" t="s">
        <v>1755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1755</v>
      </c>
      <c r="J12" s="1222" t="s">
        <v>1755</v>
      </c>
      <c r="K12" s="1222" t="s">
        <v>1755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1755</v>
      </c>
      <c r="J13" s="1222" t="s">
        <v>1755</v>
      </c>
      <c r="K13" s="1222" t="s">
        <v>1755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1755</v>
      </c>
      <c r="J14" s="1222" t="s">
        <v>1755</v>
      </c>
      <c r="K14" s="1222" t="s">
        <v>1755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1755</v>
      </c>
      <c r="J15" s="1222" t="s">
        <v>1755</v>
      </c>
      <c r="K15" s="1222" t="s">
        <v>1755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1755</v>
      </c>
      <c r="J16" s="1222" t="s">
        <v>1755</v>
      </c>
      <c r="K16" s="1222" t="s">
        <v>1755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1755</v>
      </c>
      <c r="J17" s="1222" t="s">
        <v>1755</v>
      </c>
      <c r="K17" s="1222" t="s">
        <v>1755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1755</v>
      </c>
      <c r="J18" s="1222" t="s">
        <v>1755</v>
      </c>
      <c r="K18" s="1222" t="s">
        <v>1755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1755</v>
      </c>
      <c r="J19" s="1222" t="s">
        <v>1755</v>
      </c>
      <c r="K19" s="1222" t="s">
        <v>1755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1755</v>
      </c>
      <c r="J20" s="1222" t="s">
        <v>1755</v>
      </c>
      <c r="K20" s="1222" t="s">
        <v>1755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1755</v>
      </c>
      <c r="J21" s="1222" t="s">
        <v>1755</v>
      </c>
      <c r="K21" s="1222" t="s">
        <v>1755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1755</v>
      </c>
      <c r="J22" s="1222" t="s">
        <v>1755</v>
      </c>
      <c r="K22" s="1222" t="s">
        <v>1755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1755</v>
      </c>
      <c r="J23" s="1222" t="s">
        <v>1755</v>
      </c>
      <c r="K23" s="1222" t="s">
        <v>1755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1755</v>
      </c>
      <c r="J24" s="1222" t="s">
        <v>1755</v>
      </c>
      <c r="K24" s="1222" t="s">
        <v>1755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1755</v>
      </c>
      <c r="J25" s="1222" t="s">
        <v>1755</v>
      </c>
      <c r="K25" s="1222" t="s">
        <v>1755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1755</v>
      </c>
      <c r="J26" s="1222" t="s">
        <v>1755</v>
      </c>
      <c r="K26" s="1222" t="s">
        <v>1755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1755</v>
      </c>
      <c r="J27" s="1222" t="s">
        <v>1755</v>
      </c>
      <c r="K27" s="1222" t="s">
        <v>1755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1755</v>
      </c>
      <c r="J28" s="1222" t="s">
        <v>1755</v>
      </c>
      <c r="K28" s="1222" t="s">
        <v>1755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1755</v>
      </c>
      <c r="J29" s="1222" t="s">
        <v>1755</v>
      </c>
      <c r="K29" s="1222" t="s">
        <v>1755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1755</v>
      </c>
      <c r="J30" s="1222" t="s">
        <v>1755</v>
      </c>
      <c r="K30" s="1222" t="s">
        <v>1755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1755</v>
      </c>
      <c r="J31" s="1222" t="s">
        <v>1755</v>
      </c>
      <c r="K31" s="1222" t="s">
        <v>1755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1755</v>
      </c>
      <c r="J32" s="1222" t="s">
        <v>1755</v>
      </c>
      <c r="K32" s="1222" t="s">
        <v>1755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1755</v>
      </c>
      <c r="J33" s="1222" t="s">
        <v>1755</v>
      </c>
      <c r="K33" s="1222" t="s">
        <v>1755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1755</v>
      </c>
      <c r="J34" s="1222" t="s">
        <v>1755</v>
      </c>
      <c r="K34" s="1222" t="s">
        <v>1755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1755</v>
      </c>
      <c r="J35" s="1222" t="s">
        <v>1755</v>
      </c>
      <c r="K35" s="1222" t="s">
        <v>1755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1755</v>
      </c>
      <c r="J36" s="1222" t="s">
        <v>1755</v>
      </c>
      <c r="K36" s="1222" t="s">
        <v>1755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1755</v>
      </c>
      <c r="J37" s="1222" t="s">
        <v>1755</v>
      </c>
      <c r="K37" s="1222" t="s">
        <v>1755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1755</v>
      </c>
      <c r="J38" s="1222" t="s">
        <v>1755</v>
      </c>
      <c r="K38" s="1222" t="s">
        <v>1755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1755</v>
      </c>
      <c r="J39" s="1222" t="s">
        <v>1755</v>
      </c>
      <c r="K39" s="1222" t="s">
        <v>1755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1755</v>
      </c>
      <c r="J40" s="1222" t="s">
        <v>1755</v>
      </c>
      <c r="K40" s="1222" t="s">
        <v>1755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1755</v>
      </c>
      <c r="J41" s="1222" t="s">
        <v>1755</v>
      </c>
      <c r="K41" s="1222" t="s">
        <v>1755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1755</v>
      </c>
      <c r="J42" s="1222" t="s">
        <v>1755</v>
      </c>
      <c r="K42" s="1222" t="s">
        <v>1755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1755</v>
      </c>
      <c r="J43" s="1222" t="s">
        <v>1755</v>
      </c>
      <c r="K43" s="1222" t="s">
        <v>1755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1755</v>
      </c>
      <c r="J44" s="1222" t="s">
        <v>1755</v>
      </c>
      <c r="K44" s="1222" t="s">
        <v>1755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1755</v>
      </c>
      <c r="J45" s="1222" t="s">
        <v>1755</v>
      </c>
      <c r="K45" s="1222" t="s">
        <v>1755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1755</v>
      </c>
      <c r="J46" s="1222" t="s">
        <v>1755</v>
      </c>
      <c r="K46" s="1222" t="s">
        <v>1755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1755</v>
      </c>
      <c r="J47" s="1222" t="s">
        <v>1755</v>
      </c>
      <c r="K47" s="1222" t="s">
        <v>1755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1755</v>
      </c>
      <c r="J48" s="1222" t="s">
        <v>1755</v>
      </c>
      <c r="K48" s="1222" t="s">
        <v>1755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1755</v>
      </c>
      <c r="J49" s="1222" t="s">
        <v>1755</v>
      </c>
      <c r="K49" s="1222" t="s">
        <v>1755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1755</v>
      </c>
      <c r="J50" s="1222" t="s">
        <v>1755</v>
      </c>
      <c r="K50" s="1222" t="s">
        <v>1755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1755</v>
      </c>
      <c r="J51" s="1222" t="s">
        <v>1755</v>
      </c>
      <c r="K51" s="1222" t="s">
        <v>1755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1755</v>
      </c>
      <c r="J52" s="1222" t="s">
        <v>1755</v>
      </c>
      <c r="K52" s="1222" t="s">
        <v>1755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1755</v>
      </c>
      <c r="J53" s="1222" t="s">
        <v>1755</v>
      </c>
      <c r="K53" s="1222" t="s">
        <v>1755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1755</v>
      </c>
      <c r="J54" s="1222" t="s">
        <v>1755</v>
      </c>
      <c r="K54" s="1222" t="s">
        <v>1755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1755</v>
      </c>
      <c r="J55" s="1222" t="s">
        <v>1755</v>
      </c>
      <c r="K55" s="1222" t="s">
        <v>1755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1755</v>
      </c>
      <c r="J56" s="1222" t="s">
        <v>1755</v>
      </c>
      <c r="K56" s="1222" t="s">
        <v>1755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1755</v>
      </c>
      <c r="J57" s="1222" t="s">
        <v>1755</v>
      </c>
      <c r="K57" s="1222" t="s">
        <v>1755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1755</v>
      </c>
      <c r="J58" s="1222" t="s">
        <v>1755</v>
      </c>
      <c r="K58" s="1222" t="s">
        <v>1755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1755</v>
      </c>
      <c r="J59" s="1222" t="s">
        <v>1755</v>
      </c>
      <c r="K59" s="1222" t="s">
        <v>1755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1755</v>
      </c>
      <c r="J60" s="1222" t="s">
        <v>1755</v>
      </c>
      <c r="K60" s="1222" t="s">
        <v>1755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1755</v>
      </c>
      <c r="J61" s="1222" t="s">
        <v>1755</v>
      </c>
      <c r="K61" s="1222" t="s">
        <v>1755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1755</v>
      </c>
      <c r="J62" s="1222" t="s">
        <v>1755</v>
      </c>
      <c r="K62" s="1222" t="s">
        <v>1755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1755</v>
      </c>
      <c r="J63" s="1222" t="s">
        <v>1755</v>
      </c>
      <c r="K63" s="1222" t="s">
        <v>1755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1755</v>
      </c>
      <c r="J64" s="1222" t="s">
        <v>1755</v>
      </c>
      <c r="K64" s="1222" t="s">
        <v>1755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1755</v>
      </c>
      <c r="J65" s="1222" t="s">
        <v>1755</v>
      </c>
      <c r="K65" s="1222" t="s">
        <v>1755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1755</v>
      </c>
      <c r="J66" s="1222" t="s">
        <v>1755</v>
      </c>
      <c r="K66" s="1222" t="s">
        <v>1755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1755</v>
      </c>
      <c r="J67" s="1222" t="s">
        <v>1755</v>
      </c>
      <c r="K67" s="1222" t="s">
        <v>1755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1755</v>
      </c>
      <c r="J68" s="1222" t="s">
        <v>1755</v>
      </c>
      <c r="K68" s="1222" t="s">
        <v>1755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1755</v>
      </c>
      <c r="J69" s="1222" t="s">
        <v>1755</v>
      </c>
      <c r="K69" s="1222" t="s">
        <v>1755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1755</v>
      </c>
      <c r="J70" s="1222" t="s">
        <v>1755</v>
      </c>
      <c r="K70" s="1222" t="s">
        <v>1755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1755</v>
      </c>
      <c r="J71" s="1222" t="s">
        <v>1755</v>
      </c>
      <c r="K71" s="1222" t="s">
        <v>1755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1755</v>
      </c>
      <c r="J72" s="1222" t="s">
        <v>1755</v>
      </c>
      <c r="K72" s="1222" t="s">
        <v>1755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1755</v>
      </c>
      <c r="J73" s="1222" t="s">
        <v>1755</v>
      </c>
      <c r="K73" s="1222" t="s">
        <v>1755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1755</v>
      </c>
      <c r="J74" s="1222" t="s">
        <v>1755</v>
      </c>
      <c r="K74" s="1222" t="s">
        <v>1755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1755</v>
      </c>
      <c r="J75" s="1222" t="s">
        <v>1755</v>
      </c>
      <c r="K75" s="1222" t="s">
        <v>1755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1755</v>
      </c>
      <c r="J76" s="1222" t="s">
        <v>1755</v>
      </c>
      <c r="K76" s="1222" t="s">
        <v>1755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1755</v>
      </c>
      <c r="J77" s="1222" t="s">
        <v>1755</v>
      </c>
      <c r="K77" s="1222" t="s">
        <v>1755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1755</v>
      </c>
      <c r="J78" s="1222" t="s">
        <v>1755</v>
      </c>
      <c r="K78" s="1222" t="s">
        <v>1755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1755</v>
      </c>
      <c r="J79" s="1222" t="s">
        <v>1755</v>
      </c>
      <c r="K79" s="1222" t="s">
        <v>1755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1755</v>
      </c>
      <c r="J80" s="1222" t="s">
        <v>1755</v>
      </c>
      <c r="K80" s="1222" t="s">
        <v>1755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1755</v>
      </c>
      <c r="J81" s="1222" t="s">
        <v>1755</v>
      </c>
      <c r="K81" s="1222" t="s">
        <v>1755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1755</v>
      </c>
      <c r="J82" s="1222" t="s">
        <v>1755</v>
      </c>
      <c r="K82" s="1222" t="s">
        <v>1755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1755</v>
      </c>
      <c r="J83" s="1222" t="s">
        <v>1755</v>
      </c>
      <c r="K83" s="1222" t="s">
        <v>1755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1755</v>
      </c>
      <c r="J84" s="1222" t="s">
        <v>1755</v>
      </c>
      <c r="K84" s="1222" t="s">
        <v>1755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1755</v>
      </c>
      <c r="J85" s="1222" t="s">
        <v>1755</v>
      </c>
      <c r="K85" s="1222" t="s">
        <v>1755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1755</v>
      </c>
      <c r="J86" s="1222" t="s">
        <v>1755</v>
      </c>
      <c r="K86" s="1222" t="s">
        <v>1755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1755</v>
      </c>
      <c r="J87" s="1222" t="s">
        <v>1755</v>
      </c>
      <c r="K87" s="1222" t="s">
        <v>1755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1755</v>
      </c>
      <c r="J88" s="1222" t="s">
        <v>1755</v>
      </c>
      <c r="K88" s="1222" t="s">
        <v>1755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1755</v>
      </c>
      <c r="J89" s="1222" t="s">
        <v>1755</v>
      </c>
      <c r="K89" s="1222" t="s">
        <v>1755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1755</v>
      </c>
      <c r="J90" s="1222" t="s">
        <v>1755</v>
      </c>
      <c r="K90" s="1222" t="s">
        <v>1755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1755</v>
      </c>
      <c r="J91" s="1222" t="s">
        <v>1755</v>
      </c>
      <c r="K91" s="1222" t="s">
        <v>1755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1755</v>
      </c>
      <c r="J92" s="1222" t="s">
        <v>1755</v>
      </c>
      <c r="K92" s="1222" t="s">
        <v>1755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1755</v>
      </c>
      <c r="J93" s="1222" t="s">
        <v>1755</v>
      </c>
      <c r="K93" s="1222" t="s">
        <v>1755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1755</v>
      </c>
      <c r="J94" s="1222" t="s">
        <v>1755</v>
      </c>
      <c r="K94" s="1222" t="s">
        <v>1755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1755</v>
      </c>
      <c r="J95" s="1222" t="s">
        <v>1755</v>
      </c>
      <c r="K95" s="1222" t="s">
        <v>1755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1755</v>
      </c>
      <c r="J96" s="1222" t="s">
        <v>1755</v>
      </c>
      <c r="K96" s="1222" t="s">
        <v>1755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1755</v>
      </c>
      <c r="J97" s="1222" t="s">
        <v>1755</v>
      </c>
      <c r="K97" s="1222" t="s">
        <v>1755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1755</v>
      </c>
      <c r="J98" s="1222" t="s">
        <v>1755</v>
      </c>
      <c r="K98" s="1222" t="s">
        <v>1755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1755</v>
      </c>
      <c r="J99" s="1222" t="s">
        <v>1755</v>
      </c>
      <c r="K99" s="1222" t="s">
        <v>1755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1755</v>
      </c>
      <c r="J100" s="1222" t="s">
        <v>1755</v>
      </c>
      <c r="K100" s="1222" t="s">
        <v>1755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1755</v>
      </c>
      <c r="J101" s="1222" t="s">
        <v>1755</v>
      </c>
      <c r="K101" s="1222" t="s">
        <v>1755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1755</v>
      </c>
      <c r="J102" s="1222" t="s">
        <v>1755</v>
      </c>
      <c r="K102" s="1222" t="s">
        <v>1755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1755</v>
      </c>
      <c r="K103" s="1222" t="s">
        <v>1755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1755</v>
      </c>
      <c r="J104" s="1222" t="s">
        <v>1755</v>
      </c>
      <c r="K104" s="1222" t="s">
        <v>1755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1755</v>
      </c>
      <c r="J105" s="1222" t="s">
        <v>1755</v>
      </c>
      <c r="K105" s="1222" t="s">
        <v>1755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1755</v>
      </c>
      <c r="J106" s="1222" t="s">
        <v>1755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1755</v>
      </c>
      <c r="J107" s="1222" t="s">
        <v>1755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1755</v>
      </c>
      <c r="J108" s="1227" t="s">
        <v>1755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1755</v>
      </c>
      <c r="J109" s="1222" t="s">
        <v>1755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1755</v>
      </c>
      <c r="J110" s="1222" t="s">
        <v>1755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1755</v>
      </c>
      <c r="J111" s="1222" t="s">
        <v>1755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1755</v>
      </c>
      <c r="J112" s="1222" t="s">
        <v>1755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1755</v>
      </c>
      <c r="J113" s="1222" t="s">
        <v>1755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1755</v>
      </c>
      <c r="J114" s="1222" t="s">
        <v>1755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1755</v>
      </c>
      <c r="J115" s="1222" t="s">
        <v>1755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1755</v>
      </c>
      <c r="J116" s="1222" t="s">
        <v>1755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1755</v>
      </c>
      <c r="J117" s="1227" t="s">
        <v>1755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1755</v>
      </c>
      <c r="J118" s="1222" t="s">
        <v>1755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1755</v>
      </c>
      <c r="J119" s="1222" t="s">
        <v>1755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1755</v>
      </c>
      <c r="J120" s="1227" t="s">
        <v>1755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1755</v>
      </c>
      <c r="J121" s="1222" t="s">
        <v>1755</v>
      </c>
      <c r="K121" s="1222" t="s">
        <v>1755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1755</v>
      </c>
      <c r="J122" s="1222" t="s">
        <v>1755</v>
      </c>
      <c r="K122" s="1222" t="s">
        <v>1755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1755</v>
      </c>
      <c r="J123" s="1222" t="s">
        <v>1755</v>
      </c>
      <c r="K123" s="1222" t="s">
        <v>1755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1755</v>
      </c>
      <c r="J124" s="1222" t="s">
        <v>1755</v>
      </c>
      <c r="K124" s="1222" t="s">
        <v>1755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1755</v>
      </c>
      <c r="J125" s="1222" t="s">
        <v>1755</v>
      </c>
      <c r="K125" s="1222" t="s">
        <v>1755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1755</v>
      </c>
      <c r="J126" s="1222" t="s">
        <v>1755</v>
      </c>
      <c r="K126" s="1222" t="s">
        <v>1755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1755</v>
      </c>
      <c r="J127" s="1222" t="s">
        <v>1755</v>
      </c>
      <c r="K127" s="1222" t="s">
        <v>1755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1755</v>
      </c>
      <c r="J128" s="1222" t="s">
        <v>1755</v>
      </c>
      <c r="K128" s="1222" t="s">
        <v>1755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1755</v>
      </c>
      <c r="J129" s="1222" t="s">
        <v>1755</v>
      </c>
      <c r="K129" s="1222" t="s">
        <v>1755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1755</v>
      </c>
      <c r="J130" s="1227" t="s">
        <v>1755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1755</v>
      </c>
      <c r="J131" s="1227" t="s">
        <v>1755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1755</v>
      </c>
      <c r="J132" s="1227" t="s">
        <v>1755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1755</v>
      </c>
      <c r="J133" s="1227" t="s">
        <v>1755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1755</v>
      </c>
      <c r="K134" s="1222"/>
      <c r="L134" s="1222"/>
    </row>
    <row r="135" spans="1:12" hidden="1">
      <c r="A135" s="1222">
        <f>SUBTOTAL(103,$C$7:C135)</f>
        <v>128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5" t="s">
        <v>1541</v>
      </c>
      <c r="K135" s="1222"/>
      <c r="L135" s="1222"/>
    </row>
    <row r="136" spans="1:12">
      <c r="A136" s="1222">
        <f>SUBTOTAL(103,$C$7:C136)</f>
        <v>129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1755</v>
      </c>
      <c r="K136" s="1222"/>
      <c r="L136" s="1222"/>
    </row>
    <row r="137" spans="1:12">
      <c r="A137" s="1222">
        <f>SUBTOTAL(103,$C$7:C137)</f>
        <v>130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1755</v>
      </c>
      <c r="J137" s="1227" t="s">
        <v>1755</v>
      </c>
      <c r="K137" s="1222"/>
      <c r="L137" s="1222"/>
    </row>
    <row r="138" spans="1:12">
      <c r="A138" s="1222">
        <f>SUBTOTAL(103,$C$7:C138)</f>
        <v>131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1755</v>
      </c>
      <c r="J138" s="1227" t="s">
        <v>1755</v>
      </c>
      <c r="K138" s="1222"/>
      <c r="L138" s="1222"/>
    </row>
    <row r="139" spans="1:12">
      <c r="A139" s="1222">
        <f>SUBTOTAL(103,$C$7:C139)</f>
        <v>132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1755</v>
      </c>
      <c r="J139" s="1227" t="s">
        <v>1755</v>
      </c>
      <c r="K139" s="1222"/>
      <c r="L139" s="1222"/>
    </row>
    <row r="140" spans="1:12">
      <c r="A140" s="1222">
        <f>SUBTOTAL(103,$C$7:C140)</f>
        <v>133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1755</v>
      </c>
      <c r="J140" s="1227" t="s">
        <v>1755</v>
      </c>
      <c r="K140" s="1222"/>
      <c r="L140" s="1222"/>
    </row>
    <row r="141" spans="1:12">
      <c r="A141" s="1222">
        <f>SUBTOTAL(103,$C$7:C141)</f>
        <v>134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1755</v>
      </c>
      <c r="J141" s="1227" t="s">
        <v>1755</v>
      </c>
      <c r="K141" s="1222"/>
      <c r="L141" s="1222"/>
    </row>
    <row r="142" spans="1:12">
      <c r="A142" s="1222">
        <f>SUBTOTAL(103,$C$7:C142)</f>
        <v>135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1755</v>
      </c>
      <c r="J142" s="1227" t="s">
        <v>1755</v>
      </c>
      <c r="K142" s="1222"/>
      <c r="L142" s="1222"/>
    </row>
    <row r="143" spans="1:12">
      <c r="A143" s="1222">
        <f>SUBTOTAL(103,$C$7:C143)</f>
        <v>136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1755</v>
      </c>
      <c r="J143" s="1222" t="s">
        <v>1755</v>
      </c>
      <c r="K143" s="1222"/>
      <c r="L143" s="1222"/>
    </row>
    <row r="144" spans="1:12">
      <c r="A144" s="1222">
        <f>SUBTOTAL(103,$C$7:C144)</f>
        <v>137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1755</v>
      </c>
      <c r="J144" s="1222" t="s">
        <v>1755</v>
      </c>
      <c r="K144" s="1222" t="s">
        <v>311</v>
      </c>
      <c r="L144" s="1222"/>
    </row>
    <row r="145" spans="1:12">
      <c r="A145" s="1222">
        <f>SUBTOTAL(103,$C$7:C145)</f>
        <v>138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1755</v>
      </c>
      <c r="J145" s="1222" t="s">
        <v>1755</v>
      </c>
      <c r="K145" s="1222" t="s">
        <v>1755</v>
      </c>
      <c r="L145" s="1222"/>
    </row>
    <row r="146" spans="1:12">
      <c r="A146" s="1222">
        <f>SUBTOTAL(103,$C$7:C146)</f>
        <v>139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1755</v>
      </c>
      <c r="J146" s="1227" t="s">
        <v>1755</v>
      </c>
      <c r="K146" s="1222" t="s">
        <v>1755</v>
      </c>
      <c r="L146" s="1222"/>
    </row>
    <row r="147" spans="1:12">
      <c r="A147" s="1222">
        <f>SUBTOTAL(103,$C$7:C147)</f>
        <v>140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1755</v>
      </c>
      <c r="J147" s="1227" t="s">
        <v>1755</v>
      </c>
      <c r="K147" s="1222" t="s">
        <v>1755</v>
      </c>
      <c r="L147" s="1222"/>
    </row>
    <row r="148" spans="1:12">
      <c r="A148" s="1222">
        <f>SUBTOTAL(103,$C$7:C148)</f>
        <v>141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1755</v>
      </c>
      <c r="J148" s="1222" t="s">
        <v>1755</v>
      </c>
      <c r="K148" s="1222" t="s">
        <v>1755</v>
      </c>
      <c r="L148" s="1222"/>
    </row>
    <row r="149" spans="1:12">
      <c r="A149" s="1222">
        <f>SUBTOTAL(103,$C$7:C149)</f>
        <v>142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1755</v>
      </c>
      <c r="J149" s="1227" t="s">
        <v>1755</v>
      </c>
      <c r="K149" s="1222" t="s">
        <v>1755</v>
      </c>
      <c r="L149" s="1222"/>
    </row>
    <row r="150" spans="1:12">
      <c r="A150" s="1222">
        <f>SUBTOTAL(103,$C$7:C150)</f>
        <v>143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1755</v>
      </c>
      <c r="J150" s="1227" t="s">
        <v>1755</v>
      </c>
      <c r="K150" s="1222" t="s">
        <v>1755</v>
      </c>
      <c r="L150" s="1222"/>
    </row>
    <row r="151" spans="1:12">
      <c r="A151" s="1222">
        <f>SUBTOTAL(103,$C$7:C151)</f>
        <v>144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1755</v>
      </c>
      <c r="J151" s="1227" t="s">
        <v>1755</v>
      </c>
      <c r="K151" s="1222" t="s">
        <v>1755</v>
      </c>
      <c r="L151" s="1222"/>
    </row>
    <row r="152" spans="1:12">
      <c r="A152" s="1222">
        <f>SUBTOTAL(103,$C$7:C152)</f>
        <v>145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1755</v>
      </c>
      <c r="J152" s="1227" t="s">
        <v>1755</v>
      </c>
      <c r="K152" s="1222" t="s">
        <v>1755</v>
      </c>
      <c r="L152" s="1222"/>
    </row>
    <row r="153" spans="1:12">
      <c r="A153" s="1222">
        <f>SUBTOTAL(103,$C$7:C153)</f>
        <v>146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1755</v>
      </c>
      <c r="J153" s="1227" t="s">
        <v>1755</v>
      </c>
      <c r="K153" s="1222" t="s">
        <v>1755</v>
      </c>
      <c r="L153" s="1222"/>
    </row>
    <row r="154" spans="1:12">
      <c r="A154" s="1222">
        <f>SUBTOTAL(103,$C$7:C154)</f>
        <v>147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1755</v>
      </c>
      <c r="J154" s="1227" t="s">
        <v>1755</v>
      </c>
      <c r="K154" s="1222" t="s">
        <v>1755</v>
      </c>
      <c r="L154" s="1222"/>
    </row>
    <row r="155" spans="1:12">
      <c r="A155" s="1222">
        <f>SUBTOTAL(103,$C$7:C155)</f>
        <v>148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1755</v>
      </c>
      <c r="J155" s="1227" t="s">
        <v>1755</v>
      </c>
      <c r="K155" s="1222" t="s">
        <v>1755</v>
      </c>
      <c r="L155" s="1222"/>
    </row>
    <row r="156" spans="1:12">
      <c r="A156" s="1222">
        <f>SUBTOTAL(103,$C$7:C156)</f>
        <v>149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1755</v>
      </c>
      <c r="J156" s="1222" t="s">
        <v>1755</v>
      </c>
      <c r="K156" s="1222" t="s">
        <v>1755</v>
      </c>
      <c r="L156" s="1222"/>
    </row>
    <row r="157" spans="1:12">
      <c r="A157" s="1222">
        <f>SUBTOTAL(103,$C$7:C157)</f>
        <v>150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1755</v>
      </c>
      <c r="J157" s="1222" t="s">
        <v>1755</v>
      </c>
      <c r="K157" s="1222" t="s">
        <v>1755</v>
      </c>
      <c r="L157" s="1222"/>
    </row>
    <row r="158" spans="1:12">
      <c r="A158" s="1222">
        <f>SUBTOTAL(103,$C$7:C158)</f>
        <v>151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1755</v>
      </c>
      <c r="J158" s="1222" t="s">
        <v>1755</v>
      </c>
      <c r="K158" s="1222" t="s">
        <v>1755</v>
      </c>
      <c r="L158" s="1222"/>
    </row>
    <row r="159" spans="1:12">
      <c r="A159" s="1222">
        <f>SUBTOTAL(103,$C$7:C159)</f>
        <v>152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1755</v>
      </c>
      <c r="J159" s="1222" t="s">
        <v>1755</v>
      </c>
      <c r="K159" s="1222" t="s">
        <v>1755</v>
      </c>
      <c r="L159" s="1222"/>
    </row>
    <row r="160" spans="1:12">
      <c r="A160" s="1222">
        <f>SUBTOTAL(103,$C$7:C160)</f>
        <v>153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1755</v>
      </c>
      <c r="J160" s="1222" t="s">
        <v>1755</v>
      </c>
      <c r="K160" s="1222" t="s">
        <v>1755</v>
      </c>
      <c r="L160" s="1222"/>
    </row>
    <row r="161" spans="1:12">
      <c r="A161" s="1222">
        <f>SUBTOTAL(103,$C$7:C161)</f>
        <v>154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1755</v>
      </c>
      <c r="J161" s="1222" t="s">
        <v>1755</v>
      </c>
      <c r="K161" s="1222" t="s">
        <v>1755</v>
      </c>
      <c r="L161" s="1222"/>
    </row>
    <row r="162" spans="1:12">
      <c r="A162" s="1222">
        <f>SUBTOTAL(103,$C$7:C162)</f>
        <v>155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1755</v>
      </c>
      <c r="J162" s="1222" t="s">
        <v>1755</v>
      </c>
      <c r="K162" s="1222" t="s">
        <v>1755</v>
      </c>
      <c r="L162" s="1222"/>
    </row>
    <row r="163" spans="1:12">
      <c r="A163" s="1222">
        <f>SUBTOTAL(103,$C$7:C163)</f>
        <v>156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1755</v>
      </c>
      <c r="J163" s="1222" t="s">
        <v>1755</v>
      </c>
      <c r="K163" s="1222" t="s">
        <v>1755</v>
      </c>
      <c r="L163" s="1222"/>
    </row>
    <row r="164" spans="1:12">
      <c r="A164" s="1222">
        <f>SUBTOTAL(103,$C$7:C164)</f>
        <v>157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1755</v>
      </c>
      <c r="J164" s="1222" t="s">
        <v>1755</v>
      </c>
      <c r="K164" s="1222" t="s">
        <v>1755</v>
      </c>
      <c r="L164" s="1222"/>
    </row>
    <row r="165" spans="1:12">
      <c r="A165" s="1222">
        <f>SUBTOTAL(103,$C$7:C165)</f>
        <v>158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1755</v>
      </c>
      <c r="J165" s="1222" t="s">
        <v>1755</v>
      </c>
      <c r="K165" s="1222" t="s">
        <v>1755</v>
      </c>
      <c r="L165" s="1222"/>
    </row>
    <row r="166" spans="1:12">
      <c r="A166" s="1222">
        <f>SUBTOTAL(103,$C$7:C166)</f>
        <v>159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1755</v>
      </c>
      <c r="J166" s="1222" t="s">
        <v>1755</v>
      </c>
      <c r="K166" s="1222" t="s">
        <v>1755</v>
      </c>
      <c r="L166" s="1222"/>
    </row>
    <row r="167" spans="1:12">
      <c r="A167" s="1222">
        <f>SUBTOTAL(103,$C$7:C167)</f>
        <v>160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1755</v>
      </c>
      <c r="J167" s="1222" t="s">
        <v>1755</v>
      </c>
      <c r="K167" s="1222" t="s">
        <v>1755</v>
      </c>
      <c r="L167" s="1222"/>
    </row>
    <row r="168" spans="1:12">
      <c r="A168" s="1222">
        <f>SUBTOTAL(103,$C$7:C168)</f>
        <v>161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1755</v>
      </c>
      <c r="J168" s="1222" t="s">
        <v>1755</v>
      </c>
      <c r="K168" s="1222" t="s">
        <v>1755</v>
      </c>
      <c r="L168" s="1222"/>
    </row>
    <row r="169" spans="1:12">
      <c r="A169" s="1222">
        <f>SUBTOTAL(103,$C$7:C169)</f>
        <v>162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1755</v>
      </c>
      <c r="J169" s="1222" t="s">
        <v>1755</v>
      </c>
      <c r="K169" s="1222" t="s">
        <v>1755</v>
      </c>
      <c r="L169" s="1222"/>
    </row>
    <row r="170" spans="1:12">
      <c r="A170" s="1222">
        <f>SUBTOTAL(103,$C$7:C170)</f>
        <v>163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1755</v>
      </c>
      <c r="J170" s="1222" t="s">
        <v>1755</v>
      </c>
      <c r="K170" s="1222" t="s">
        <v>1755</v>
      </c>
      <c r="L170" s="1222"/>
    </row>
    <row r="171" spans="1:12">
      <c r="A171" s="1222">
        <f>SUBTOTAL(103,$C$7:C171)</f>
        <v>164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1755</v>
      </c>
      <c r="J171" s="1222" t="s">
        <v>1755</v>
      </c>
      <c r="K171" s="1222" t="s">
        <v>1755</v>
      </c>
      <c r="L171" s="1222"/>
    </row>
    <row r="172" spans="1:12">
      <c r="A172" s="1222">
        <f>SUBTOTAL(103,$C$7:C172)</f>
        <v>165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1755</v>
      </c>
      <c r="J172" s="1222" t="s">
        <v>1755</v>
      </c>
      <c r="K172" s="1222" t="s">
        <v>1755</v>
      </c>
      <c r="L172" s="1222"/>
    </row>
    <row r="173" spans="1:12">
      <c r="A173" s="1222">
        <f>SUBTOTAL(103,$C$7:C173)</f>
        <v>166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1755</v>
      </c>
      <c r="J173" s="1222" t="s">
        <v>1755</v>
      </c>
      <c r="K173" s="1222" t="s">
        <v>1755</v>
      </c>
      <c r="L173" s="1222"/>
    </row>
    <row r="174" spans="1:12">
      <c r="A174" s="1222">
        <f>SUBTOTAL(103,$C$7:C174)</f>
        <v>167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1755</v>
      </c>
      <c r="J174" s="1222" t="s">
        <v>1755</v>
      </c>
      <c r="K174" s="1222" t="s">
        <v>1755</v>
      </c>
      <c r="L174" s="1222"/>
    </row>
    <row r="175" spans="1:12">
      <c r="A175" s="1222">
        <f>SUBTOTAL(103,$C$7:C175)</f>
        <v>168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1755</v>
      </c>
      <c r="J175" s="1222" t="s">
        <v>1755</v>
      </c>
      <c r="K175" s="1222" t="s">
        <v>1755</v>
      </c>
      <c r="L175" s="1222"/>
    </row>
    <row r="176" spans="1:12">
      <c r="A176" s="1222">
        <f>SUBTOTAL(103,$C$7:C176)</f>
        <v>169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1755</v>
      </c>
      <c r="J176" s="1222" t="s">
        <v>1755</v>
      </c>
      <c r="K176" s="1222" t="s">
        <v>1755</v>
      </c>
      <c r="L176" s="1222"/>
    </row>
    <row r="177" spans="1:12">
      <c r="A177" s="1222">
        <f>SUBTOTAL(103,$C$7:C177)</f>
        <v>170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1755</v>
      </c>
      <c r="J177" s="1222" t="s">
        <v>1755</v>
      </c>
      <c r="K177" s="1222" t="s">
        <v>1755</v>
      </c>
      <c r="L177" s="1222"/>
    </row>
    <row r="178" spans="1:12">
      <c r="A178" s="1222">
        <f>SUBTOTAL(103,$C$7:C178)</f>
        <v>171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1755</v>
      </c>
      <c r="J178" s="1222" t="s">
        <v>1755</v>
      </c>
      <c r="K178" s="1222" t="s">
        <v>1755</v>
      </c>
      <c r="L178" s="1222"/>
    </row>
    <row r="179" spans="1:12">
      <c r="A179" s="1222">
        <f>SUBTOTAL(103,$C$7:C179)</f>
        <v>172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1755</v>
      </c>
      <c r="J179" s="1222" t="s">
        <v>1755</v>
      </c>
      <c r="K179" s="1222" t="s">
        <v>1755</v>
      </c>
      <c r="L179" s="1222"/>
    </row>
    <row r="180" spans="1:12">
      <c r="A180" s="1222">
        <f>SUBTOTAL(103,$C$7:C180)</f>
        <v>173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1755</v>
      </c>
      <c r="J180" s="1222" t="s">
        <v>1755</v>
      </c>
      <c r="K180" s="1222" t="s">
        <v>1755</v>
      </c>
      <c r="L180" s="1222"/>
    </row>
    <row r="181" spans="1:12">
      <c r="A181" s="1222">
        <f>SUBTOTAL(103,$C$7:C181)</f>
        <v>174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1755</v>
      </c>
      <c r="J181" s="1222" t="s">
        <v>1755</v>
      </c>
      <c r="K181" s="1222" t="s">
        <v>1755</v>
      </c>
      <c r="L181" s="1222"/>
    </row>
    <row r="182" spans="1:12">
      <c r="A182" s="1222">
        <f>SUBTOTAL(103,$C$7:C182)</f>
        <v>175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1755</v>
      </c>
      <c r="J182" s="1222" t="s">
        <v>1755</v>
      </c>
      <c r="K182" s="1222" t="s">
        <v>1755</v>
      </c>
      <c r="L182" s="1222"/>
    </row>
    <row r="183" spans="1:12">
      <c r="A183" s="1222">
        <f>SUBTOTAL(103,$C$7:C183)</f>
        <v>176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1755</v>
      </c>
      <c r="J183" s="1222" t="s">
        <v>1755</v>
      </c>
      <c r="K183" s="1222" t="s">
        <v>1755</v>
      </c>
      <c r="L183" s="1222"/>
    </row>
    <row r="184" spans="1:12">
      <c r="A184" s="1222">
        <f>SUBTOTAL(103,$C$7:C184)</f>
        <v>177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1755</v>
      </c>
      <c r="J184" s="1222" t="s">
        <v>1755</v>
      </c>
      <c r="K184" s="1222" t="s">
        <v>1755</v>
      </c>
      <c r="L184" s="1222"/>
    </row>
    <row r="185" spans="1:12">
      <c r="A185" s="1222">
        <f>SUBTOTAL(103,$C$7:C185)</f>
        <v>178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1755</v>
      </c>
      <c r="J185" s="1222" t="s">
        <v>1755</v>
      </c>
      <c r="K185" s="1222" t="s">
        <v>1755</v>
      </c>
      <c r="L185" s="1222"/>
    </row>
    <row r="186" spans="1:12">
      <c r="A186" s="1222">
        <f>SUBTOTAL(103,$C$7:C186)</f>
        <v>179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1755</v>
      </c>
      <c r="J186" s="1222" t="s">
        <v>1755</v>
      </c>
      <c r="K186" s="1222" t="s">
        <v>1755</v>
      </c>
      <c r="L186" s="1222"/>
    </row>
    <row r="187" spans="1:12">
      <c r="A187" s="1222">
        <f>SUBTOTAL(103,$C$7:C187)</f>
        <v>180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1755</v>
      </c>
      <c r="J187" s="1222" t="s">
        <v>1755</v>
      </c>
      <c r="K187" s="1222" t="s">
        <v>1755</v>
      </c>
      <c r="L187" s="1222"/>
    </row>
    <row r="188" spans="1:12">
      <c r="A188" s="1222">
        <f>SUBTOTAL(103,$C$7:C188)</f>
        <v>181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1755</v>
      </c>
      <c r="J188" s="1222" t="s">
        <v>1755</v>
      </c>
      <c r="K188" s="1222" t="s">
        <v>1755</v>
      </c>
      <c r="L188" s="1222"/>
    </row>
    <row r="189" spans="1:12">
      <c r="A189" s="1222">
        <f>SUBTOTAL(103,$C$7:C189)</f>
        <v>182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1755</v>
      </c>
      <c r="J189" s="1222" t="s">
        <v>1755</v>
      </c>
      <c r="K189" s="1222" t="s">
        <v>1755</v>
      </c>
      <c r="L189" s="1222"/>
    </row>
    <row r="190" spans="1:12">
      <c r="A190" s="1222">
        <f>SUBTOTAL(103,$C$7:C190)</f>
        <v>183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1755</v>
      </c>
      <c r="J190" s="1222" t="s">
        <v>1755</v>
      </c>
      <c r="K190" s="1222" t="s">
        <v>1755</v>
      </c>
      <c r="L190" s="1222"/>
    </row>
    <row r="191" spans="1:12">
      <c r="A191" s="1222">
        <f>SUBTOTAL(103,$C$7:C191)</f>
        <v>184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1755</v>
      </c>
      <c r="J191" s="1222" t="s">
        <v>1755</v>
      </c>
      <c r="K191" s="1222" t="s">
        <v>1755</v>
      </c>
      <c r="L191" s="1222"/>
    </row>
    <row r="192" spans="1:12">
      <c r="A192" s="1222">
        <f>SUBTOTAL(103,$C$7:C192)</f>
        <v>185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1755</v>
      </c>
      <c r="J192" s="1222" t="s">
        <v>1755</v>
      </c>
      <c r="K192" s="1222" t="s">
        <v>1755</v>
      </c>
      <c r="L192" s="1222"/>
    </row>
    <row r="193" spans="1:12">
      <c r="A193" s="1222">
        <f>SUBTOTAL(103,$C$7:C193)</f>
        <v>186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1755</v>
      </c>
      <c r="J193" s="1222" t="s">
        <v>1755</v>
      </c>
      <c r="K193" s="1222" t="s">
        <v>1755</v>
      </c>
      <c r="L193" s="1222"/>
    </row>
    <row r="194" spans="1:12">
      <c r="A194" s="1222">
        <f>SUBTOTAL(103,$C$7:C194)</f>
        <v>187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1755</v>
      </c>
      <c r="J194" s="1222" t="s">
        <v>1755</v>
      </c>
      <c r="K194" s="1222" t="s">
        <v>1755</v>
      </c>
      <c r="L194" s="1222"/>
    </row>
    <row r="195" spans="1:12">
      <c r="A195" s="1222">
        <f>SUBTOTAL(103,$C$7:C195)</f>
        <v>188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1755</v>
      </c>
      <c r="J195" s="1222" t="s">
        <v>1755</v>
      </c>
      <c r="K195" s="1222" t="s">
        <v>1755</v>
      </c>
      <c r="L195" s="1222"/>
    </row>
    <row r="196" spans="1:12">
      <c r="A196" s="1222">
        <f>SUBTOTAL(103,$C$7:C196)</f>
        <v>189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1755</v>
      </c>
      <c r="J196" s="1222" t="s">
        <v>1755</v>
      </c>
      <c r="K196" s="1222" t="s">
        <v>1755</v>
      </c>
      <c r="L196" s="1222"/>
    </row>
    <row r="197" spans="1:12">
      <c r="A197" s="1222">
        <f>SUBTOTAL(103,$C$7:C197)</f>
        <v>190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1755</v>
      </c>
      <c r="J197" s="1222" t="s">
        <v>1755</v>
      </c>
      <c r="K197" s="1222" t="s">
        <v>1755</v>
      </c>
      <c r="L197" s="1222"/>
    </row>
    <row r="198" spans="1:12">
      <c r="A198" s="1222">
        <f>SUBTOTAL(103,$C$7:C198)</f>
        <v>191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1755</v>
      </c>
      <c r="J198" s="1222" t="s">
        <v>1755</v>
      </c>
      <c r="K198" s="1222" t="s">
        <v>1755</v>
      </c>
      <c r="L198" s="1222"/>
    </row>
    <row r="199" spans="1:12">
      <c r="A199" s="1222">
        <f>SUBTOTAL(103,$C$7:C199)</f>
        <v>192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1755</v>
      </c>
      <c r="J199" s="1222" t="s">
        <v>1755</v>
      </c>
      <c r="K199" s="1222" t="s">
        <v>1755</v>
      </c>
      <c r="L199" s="1222"/>
    </row>
    <row r="200" spans="1:12">
      <c r="A200" s="1222">
        <f>SUBTOTAL(103,$C$7:C200)</f>
        <v>193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1755</v>
      </c>
      <c r="J200" s="1222" t="s">
        <v>1755</v>
      </c>
      <c r="K200" s="1222" t="s">
        <v>1755</v>
      </c>
      <c r="L200" s="1222"/>
    </row>
    <row r="201" spans="1:12">
      <c r="A201" s="1222">
        <f>SUBTOTAL(103,$C$7:C201)</f>
        <v>194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1755</v>
      </c>
      <c r="J201" s="1222" t="s">
        <v>1755</v>
      </c>
      <c r="K201" s="1222" t="s">
        <v>1755</v>
      </c>
      <c r="L201" s="1222"/>
    </row>
    <row r="202" spans="1:12">
      <c r="A202" s="1222">
        <f>SUBTOTAL(103,$C$7:C202)</f>
        <v>195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1755</v>
      </c>
      <c r="J202" s="1222" t="s">
        <v>1755</v>
      </c>
      <c r="K202" s="1222" t="s">
        <v>1755</v>
      </c>
      <c r="L202" s="1222"/>
    </row>
    <row r="203" spans="1:12">
      <c r="A203" s="1222">
        <f>SUBTOTAL(103,$C$7:C203)</f>
        <v>196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1755</v>
      </c>
      <c r="J203" s="1222" t="s">
        <v>1755</v>
      </c>
      <c r="K203" s="1222" t="s">
        <v>1755</v>
      </c>
      <c r="L203" s="1222"/>
    </row>
    <row r="204" spans="1:12">
      <c r="A204" s="1222">
        <f>SUBTOTAL(103,$C$7:C204)</f>
        <v>197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1755</v>
      </c>
      <c r="J204" s="1222" t="s">
        <v>1755</v>
      </c>
      <c r="K204" s="1222" t="s">
        <v>1755</v>
      </c>
      <c r="L204" s="1222"/>
    </row>
    <row r="205" spans="1:12">
      <c r="A205" s="1222">
        <f>SUBTOTAL(103,$C$7:C205)</f>
        <v>198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1755</v>
      </c>
      <c r="J205" s="1222" t="s">
        <v>1755</v>
      </c>
      <c r="K205" s="1222" t="s">
        <v>1755</v>
      </c>
      <c r="L205" s="1222"/>
    </row>
    <row r="206" spans="1:12">
      <c r="A206" s="1222">
        <f>SUBTOTAL(103,$C$7:C206)</f>
        <v>199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1755</v>
      </c>
      <c r="J206" s="1222" t="s">
        <v>1755</v>
      </c>
      <c r="K206" s="1222" t="s">
        <v>1755</v>
      </c>
      <c r="L206" s="1222"/>
    </row>
    <row r="207" spans="1:12">
      <c r="A207" s="1222">
        <f>SUBTOTAL(103,$C$7:C207)</f>
        <v>200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1755</v>
      </c>
      <c r="J207" s="1222" t="s">
        <v>1755</v>
      </c>
      <c r="K207" s="1222" t="s">
        <v>1755</v>
      </c>
      <c r="L207" s="1222"/>
    </row>
    <row r="208" spans="1:12">
      <c r="A208" s="1222">
        <f>SUBTOTAL(103,$C$7:C208)</f>
        <v>201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1755</v>
      </c>
      <c r="J208" s="1222" t="s">
        <v>1755</v>
      </c>
      <c r="K208" s="1222" t="s">
        <v>1755</v>
      </c>
      <c r="L208" s="1222"/>
    </row>
    <row r="209" spans="1:12">
      <c r="A209" s="1222">
        <f>SUBTOTAL(103,$C$7:C209)</f>
        <v>202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1755</v>
      </c>
      <c r="J209" s="1222" t="s">
        <v>1755</v>
      </c>
      <c r="K209" s="1222" t="s">
        <v>1755</v>
      </c>
      <c r="L209" s="1222"/>
    </row>
    <row r="210" spans="1:12">
      <c r="A210" s="1222">
        <f>SUBTOTAL(103,$C$7:C210)</f>
        <v>203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1755</v>
      </c>
      <c r="J210" s="1222" t="s">
        <v>1755</v>
      </c>
      <c r="K210" s="1222" t="s">
        <v>1755</v>
      </c>
      <c r="L210" s="1222"/>
    </row>
    <row r="211" spans="1:12">
      <c r="A211" s="1222">
        <f>SUBTOTAL(103,$C$7:C211)</f>
        <v>204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1755</v>
      </c>
      <c r="J211" s="1222" t="s">
        <v>1755</v>
      </c>
      <c r="K211" s="1222" t="s">
        <v>1755</v>
      </c>
      <c r="L211" s="1222"/>
    </row>
    <row r="212" spans="1:12">
      <c r="A212" s="1222">
        <f>SUBTOTAL(103,$C$7:C212)</f>
        <v>205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1755</v>
      </c>
      <c r="J212" s="1222" t="s">
        <v>1755</v>
      </c>
      <c r="K212" s="1222" t="s">
        <v>1755</v>
      </c>
      <c r="L212" s="1222"/>
    </row>
    <row r="213" spans="1:12">
      <c r="A213" s="1222">
        <f>SUBTOTAL(103,$C$7:C213)</f>
        <v>206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1755</v>
      </c>
      <c r="J213" s="1222" t="s">
        <v>1755</v>
      </c>
      <c r="K213" s="1222" t="s">
        <v>1755</v>
      </c>
      <c r="L213" s="1222"/>
    </row>
    <row r="214" spans="1:12">
      <c r="A214" s="1222">
        <f>SUBTOTAL(103,$C$7:C214)</f>
        <v>207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1755</v>
      </c>
      <c r="J214" s="1222" t="s">
        <v>1755</v>
      </c>
      <c r="K214" s="1222" t="s">
        <v>1755</v>
      </c>
      <c r="L214" s="1222"/>
    </row>
    <row r="215" spans="1:12">
      <c r="A215" s="1222">
        <f>SUBTOTAL(103,$C$7:C215)</f>
        <v>208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1755</v>
      </c>
      <c r="J215" s="1222" t="s">
        <v>1755</v>
      </c>
      <c r="K215" s="1222" t="s">
        <v>1755</v>
      </c>
      <c r="L215" s="1222"/>
    </row>
    <row r="216" spans="1:12">
      <c r="A216" s="1222">
        <f>SUBTOTAL(103,$C$7:C216)</f>
        <v>209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1755</v>
      </c>
      <c r="J216" s="1222" t="s">
        <v>1755</v>
      </c>
      <c r="K216" s="1222" t="s">
        <v>1755</v>
      </c>
      <c r="L216" s="1222"/>
    </row>
    <row r="217" spans="1:12">
      <c r="A217" s="1222">
        <f>SUBTOTAL(103,$C$7:C217)</f>
        <v>210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1755</v>
      </c>
      <c r="J217" s="1222" t="s">
        <v>1755</v>
      </c>
      <c r="K217" s="1222" t="s">
        <v>1755</v>
      </c>
      <c r="L217" s="1222"/>
    </row>
    <row r="218" spans="1:12">
      <c r="A218" s="1222">
        <f>SUBTOTAL(103,$C$7:C218)</f>
        <v>211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1755</v>
      </c>
      <c r="J218" s="1222" t="s">
        <v>1755</v>
      </c>
      <c r="K218" s="1222" t="s">
        <v>1755</v>
      </c>
      <c r="L218" s="1222"/>
    </row>
    <row r="219" spans="1:12">
      <c r="A219" s="1222">
        <f>SUBTOTAL(103,$C$7:C219)</f>
        <v>212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1755</v>
      </c>
      <c r="J219" s="1222" t="s">
        <v>1755</v>
      </c>
      <c r="K219" s="1222" t="s">
        <v>1755</v>
      </c>
      <c r="L219" s="1222"/>
    </row>
    <row r="220" spans="1:12">
      <c r="A220" s="1222">
        <f>SUBTOTAL(103,$C$7:C220)</f>
        <v>213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1755</v>
      </c>
      <c r="J220" s="1222" t="s">
        <v>1755</v>
      </c>
      <c r="K220" s="1222" t="s">
        <v>1755</v>
      </c>
      <c r="L220" s="1222"/>
    </row>
    <row r="221" spans="1:12">
      <c r="A221" s="1222">
        <f>SUBTOTAL(103,$C$7:C221)</f>
        <v>214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1755</v>
      </c>
      <c r="J221" s="1222" t="s">
        <v>1755</v>
      </c>
      <c r="K221" s="1222" t="s">
        <v>1755</v>
      </c>
      <c r="L221" s="1222"/>
    </row>
    <row r="222" spans="1:12">
      <c r="A222" s="1222">
        <f>SUBTOTAL(103,$C$7:C222)</f>
        <v>215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1755</v>
      </c>
      <c r="J222" s="1222" t="s">
        <v>1755</v>
      </c>
      <c r="K222" s="1222" t="s">
        <v>1755</v>
      </c>
      <c r="L222" s="1222"/>
    </row>
    <row r="223" spans="1:12">
      <c r="A223" s="1222">
        <f>SUBTOTAL(103,$C$7:C223)</f>
        <v>216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1755</v>
      </c>
      <c r="J223" s="1222" t="s">
        <v>1755</v>
      </c>
      <c r="K223" s="1222" t="s">
        <v>1755</v>
      </c>
      <c r="L223" s="1222"/>
    </row>
    <row r="224" spans="1:12">
      <c r="A224" s="1222">
        <f>SUBTOTAL(103,$C$7:C224)</f>
        <v>217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1755</v>
      </c>
      <c r="J224" s="1222" t="s">
        <v>1755</v>
      </c>
      <c r="K224" s="1222" t="s">
        <v>1755</v>
      </c>
      <c r="L224" s="1222"/>
    </row>
    <row r="225" spans="1:12">
      <c r="A225" s="1222">
        <f>SUBTOTAL(103,$C$7:C225)</f>
        <v>218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1755</v>
      </c>
      <c r="J225" s="1222" t="s">
        <v>1755</v>
      </c>
      <c r="K225" s="1222" t="s">
        <v>1755</v>
      </c>
      <c r="L225" s="1222"/>
    </row>
    <row r="226" spans="1:12">
      <c r="A226" s="1222">
        <f>SUBTOTAL(103,$C$7:C226)</f>
        <v>219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1755</v>
      </c>
      <c r="J226" s="1222" t="s">
        <v>1755</v>
      </c>
      <c r="K226" s="1222" t="s">
        <v>1755</v>
      </c>
      <c r="L226" s="1222"/>
    </row>
    <row r="227" spans="1:12">
      <c r="A227" s="1220">
        <f>SUBTOTAL(103,$C$7:C227)</f>
        <v>220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1755</v>
      </c>
      <c r="J227" s="1220" t="s">
        <v>1755</v>
      </c>
      <c r="K227" s="1222" t="s">
        <v>1755</v>
      </c>
      <c r="L227" s="1220"/>
    </row>
    <row r="228" spans="1:12">
      <c r="A228" s="1222">
        <f>SUBTOTAL(103,$C$7:C228)</f>
        <v>221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1755</v>
      </c>
      <c r="J228" s="1222" t="s">
        <v>1755</v>
      </c>
      <c r="K228" s="1222" t="s">
        <v>1755</v>
      </c>
      <c r="L228" s="1222"/>
    </row>
    <row r="229" spans="1:12">
      <c r="A229" s="1222">
        <f>SUBTOTAL(103,$C$7:C229)</f>
        <v>222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1755</v>
      </c>
      <c r="J229" s="1222" t="s">
        <v>1755</v>
      </c>
      <c r="K229" s="1222" t="s">
        <v>1755</v>
      </c>
      <c r="L229" s="1222"/>
    </row>
    <row r="230" spans="1:12">
      <c r="A230" s="1222">
        <f>SUBTOTAL(103,$C$7:C230)</f>
        <v>223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1755</v>
      </c>
      <c r="J230" s="1222" t="s">
        <v>1755</v>
      </c>
      <c r="K230" s="1222" t="s">
        <v>1755</v>
      </c>
      <c r="L230" s="1222"/>
    </row>
    <row r="231" spans="1:12">
      <c r="A231" s="1222">
        <f>SUBTOTAL(103,$C$7:C231)</f>
        <v>224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1755</v>
      </c>
      <c r="J231" s="1222" t="s">
        <v>1755</v>
      </c>
      <c r="K231" s="1222" t="s">
        <v>1755</v>
      </c>
      <c r="L231" s="1222"/>
    </row>
    <row r="232" spans="1:12">
      <c r="A232" s="1222">
        <f>SUBTOTAL(103,$C$7:C232)</f>
        <v>225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1755</v>
      </c>
      <c r="J232" s="1227" t="s">
        <v>1755</v>
      </c>
      <c r="K232" s="1222" t="s">
        <v>1755</v>
      </c>
      <c r="L232" s="1222"/>
    </row>
    <row r="233" spans="1:12">
      <c r="A233" s="1222">
        <f>SUBTOTAL(103,$C$7:C233)</f>
        <v>226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1755</v>
      </c>
      <c r="J233" s="1222" t="s">
        <v>1755</v>
      </c>
      <c r="K233" s="1222" t="s">
        <v>1755</v>
      </c>
      <c r="L233" s="1222"/>
    </row>
    <row r="234" spans="1:12">
      <c r="A234" s="1222">
        <f>SUBTOTAL(103,$C$7:C234)</f>
        <v>227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1755</v>
      </c>
      <c r="J234" s="1227" t="s">
        <v>1755</v>
      </c>
      <c r="K234" s="1222" t="s">
        <v>1755</v>
      </c>
      <c r="L234" s="1222"/>
    </row>
    <row r="235" spans="1:12">
      <c r="A235" s="1222">
        <f>SUBTOTAL(103,$C$7:C235)</f>
        <v>228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1755</v>
      </c>
      <c r="J235" s="1222" t="s">
        <v>1755</v>
      </c>
      <c r="K235" s="1222" t="s">
        <v>1755</v>
      </c>
      <c r="L235" s="1222"/>
    </row>
    <row r="236" spans="1:12">
      <c r="A236" s="1222">
        <f>SUBTOTAL(103,$C$7:C236)</f>
        <v>229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1755</v>
      </c>
      <c r="J236" s="1227" t="s">
        <v>1755</v>
      </c>
      <c r="K236" s="1222" t="s">
        <v>1755</v>
      </c>
      <c r="L236" s="1222"/>
    </row>
    <row r="237" spans="1:12">
      <c r="A237" s="1222">
        <f>SUBTOTAL(103,$C$7:C237)</f>
        <v>230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1755</v>
      </c>
      <c r="J237" s="1227" t="s">
        <v>1755</v>
      </c>
      <c r="K237" s="1222" t="s">
        <v>1755</v>
      </c>
      <c r="L237" s="1222"/>
    </row>
    <row r="238" spans="1:12">
      <c r="A238" s="1220">
        <f>SUBTOTAL(103,$C$7:C238)</f>
        <v>231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1755</v>
      </c>
      <c r="J238" s="1252" t="s">
        <v>1755</v>
      </c>
      <c r="K238" s="1220"/>
      <c r="L238" s="1220"/>
    </row>
    <row r="239" spans="1:12">
      <c r="A239" s="1222">
        <f>SUBTOTAL(103,$C$7:C239)</f>
        <v>232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1755</v>
      </c>
      <c r="J239" s="1227" t="s">
        <v>1755</v>
      </c>
      <c r="K239" s="1222"/>
      <c r="L239" s="1222"/>
    </row>
    <row r="240" spans="1:12" hidden="1">
      <c r="A240" s="1222">
        <f>SUBTOTAL(103,$C$7:C240)</f>
        <v>232</v>
      </c>
      <c r="B240" s="1222"/>
      <c r="C240" s="1222" t="s">
        <v>1774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 hidden="1">
      <c r="A241" s="1222">
        <f>SUBTOTAL(103,$C$7:C241)</f>
        <v>232</v>
      </c>
      <c r="B241" s="1222"/>
      <c r="C241" s="1222" t="s">
        <v>1775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 hidden="1">
      <c r="A242" s="1222">
        <f>SUBTOTAL(103,$C$7:C242)</f>
        <v>232</v>
      </c>
      <c r="B242" s="1222"/>
      <c r="C242" s="1222" t="s">
        <v>1776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233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1755</v>
      </c>
      <c r="K243" s="1222"/>
      <c r="L243" s="1222"/>
    </row>
    <row r="244" spans="1:12">
      <c r="A244" s="1222">
        <f>SUBTOTAL(103,$C$7:C244)</f>
        <v>234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1755</v>
      </c>
      <c r="J244" s="1227" t="s">
        <v>1755</v>
      </c>
      <c r="K244" s="1222"/>
      <c r="L244" s="1222"/>
    </row>
    <row r="245" spans="1:12">
      <c r="A245" s="1222">
        <f>SUBTOTAL(103,$C$7:C245)</f>
        <v>235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1755</v>
      </c>
      <c r="J245" s="1227" t="s">
        <v>1755</v>
      </c>
      <c r="K245" s="1222"/>
      <c r="L245" s="1222"/>
    </row>
    <row r="246" spans="1:12">
      <c r="A246" s="1222">
        <f>SUBTOTAL(103,$C$7:C246)</f>
        <v>236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1755</v>
      </c>
      <c r="J246" s="1227" t="s">
        <v>1755</v>
      </c>
      <c r="K246" s="1222"/>
      <c r="L246" s="1222"/>
    </row>
    <row r="247" spans="1:12">
      <c r="A247" s="1222">
        <f>SUBTOTAL(103,$C$7:C247)</f>
        <v>237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1755</v>
      </c>
      <c r="J247" s="1222" t="s">
        <v>1755</v>
      </c>
      <c r="K247" s="1222" t="s">
        <v>1755</v>
      </c>
      <c r="L247" s="1222"/>
    </row>
    <row r="248" spans="1:12">
      <c r="A248" s="1222">
        <f>SUBTOTAL(103,$C$7:C248)</f>
        <v>238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1755</v>
      </c>
      <c r="J248" s="1222" t="s">
        <v>1755</v>
      </c>
      <c r="K248" s="1222" t="s">
        <v>1755</v>
      </c>
      <c r="L248" s="1222"/>
    </row>
    <row r="249" spans="1:12">
      <c r="A249" s="1222">
        <f>SUBTOTAL(103,$C$7:C249)</f>
        <v>239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1755</v>
      </c>
      <c r="J249" s="1222" t="s">
        <v>1755</v>
      </c>
      <c r="K249" s="1222" t="s">
        <v>1755</v>
      </c>
      <c r="L249" s="1222"/>
    </row>
    <row r="250" spans="1:12">
      <c r="A250" s="1222">
        <f>SUBTOTAL(103,$C$7:C250)</f>
        <v>240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1755</v>
      </c>
      <c r="J250" s="1222" t="s">
        <v>1755</v>
      </c>
      <c r="K250" s="1222" t="s">
        <v>1755</v>
      </c>
      <c r="L250" s="1222"/>
    </row>
    <row r="251" spans="1:12">
      <c r="A251" s="1222">
        <f>SUBTOTAL(103,$C$7:C251)</f>
        <v>241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1755</v>
      </c>
      <c r="J251" s="1222" t="s">
        <v>1755</v>
      </c>
      <c r="K251" s="1222" t="s">
        <v>1755</v>
      </c>
      <c r="L251" s="1222"/>
    </row>
    <row r="252" spans="1:12">
      <c r="A252" s="1222">
        <f>SUBTOTAL(103,$C$7:C252)</f>
        <v>242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1755</v>
      </c>
      <c r="J252" s="1222" t="s">
        <v>1755</v>
      </c>
      <c r="K252" s="1222" t="s">
        <v>1755</v>
      </c>
      <c r="L252" s="1222"/>
    </row>
    <row r="253" spans="1:12">
      <c r="A253" s="1222">
        <f>SUBTOTAL(103,$C$7:C253)</f>
        <v>243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1755</v>
      </c>
      <c r="J253" s="1222" t="s">
        <v>1755</v>
      </c>
      <c r="K253" s="1222" t="s">
        <v>1755</v>
      </c>
      <c r="L253" s="1222"/>
    </row>
    <row r="254" spans="1:12">
      <c r="A254" s="1222">
        <f>SUBTOTAL(103,$C$7:C254)</f>
        <v>244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1755</v>
      </c>
      <c r="J254" s="1222" t="s">
        <v>1755</v>
      </c>
      <c r="K254" s="1222" t="s">
        <v>1755</v>
      </c>
      <c r="L254" s="1222"/>
    </row>
    <row r="255" spans="1:12">
      <c r="A255" s="1222">
        <f>SUBTOTAL(103,$C$7:C255)</f>
        <v>245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1755</v>
      </c>
      <c r="J255" s="1222" t="s">
        <v>1755</v>
      </c>
      <c r="K255" s="1222" t="s">
        <v>1755</v>
      </c>
      <c r="L255" s="1222"/>
    </row>
    <row r="256" spans="1:12">
      <c r="A256" s="1222">
        <f>SUBTOTAL(103,$C$7:C256)</f>
        <v>246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1755</v>
      </c>
      <c r="J256" s="1222" t="s">
        <v>1755</v>
      </c>
      <c r="K256" s="1222" t="s">
        <v>1755</v>
      </c>
      <c r="L256" s="1222"/>
    </row>
    <row r="257" spans="1:12">
      <c r="A257" s="1222">
        <f>SUBTOTAL(103,$C$7:C257)</f>
        <v>247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1755</v>
      </c>
      <c r="J257" s="1222" t="s">
        <v>1755</v>
      </c>
      <c r="K257" s="1222" t="s">
        <v>1755</v>
      </c>
      <c r="L257" s="1222"/>
    </row>
    <row r="258" spans="1:12">
      <c r="A258" s="1222">
        <f>SUBTOTAL(103,$C$7:C258)</f>
        <v>248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1755</v>
      </c>
      <c r="J258" s="1222" t="s">
        <v>1755</v>
      </c>
      <c r="K258" s="1222" t="s">
        <v>1755</v>
      </c>
      <c r="L258" s="1222"/>
    </row>
    <row r="259" spans="1:12">
      <c r="A259" s="1222">
        <f>SUBTOTAL(103,$C$7:C259)</f>
        <v>249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1755</v>
      </c>
      <c r="J259" s="1222" t="s">
        <v>1755</v>
      </c>
      <c r="K259" s="1222" t="s">
        <v>1755</v>
      </c>
      <c r="L259" s="1222"/>
    </row>
    <row r="260" spans="1:12">
      <c r="A260" s="1222">
        <f>SUBTOTAL(103,$C$7:C260)</f>
        <v>250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1755</v>
      </c>
      <c r="J260" s="1222" t="s">
        <v>1755</v>
      </c>
      <c r="K260" s="1222" t="s">
        <v>1755</v>
      </c>
      <c r="L260" s="1222"/>
    </row>
    <row r="261" spans="1:12">
      <c r="A261" s="1222">
        <f>SUBTOTAL(103,$C$7:C261)</f>
        <v>251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1755</v>
      </c>
      <c r="J261" s="1227" t="s">
        <v>1755</v>
      </c>
      <c r="K261" s="1222" t="s">
        <v>1755</v>
      </c>
      <c r="L261" s="1222"/>
    </row>
    <row r="262" spans="1:12">
      <c r="A262" s="1222">
        <f>SUBTOTAL(103,$C$7:C262)</f>
        <v>252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1755</v>
      </c>
      <c r="J262" s="1222" t="s">
        <v>1755</v>
      </c>
      <c r="K262" s="1222" t="s">
        <v>1755</v>
      </c>
      <c r="L262" s="1222"/>
    </row>
    <row r="263" spans="1:12">
      <c r="A263" s="1222">
        <f>SUBTOTAL(103,$C$7:C263)</f>
        <v>253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1755</v>
      </c>
      <c r="J263" s="1222" t="s">
        <v>1755</v>
      </c>
      <c r="K263" s="1222" t="s">
        <v>1755</v>
      </c>
      <c r="L263" s="1222"/>
    </row>
    <row r="264" spans="1:12">
      <c r="A264" s="1222">
        <f>SUBTOTAL(103,$C$7:C264)</f>
        <v>254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1755</v>
      </c>
      <c r="J264" s="1222" t="s">
        <v>1755</v>
      </c>
      <c r="K264" s="1222" t="s">
        <v>1755</v>
      </c>
      <c r="L264" s="1222"/>
    </row>
    <row r="265" spans="1:12">
      <c r="A265" s="1222">
        <f>SUBTOTAL(103,$C$7:C265)</f>
        <v>255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1755</v>
      </c>
      <c r="J265" s="1222" t="s">
        <v>1755</v>
      </c>
      <c r="K265" s="1222" t="s">
        <v>1755</v>
      </c>
      <c r="L265" s="1222"/>
    </row>
    <row r="266" spans="1:12">
      <c r="A266" s="1222">
        <f>SUBTOTAL(103,$C$7:C266)</f>
        <v>256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1755</v>
      </c>
      <c r="J266" s="1222" t="s">
        <v>1755</v>
      </c>
      <c r="K266" s="1222" t="s">
        <v>1755</v>
      </c>
      <c r="L266" s="1222"/>
    </row>
    <row r="267" spans="1:12">
      <c r="A267" s="1222">
        <f>SUBTOTAL(103,$C$7:C267)</f>
        <v>257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1755</v>
      </c>
      <c r="J267" s="1222" t="s">
        <v>1755</v>
      </c>
      <c r="K267" s="1222" t="s">
        <v>1755</v>
      </c>
      <c r="L267" s="1222"/>
    </row>
    <row r="268" spans="1:12">
      <c r="A268" s="1222">
        <f>SUBTOTAL(103,$C$7:C268)</f>
        <v>258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1755</v>
      </c>
      <c r="J268" s="1222" t="s">
        <v>1755</v>
      </c>
      <c r="K268" s="1222" t="s">
        <v>1755</v>
      </c>
      <c r="L268" s="1222"/>
    </row>
    <row r="269" spans="1:12">
      <c r="A269" s="1222">
        <f>SUBTOTAL(103,$C$7:C269)</f>
        <v>259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1755</v>
      </c>
      <c r="J269" s="1222" t="s">
        <v>1755</v>
      </c>
      <c r="K269" s="1222" t="s">
        <v>1755</v>
      </c>
      <c r="L269" s="1222"/>
    </row>
    <row r="270" spans="1:12">
      <c r="A270" s="1222">
        <f>SUBTOTAL(103,$C$7:C270)</f>
        <v>260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1755</v>
      </c>
      <c r="J270" s="1222" t="s">
        <v>1755</v>
      </c>
      <c r="K270" s="1222" t="s">
        <v>1755</v>
      </c>
      <c r="L270" s="1222"/>
    </row>
    <row r="271" spans="1:12">
      <c r="A271" s="1222">
        <f>SUBTOTAL(103,$C$7:C271)</f>
        <v>261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1755</v>
      </c>
      <c r="J271" s="1222" t="s">
        <v>1755</v>
      </c>
      <c r="K271" s="1222" t="s">
        <v>1755</v>
      </c>
      <c r="L271" s="1222"/>
    </row>
    <row r="272" spans="1:12">
      <c r="A272" s="1222">
        <f>SUBTOTAL(103,$C$7:C272)</f>
        <v>262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1755</v>
      </c>
      <c r="J272" s="1222" t="s">
        <v>1755</v>
      </c>
      <c r="K272" s="1222" t="s">
        <v>1755</v>
      </c>
      <c r="L272" s="1222"/>
    </row>
    <row r="273" spans="1:12">
      <c r="A273" s="1222">
        <f>SUBTOTAL(103,$C$7:C273)</f>
        <v>263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1755</v>
      </c>
      <c r="J273" s="1222" t="s">
        <v>1755</v>
      </c>
      <c r="K273" s="1222" t="s">
        <v>1755</v>
      </c>
      <c r="L273" s="1222"/>
    </row>
    <row r="274" spans="1:12">
      <c r="A274" s="1222">
        <f>SUBTOTAL(103,$C$7:C274)</f>
        <v>264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1755</v>
      </c>
      <c r="J274" s="1222" t="s">
        <v>1755</v>
      </c>
      <c r="K274" s="1222" t="s">
        <v>1755</v>
      </c>
      <c r="L274" s="1222"/>
    </row>
    <row r="275" spans="1:12">
      <c r="A275" s="1222">
        <f>SUBTOTAL(103,$C$7:C275)</f>
        <v>265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1755</v>
      </c>
      <c r="J275" s="1222" t="s">
        <v>1755</v>
      </c>
      <c r="K275" s="1222" t="s">
        <v>1755</v>
      </c>
      <c r="L275" s="1222"/>
    </row>
    <row r="276" spans="1:12">
      <c r="A276" s="1222">
        <f>SUBTOTAL(103,$C$7:C276)</f>
        <v>266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1755</v>
      </c>
      <c r="J276" s="1222" t="s">
        <v>1755</v>
      </c>
      <c r="K276" s="1222" t="s">
        <v>1755</v>
      </c>
      <c r="L276" s="1222"/>
    </row>
    <row r="277" spans="1:12">
      <c r="A277" s="1222">
        <f>SUBTOTAL(103,$C$7:C277)</f>
        <v>267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1755</v>
      </c>
      <c r="J277" s="1222" t="s">
        <v>1755</v>
      </c>
      <c r="K277" s="1222" t="s">
        <v>1755</v>
      </c>
      <c r="L277" s="1222"/>
    </row>
    <row r="278" spans="1:12">
      <c r="A278" s="1222">
        <f>SUBTOTAL(103,$C$7:C278)</f>
        <v>268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1755</v>
      </c>
      <c r="J278" s="1222" t="s">
        <v>1755</v>
      </c>
      <c r="K278" s="1222" t="s">
        <v>311</v>
      </c>
      <c r="L278" s="1222"/>
    </row>
    <row r="279" spans="1:12">
      <c r="A279" s="1222">
        <f>SUBTOTAL(103,$C$7:C279)</f>
        <v>269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1755</v>
      </c>
      <c r="J279" s="1222" t="s">
        <v>1755</v>
      </c>
      <c r="K279" s="1222" t="s">
        <v>311</v>
      </c>
      <c r="L279" s="1222"/>
    </row>
    <row r="280" spans="1:12">
      <c r="A280" s="1222">
        <f>SUBTOTAL(103,$C$7:C280)</f>
        <v>270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1755</v>
      </c>
      <c r="J280" s="1222" t="s">
        <v>1755</v>
      </c>
      <c r="K280" s="1222" t="s">
        <v>311</v>
      </c>
      <c r="L280" s="1222"/>
    </row>
    <row r="281" spans="1:12">
      <c r="A281" s="1222">
        <f>SUBTOTAL(103,$C$7:C281)</f>
        <v>271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1755</v>
      </c>
      <c r="J281" s="1222" t="s">
        <v>1755</v>
      </c>
      <c r="K281" s="1222" t="s">
        <v>311</v>
      </c>
      <c r="L281" s="1222"/>
    </row>
    <row r="282" spans="1:12">
      <c r="A282" s="1222">
        <f>SUBTOTAL(103,$C$7:C282)</f>
        <v>272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1755</v>
      </c>
      <c r="J282" s="1222" t="s">
        <v>1755</v>
      </c>
      <c r="K282" s="1222" t="s">
        <v>311</v>
      </c>
      <c r="L282" s="1222"/>
    </row>
    <row r="283" spans="1:12">
      <c r="A283" s="1222">
        <f>SUBTOTAL(103,$C$7:C283)</f>
        <v>273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1755</v>
      </c>
      <c r="J283" s="1222" t="s">
        <v>1755</v>
      </c>
      <c r="K283" s="1222" t="s">
        <v>311</v>
      </c>
      <c r="L283" s="1222"/>
    </row>
    <row r="284" spans="1:12">
      <c r="A284" s="1222">
        <f>SUBTOTAL(103,$C$7:C284)</f>
        <v>274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1755</v>
      </c>
      <c r="J284" s="1222" t="s">
        <v>1755</v>
      </c>
      <c r="K284" s="1222" t="s">
        <v>311</v>
      </c>
      <c r="L284" s="1222"/>
    </row>
    <row r="285" spans="1:12" hidden="1">
      <c r="A285" s="1222">
        <f>SUBTOTAL(103,$C$7:C285)</f>
        <v>274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5" t="s">
        <v>1541</v>
      </c>
      <c r="K285" s="1222"/>
      <c r="L285" s="1222"/>
    </row>
    <row r="286" spans="1:12">
      <c r="A286" s="1222">
        <f>SUBTOTAL(103,$C$7:C286)</f>
        <v>275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1755</v>
      </c>
      <c r="J286" s="1222" t="s">
        <v>1755</v>
      </c>
      <c r="K286" s="1222" t="s">
        <v>311</v>
      </c>
      <c r="L286" s="1222"/>
    </row>
    <row r="287" spans="1:12">
      <c r="A287" s="1222">
        <f>SUBTOTAL(103,$C$7:C287)</f>
        <v>276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1755</v>
      </c>
      <c r="J287" s="1222" t="s">
        <v>1755</v>
      </c>
      <c r="K287" s="1222" t="s">
        <v>311</v>
      </c>
      <c r="L287" s="1222"/>
    </row>
    <row r="288" spans="1:12" hidden="1">
      <c r="A288" s="1222">
        <f>SUBTOTAL(103,$C$7:C288)</f>
        <v>276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5" t="s">
        <v>1541</v>
      </c>
      <c r="K288" s="1222"/>
      <c r="L288" s="1222"/>
    </row>
    <row r="289" spans="1:12" hidden="1">
      <c r="A289" s="1222">
        <f>SUBTOTAL(103,$C$7:C289)</f>
        <v>276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5" t="s">
        <v>1541</v>
      </c>
      <c r="K289" s="1222"/>
      <c r="L289" s="1222"/>
    </row>
    <row r="290" spans="1:12" hidden="1">
      <c r="A290" s="1222">
        <f>SUBTOTAL(103,$C$7:C290)</f>
        <v>276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 hidden="1">
      <c r="A291" s="1222">
        <f>SUBTOTAL(103,$C$7:C291)</f>
        <v>276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 hidden="1">
      <c r="A292" s="1222">
        <f>SUBTOTAL(103,$C$7:C292)</f>
        <v>276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 hidden="1">
      <c r="A293" s="1222">
        <f>SUBTOTAL(103,$C$7:C293)</f>
        <v>276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 hidden="1">
      <c r="A294" s="1222">
        <f>SUBTOTAL(103,$C$7:C294)</f>
        <v>276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 hidden="1">
      <c r="A295" s="1222">
        <f>SUBTOTAL(103,$C$7:C295)</f>
        <v>276</v>
      </c>
      <c r="B295" s="1222"/>
      <c r="C295" s="1222" t="s">
        <v>1786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 hidden="1">
      <c r="A296" s="1222">
        <f>SUBTOTAL(103,$C$7:C296)</f>
        <v>276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277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80" t="s">
        <v>1755</v>
      </c>
      <c r="K297" s="1222"/>
      <c r="L297" s="1222"/>
    </row>
    <row r="298" spans="1:12" hidden="1">
      <c r="A298" s="1222">
        <f>SUBTOTAL(103,$C$7:C298)</f>
        <v>277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311</v>
      </c>
      <c r="K298" s="1222"/>
      <c r="L298" s="1222"/>
    </row>
    <row r="299" spans="1:12" hidden="1">
      <c r="A299" s="1222">
        <f>SUBTOTAL(103,$C$7:C299)</f>
        <v>277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/>
      <c r="K299" s="1222"/>
      <c r="L299" s="1222"/>
    </row>
    <row r="300" spans="1:12" hidden="1">
      <c r="A300" s="1222">
        <f>SUBTOTAL(103,$C$7:C300)</f>
        <v>277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 hidden="1">
      <c r="A301" s="1222">
        <f>SUBTOTAL(103,$C$7:C301)</f>
        <v>277</v>
      </c>
      <c r="B301" s="1222"/>
      <c r="C301" s="1222" t="s">
        <v>1787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 hidden="1">
      <c r="A302" s="1222">
        <f>SUBTOTAL(103,$C$7:C302)</f>
        <v>277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311</v>
      </c>
      <c r="K302" s="1222"/>
      <c r="L302" s="1222"/>
    </row>
    <row r="303" spans="1:12">
      <c r="A303" s="1222">
        <f>SUBTOTAL(103,$C$7:C303)</f>
        <v>278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1755</v>
      </c>
      <c r="K303" s="1222"/>
      <c r="L303" s="1222"/>
    </row>
    <row r="304" spans="1:12" hidden="1">
      <c r="A304" s="1222">
        <f>SUBTOTAL(103,$C$7:C304)</f>
        <v>278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 hidden="1">
      <c r="A305" s="1222">
        <f>SUBTOTAL(103,$C$7:C305)</f>
        <v>278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279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1755</v>
      </c>
      <c r="K306" s="1222"/>
      <c r="L306" s="1222"/>
    </row>
    <row r="307" spans="1:12">
      <c r="A307" s="1222">
        <f>SUBTOTAL(103,$C$7:C307)</f>
        <v>280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1755</v>
      </c>
      <c r="J307" s="1222" t="s">
        <v>1755</v>
      </c>
      <c r="K307" s="1222"/>
      <c r="L307" s="1222"/>
    </row>
    <row r="308" spans="1:12" hidden="1">
      <c r="A308" s="1222">
        <f>SUBTOTAL(103,$C$7:C308)</f>
        <v>280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281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1755</v>
      </c>
      <c r="K309" s="1222"/>
      <c r="L309" s="1222"/>
    </row>
    <row r="310" spans="1:12">
      <c r="A310" s="1222">
        <f>SUBTOTAL(103,$C$7:C310)</f>
        <v>282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1755</v>
      </c>
      <c r="K310" s="1222"/>
      <c r="L310" s="1222"/>
    </row>
    <row r="311" spans="1:12" hidden="1">
      <c r="A311" s="1222">
        <f>SUBTOTAL(103,$C$7:C311)</f>
        <v>282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1755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283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1755</v>
      </c>
      <c r="K312" s="1222"/>
      <c r="L312" s="1222" t="s">
        <v>1246</v>
      </c>
    </row>
  </sheetData>
  <autoFilter ref="A5:L311" xr:uid="{95BFB1A5-FF73-4096-80F7-2E6E8F9C78BD}">
    <filterColumn colId="9">
      <filters>
        <filter val="Done"/>
      </filters>
    </filterColumn>
  </autoFilter>
  <mergeCells count="4">
    <mergeCell ref="A1:L1"/>
    <mergeCell ref="A2:L2"/>
    <mergeCell ref="A4:A5"/>
    <mergeCell ref="E4:E5"/>
  </mergeCells>
  <conditionalFormatting sqref="C1:C1048576">
    <cfRule type="duplicateValues" dxfId="162" priority="1"/>
  </conditionalFormatting>
  <conditionalFormatting sqref="C4:C312">
    <cfRule type="duplicateValues" dxfId="161" priority="21"/>
    <cfRule type="duplicateValues" dxfId="160" priority="22"/>
    <cfRule type="duplicateValues" dxfId="159" priority="23"/>
  </conditionalFormatting>
  <conditionalFormatting sqref="C6:C312">
    <cfRule type="duplicateValues" dxfId="158" priority="17"/>
    <cfRule type="duplicateValues" dxfId="157" priority="18"/>
    <cfRule type="duplicateValues" dxfId="156" priority="19"/>
    <cfRule type="duplicateValues" dxfId="155" priority="20"/>
  </conditionalFormatting>
  <conditionalFormatting sqref="C240:C243">
    <cfRule type="duplicateValues" dxfId="154" priority="6"/>
    <cfRule type="duplicateValues" dxfId="153" priority="7"/>
    <cfRule type="duplicateValues" dxfId="152" priority="8"/>
    <cfRule type="duplicateValues" dxfId="151" priority="9"/>
    <cfRule type="duplicateValues" dxfId="150" priority="10"/>
    <cfRule type="duplicateValues" dxfId="149" priority="11"/>
    <cfRule type="duplicateValues" dxfId="148" priority="12"/>
  </conditionalFormatting>
  <conditionalFormatting sqref="C301">
    <cfRule type="duplicateValues" dxfId="147" priority="13"/>
    <cfRule type="duplicateValues" dxfId="146" priority="14"/>
    <cfRule type="duplicateValues" dxfId="145" priority="15"/>
    <cfRule type="duplicateValues" dxfId="144" priority="16"/>
  </conditionalFormatting>
  <conditionalFormatting sqref="C312">
    <cfRule type="duplicateValues" dxfId="143" priority="2"/>
    <cfRule type="duplicateValues" dxfId="142" priority="3"/>
    <cfRule type="duplicateValues" dxfId="141" priority="4"/>
    <cfRule type="duplicateValues" dxfId="14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3" workbookViewId="0">
      <selection activeCell="K9" sqref="K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13" t="s">
        <v>120</v>
      </c>
      <c r="B1" s="1414"/>
      <c r="C1" s="1414"/>
      <c r="D1" s="1414"/>
      <c r="E1" s="1414"/>
      <c r="F1" s="1414"/>
      <c r="G1" s="1414"/>
      <c r="H1" s="1414"/>
      <c r="I1" s="1415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1762</v>
      </c>
      <c r="B3" s="1612"/>
      <c r="C3" s="1612"/>
      <c r="D3" s="1612"/>
      <c r="E3" s="1612"/>
      <c r="F3" s="1612"/>
      <c r="G3" s="1612"/>
      <c r="H3" s="1612"/>
      <c r="I3" s="63" t="str">
        <f>TA413_PBNTL!M1</f>
        <v>02.07.2026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1761</v>
      </c>
      <c r="F4" s="50" t="s">
        <v>1760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1763</v>
      </c>
      <c r="G5" s="1240" t="s">
        <v>1764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1763</v>
      </c>
      <c r="G6" s="10" t="s">
        <v>1764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1763</v>
      </c>
      <c r="G7" s="10" t="s">
        <v>1764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1763</v>
      </c>
      <c r="G8" s="10" t="s">
        <v>1764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1763</v>
      </c>
      <c r="G9" s="10" t="s">
        <v>1764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1763</v>
      </c>
      <c r="G10" s="10" t="s">
        <v>1764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1763</v>
      </c>
      <c r="G11" s="10" t="s">
        <v>1764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1763</v>
      </c>
      <c r="G12" s="62" t="s">
        <v>1766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1763</v>
      </c>
      <c r="G13" s="62" t="s">
        <v>1766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1763</v>
      </c>
      <c r="G14" s="62" t="s">
        <v>1766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1763</v>
      </c>
      <c r="G15" s="62" t="s">
        <v>1766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1763</v>
      </c>
      <c r="G16" s="62" t="s">
        <v>1766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1763</v>
      </c>
      <c r="G17" s="62" t="s">
        <v>1766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1763</v>
      </c>
      <c r="G18" s="62" t="s">
        <v>1766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1763</v>
      </c>
      <c r="G19" s="62" t="s">
        <v>1766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1763</v>
      </c>
      <c r="G20" s="62" t="s">
        <v>1766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1763</v>
      </c>
      <c r="G21" s="62" t="s">
        <v>1766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1763</v>
      </c>
      <c r="G22" s="1246" t="s">
        <v>1766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1763</v>
      </c>
      <c r="G23" s="1246" t="s">
        <v>1766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1763</v>
      </c>
      <c r="G24" s="1246" t="s">
        <v>1766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1763</v>
      </c>
      <c r="G25" s="1246" t="s">
        <v>1766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1763</v>
      </c>
      <c r="G26" s="1246" t="s">
        <v>1766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1763</v>
      </c>
      <c r="G27" s="1246" t="s">
        <v>1766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1763</v>
      </c>
      <c r="G28" s="1246" t="s">
        <v>1766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1763</v>
      </c>
      <c r="G29" s="1246" t="s">
        <v>1766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1763</v>
      </c>
      <c r="G30" s="10" t="s">
        <v>1766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1763</v>
      </c>
      <c r="G31" s="10" t="s">
        <v>1766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1763</v>
      </c>
      <c r="G32" s="10" t="s">
        <v>1766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1763</v>
      </c>
      <c r="G33" s="10" t="s">
        <v>1766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1763</v>
      </c>
      <c r="G34" s="10" t="s">
        <v>1766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1763</v>
      </c>
      <c r="G35" s="10" t="s">
        <v>1766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1763</v>
      </c>
      <c r="G36" s="10" t="s">
        <v>1766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1763</v>
      </c>
      <c r="G37" s="10" t="s">
        <v>1766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1763</v>
      </c>
      <c r="G38" s="10" t="s">
        <v>1766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1763</v>
      </c>
      <c r="G39" s="10" t="s">
        <v>1766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1763</v>
      </c>
      <c r="G40" s="10" t="s">
        <v>1766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1763</v>
      </c>
      <c r="G41" s="10" t="s">
        <v>1766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1763</v>
      </c>
      <c r="G42" s="10" t="s">
        <v>1766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1763</v>
      </c>
      <c r="G43" s="10" t="s">
        <v>1764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1763</v>
      </c>
      <c r="G44" s="10" t="s">
        <v>1764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1763</v>
      </c>
      <c r="G45" s="10" t="s">
        <v>1764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1763</v>
      </c>
      <c r="G46" s="10" t="s">
        <v>1764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1763</v>
      </c>
      <c r="G47" s="10" t="s">
        <v>1764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1763</v>
      </c>
      <c r="G48" s="10" t="s">
        <v>1764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1763</v>
      </c>
      <c r="G49" s="10" t="s">
        <v>1764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1763</v>
      </c>
      <c r="G50" s="10" t="s">
        <v>1764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1763</v>
      </c>
      <c r="G51" s="10" t="s">
        <v>1764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1763</v>
      </c>
      <c r="G52" s="10" t="s">
        <v>1764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1763</v>
      </c>
      <c r="G53" s="10" t="s">
        <v>1764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1763</v>
      </c>
      <c r="G54" s="10" t="s">
        <v>1766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1763</v>
      </c>
      <c r="G55" s="10" t="s">
        <v>1766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1763</v>
      </c>
      <c r="G56" s="10" t="s">
        <v>1766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1763</v>
      </c>
      <c r="G57" s="10" t="s">
        <v>1766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1763</v>
      </c>
      <c r="G58" s="10" t="s">
        <v>1766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1763</v>
      </c>
      <c r="G59" s="10" t="s">
        <v>1766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1763</v>
      </c>
      <c r="G60" s="10" t="s">
        <v>1766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1763</v>
      </c>
      <c r="G61" s="10" t="s">
        <v>1766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1763</v>
      </c>
      <c r="G62" s="10" t="s">
        <v>1766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1763</v>
      </c>
      <c r="G63" s="10" t="s">
        <v>1766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1763</v>
      </c>
      <c r="G64" s="10" t="s">
        <v>1766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1763</v>
      </c>
      <c r="G65" s="10" t="s">
        <v>1766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1763</v>
      </c>
      <c r="G66" s="10" t="s">
        <v>1766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1763</v>
      </c>
      <c r="G67" s="10" t="s">
        <v>1766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1763</v>
      </c>
      <c r="G68" s="10" t="s">
        <v>1766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1763</v>
      </c>
      <c r="G69" s="10" t="s">
        <v>1766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1763</v>
      </c>
      <c r="G70" s="10" t="s">
        <v>1766</v>
      </c>
      <c r="H70" s="10" t="s">
        <v>1148</v>
      </c>
      <c r="I70" s="1002"/>
    </row>
    <row r="71" spans="1:9">
      <c r="A71" s="986">
        <f t="shared" ref="A71:A137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1763</v>
      </c>
      <c r="G71" s="10" t="s">
        <v>1766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1763</v>
      </c>
      <c r="G72" s="10" t="s">
        <v>1766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1763</v>
      </c>
      <c r="G73" s="10" t="s">
        <v>1766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1763</v>
      </c>
      <c r="G74" s="10" t="s">
        <v>1766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1763</v>
      </c>
      <c r="G75" s="10" t="s">
        <v>1766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1763</v>
      </c>
      <c r="G76" s="10" t="s">
        <v>1766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1763</v>
      </c>
      <c r="G77" s="10" t="s">
        <v>1766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1763</v>
      </c>
      <c r="G78" s="10" t="s">
        <v>1766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1763</v>
      </c>
      <c r="G79" s="10" t="s">
        <v>1766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1763</v>
      </c>
      <c r="G80" s="10" t="s">
        <v>1766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1763</v>
      </c>
      <c r="G81" s="10" t="s">
        <v>1766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1763</v>
      </c>
      <c r="G82" s="10" t="s">
        <v>1766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1763</v>
      </c>
      <c r="G83" s="10" t="s">
        <v>1766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1763</v>
      </c>
      <c r="G84" s="10" t="s">
        <v>1766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1763</v>
      </c>
      <c r="G85" s="10" t="s">
        <v>1766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1763</v>
      </c>
      <c r="G86" s="10" t="s">
        <v>1766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1763</v>
      </c>
      <c r="G87" s="10" t="s">
        <v>1766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1763</v>
      </c>
      <c r="G88" s="10" t="s">
        <v>1766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1763</v>
      </c>
      <c r="G89" s="10" t="s">
        <v>1766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1763</v>
      </c>
      <c r="G90" s="10" t="s">
        <v>1766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1763</v>
      </c>
      <c r="G91" s="10" t="s">
        <v>1766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1763</v>
      </c>
      <c r="G92" s="10" t="s">
        <v>1766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1763</v>
      </c>
      <c r="G93" s="10" t="s">
        <v>1766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1763</v>
      </c>
      <c r="G94" s="10" t="s">
        <v>1764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1763</v>
      </c>
      <c r="G95" s="10" t="s">
        <v>1764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1763</v>
      </c>
      <c r="G96" s="10" t="s">
        <v>1764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1763</v>
      </c>
      <c r="G97" s="10" t="s">
        <v>1764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1763</v>
      </c>
      <c r="G98" s="10" t="s">
        <v>1764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1763</v>
      </c>
      <c r="G99" s="10" t="s">
        <v>1764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1763</v>
      </c>
      <c r="G100" s="10" t="s">
        <v>1764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1763</v>
      </c>
      <c r="G101" s="10" t="s">
        <v>1764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1763</v>
      </c>
      <c r="G102" s="10" t="s">
        <v>1764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1763</v>
      </c>
      <c r="G103" s="10" t="s">
        <v>1764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1763</v>
      </c>
      <c r="G104" s="1246" t="s">
        <v>1766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1763</v>
      </c>
      <c r="G105" s="1246" t="s">
        <v>1766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1763</v>
      </c>
      <c r="G106" s="1246" t="s">
        <v>1766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1763</v>
      </c>
      <c r="G107" s="1246" t="s">
        <v>1766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1763</v>
      </c>
      <c r="G108" s="1246" t="s">
        <v>1766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1763</v>
      </c>
      <c r="G109" s="1246" t="s">
        <v>1766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1763</v>
      </c>
      <c r="G110" s="1246" t="s">
        <v>1766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1763</v>
      </c>
      <c r="G111" s="1246" t="s">
        <v>1766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1763</v>
      </c>
      <c r="G112" s="1246" t="s">
        <v>1766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1763</v>
      </c>
      <c r="G113" s="1246" t="s">
        <v>1766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1763</v>
      </c>
      <c r="G114" s="1246" t="s">
        <v>1766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1763</v>
      </c>
      <c r="G115" s="1246" t="s">
        <v>1766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1763</v>
      </c>
      <c r="G116" s="1246" t="s">
        <v>1766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1763</v>
      </c>
      <c r="G117" s="1246" t="s">
        <v>1766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1763</v>
      </c>
      <c r="G118" s="1246" t="s">
        <v>1766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1763</v>
      </c>
      <c r="G119" s="1246" t="s">
        <v>1766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1763</v>
      </c>
      <c r="G120" s="1246" t="s">
        <v>1766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1763</v>
      </c>
      <c r="G121" s="1246" t="s">
        <v>1766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1763</v>
      </c>
      <c r="G122" s="1246" t="s">
        <v>1766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1763</v>
      </c>
      <c r="G123" s="1246" t="s">
        <v>1766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1763</v>
      </c>
      <c r="G124" s="1246" t="s">
        <v>1766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1763</v>
      </c>
      <c r="G125" s="1246" t="s">
        <v>1766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1763</v>
      </c>
      <c r="G126" s="1246" t="s">
        <v>1766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1763</v>
      </c>
      <c r="G127" s="1246" t="s">
        <v>1766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1763</v>
      </c>
      <c r="G128" s="1246" t="s">
        <v>1766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1763</v>
      </c>
      <c r="G129" s="1246" t="s">
        <v>1766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1763</v>
      </c>
      <c r="G130" s="1246" t="s">
        <v>1766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1763</v>
      </c>
      <c r="G131" s="1246" t="s">
        <v>1766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1763</v>
      </c>
      <c r="G132" s="1246" t="s">
        <v>1766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1763</v>
      </c>
      <c r="G133" s="1246" t="s">
        <v>1766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1763</v>
      </c>
      <c r="G134" s="1246" t="s">
        <v>1766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1763</v>
      </c>
      <c r="G135" s="1246" t="s">
        <v>1766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1763</v>
      </c>
      <c r="G136" s="1246" t="s">
        <v>1766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1763</v>
      </c>
      <c r="G137" s="1246" t="s">
        <v>1766</v>
      </c>
      <c r="H137" s="1246" t="s">
        <v>1148</v>
      </c>
      <c r="I137" s="1262"/>
    </row>
    <row r="138" spans="1:9">
      <c r="A138" s="1261"/>
      <c r="B138" s="1246"/>
      <c r="C138" s="1250"/>
      <c r="D138" s="1023"/>
      <c r="E138" s="1251"/>
      <c r="F138" s="1246"/>
      <c r="G138" s="1246"/>
      <c r="H138" s="1246"/>
      <c r="I138" s="1262"/>
    </row>
    <row r="139" spans="1:9" ht="15" thickBot="1">
      <c r="A139" s="1259"/>
      <c r="B139" s="17"/>
      <c r="C139" s="1143"/>
      <c r="D139" s="1260"/>
      <c r="E139" s="1146"/>
      <c r="F139" s="17"/>
      <c r="G139" s="17"/>
      <c r="H139" s="17"/>
      <c r="I139" s="1147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13" t="s">
        <v>120</v>
      </c>
      <c r="B1" s="1414"/>
      <c r="C1" s="1414"/>
      <c r="D1" s="1414"/>
      <c r="E1" s="1414"/>
      <c r="F1" s="1414"/>
      <c r="G1" s="1414"/>
      <c r="H1" s="1414"/>
      <c r="I1" s="1415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1773</v>
      </c>
      <c r="B3" s="1612"/>
      <c r="C3" s="1612"/>
      <c r="D3" s="1612"/>
      <c r="E3" s="1612"/>
      <c r="F3" s="1612"/>
      <c r="G3" s="1612"/>
      <c r="H3" s="1612"/>
      <c r="I3" s="63" t="str">
        <f>TA413_PBNTL!M1</f>
        <v>02.07.2026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1761</v>
      </c>
      <c r="F4" s="50" t="s">
        <v>1772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1763</v>
      </c>
      <c r="G5" s="62" t="s">
        <v>1766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1763</v>
      </c>
      <c r="G6" s="10" t="s">
        <v>1766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1763</v>
      </c>
      <c r="G7" s="10" t="s">
        <v>1766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1763</v>
      </c>
      <c r="G8" s="10" t="s">
        <v>1766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1763</v>
      </c>
      <c r="G9" s="10" t="s">
        <v>1766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1763</v>
      </c>
      <c r="G10" s="10" t="s">
        <v>1766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1763</v>
      </c>
      <c r="G11" s="10" t="s">
        <v>1766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1763</v>
      </c>
      <c r="G12" s="62" t="s">
        <v>1766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1763</v>
      </c>
      <c r="G13" s="62" t="s">
        <v>1766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1763</v>
      </c>
      <c r="G14" s="62" t="s">
        <v>1766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1763</v>
      </c>
      <c r="G15" s="62" t="s">
        <v>1766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1763</v>
      </c>
      <c r="G16" s="62" t="s">
        <v>1766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1763</v>
      </c>
      <c r="G17" s="62" t="s">
        <v>1766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1763</v>
      </c>
      <c r="G18" s="62" t="s">
        <v>1766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1763</v>
      </c>
      <c r="G19" s="62" t="s">
        <v>1766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1763</v>
      </c>
      <c r="G20" s="62" t="s">
        <v>1766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1763</v>
      </c>
      <c r="G21" s="62" t="s">
        <v>1766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1763</v>
      </c>
      <c r="G22" s="1246" t="s">
        <v>1793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1763</v>
      </c>
      <c r="G23" s="1246" t="s">
        <v>1793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1763</v>
      </c>
      <c r="G24" s="62" t="s">
        <v>1766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1763</v>
      </c>
      <c r="G25" s="62" t="s">
        <v>1766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1763</v>
      </c>
      <c r="G26" s="62" t="s">
        <v>1766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1763</v>
      </c>
      <c r="G27" s="1246" t="s">
        <v>1794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1763</v>
      </c>
      <c r="G28" s="1246" t="s">
        <v>1793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1763</v>
      </c>
      <c r="G29" s="1246" t="s">
        <v>1793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1763</v>
      </c>
      <c r="G30" s="10" t="s">
        <v>1766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1763</v>
      </c>
      <c r="G31" s="10" t="s">
        <v>1766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1763</v>
      </c>
      <c r="G32" s="10" t="s">
        <v>1766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1763</v>
      </c>
      <c r="G33" s="10" t="s">
        <v>1766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1763</v>
      </c>
      <c r="G34" s="10" t="s">
        <v>1793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1763</v>
      </c>
      <c r="G35" s="10" t="s">
        <v>1766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1763</v>
      </c>
      <c r="G36" s="10" t="s">
        <v>1766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1763</v>
      </c>
      <c r="G37" s="10" t="s">
        <v>1766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1763</v>
      </c>
      <c r="G38" s="10" t="s">
        <v>1766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1763</v>
      </c>
      <c r="G39" s="10" t="s">
        <v>1793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1763</v>
      </c>
      <c r="G40" s="10" t="s">
        <v>1766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1763</v>
      </c>
      <c r="G41" s="10" t="s">
        <v>1794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1763</v>
      </c>
      <c r="G42" s="10" t="s">
        <v>1793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1763</v>
      </c>
      <c r="G43" s="10" t="s">
        <v>1793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1763</v>
      </c>
      <c r="G44" s="10" t="s">
        <v>1793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1763</v>
      </c>
      <c r="G45" s="10" t="s">
        <v>1793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1763</v>
      </c>
      <c r="G46" s="10" t="s">
        <v>1793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1763</v>
      </c>
      <c r="G47" s="10" t="s">
        <v>1793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1763</v>
      </c>
      <c r="G48" s="10" t="s">
        <v>1766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1763</v>
      </c>
      <c r="G49" s="10" t="s">
        <v>1766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1763</v>
      </c>
      <c r="G50" s="10" t="s">
        <v>1766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1763</v>
      </c>
      <c r="G51" s="10" t="s">
        <v>1766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1763</v>
      </c>
      <c r="G52" s="10" t="s">
        <v>1766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1763</v>
      </c>
      <c r="G53" s="10" t="s">
        <v>1766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1763</v>
      </c>
      <c r="G54" s="10" t="s">
        <v>1793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1763</v>
      </c>
      <c r="G55" s="10" t="s">
        <v>1793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1763</v>
      </c>
      <c r="G56" s="10" t="s">
        <v>1793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1763</v>
      </c>
      <c r="G57" s="10" t="s">
        <v>1766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1763</v>
      </c>
      <c r="G58" s="10" t="s">
        <v>1766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1763</v>
      </c>
      <c r="G59" s="10" t="s">
        <v>1766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1763</v>
      </c>
      <c r="G60" s="10" t="s">
        <v>1766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1763</v>
      </c>
      <c r="G61" s="10" t="s">
        <v>1766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1763</v>
      </c>
      <c r="G62" s="10" t="s">
        <v>1793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1763</v>
      </c>
      <c r="G63" s="10" t="s">
        <v>1793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1763</v>
      </c>
      <c r="G64" s="10" t="s">
        <v>1793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1763</v>
      </c>
      <c r="G65" s="10" t="s">
        <v>1793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1763</v>
      </c>
      <c r="G66" s="10" t="s">
        <v>1793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1763</v>
      </c>
      <c r="G67" s="10" t="s">
        <v>1766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1763</v>
      </c>
      <c r="G68" s="10" t="s">
        <v>1766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1763</v>
      </c>
      <c r="G69" s="10" t="s">
        <v>1766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1763</v>
      </c>
      <c r="G70" s="10" t="s">
        <v>1766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1763</v>
      </c>
      <c r="G71" s="10" t="s">
        <v>1766</v>
      </c>
      <c r="H71" s="10" t="s">
        <v>1827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1763</v>
      </c>
      <c r="G72" s="10" t="s">
        <v>1766</v>
      </c>
      <c r="H72" s="10" t="s">
        <v>1827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1763</v>
      </c>
      <c r="G73" s="10" t="s">
        <v>1766</v>
      </c>
      <c r="H73" s="10" t="s">
        <v>1827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1763</v>
      </c>
      <c r="G74" s="10" t="s">
        <v>1793</v>
      </c>
      <c r="H74" s="10" t="s">
        <v>1827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1763</v>
      </c>
      <c r="G75" s="10" t="s">
        <v>1793</v>
      </c>
      <c r="H75" s="10" t="s">
        <v>1827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1763</v>
      </c>
      <c r="G76" s="10" t="s">
        <v>1766</v>
      </c>
      <c r="H76" s="10" t="s">
        <v>1827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1763</v>
      </c>
      <c r="G77" s="10" t="s">
        <v>1766</v>
      </c>
      <c r="H77" s="10" t="s">
        <v>1827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1763</v>
      </c>
      <c r="G78" s="10" t="s">
        <v>1793</v>
      </c>
      <c r="H78" s="10" t="s">
        <v>1827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1763</v>
      </c>
      <c r="G79" s="10" t="s">
        <v>1793</v>
      </c>
      <c r="H79" s="10" t="s">
        <v>1827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1763</v>
      </c>
      <c r="G80" s="10" t="s">
        <v>1766</v>
      </c>
      <c r="H80" s="10" t="s">
        <v>1827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1763</v>
      </c>
      <c r="G81" s="10" t="s">
        <v>1766</v>
      </c>
      <c r="H81" s="10" t="s">
        <v>1827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1763</v>
      </c>
      <c r="G82" s="10" t="s">
        <v>1793</v>
      </c>
      <c r="H82" s="10" t="s">
        <v>1827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1763</v>
      </c>
      <c r="G83" s="10" t="s">
        <v>1793</v>
      </c>
      <c r="H83" s="10" t="s">
        <v>1827</v>
      </c>
      <c r="I83" s="1002" t="s">
        <v>1843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1763</v>
      </c>
      <c r="G84" s="10" t="s">
        <v>1766</v>
      </c>
      <c r="H84" s="10" t="s">
        <v>1827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1763</v>
      </c>
      <c r="G85" s="10" t="s">
        <v>1766</v>
      </c>
      <c r="H85" s="10" t="s">
        <v>1827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1763</v>
      </c>
      <c r="G86" s="10" t="s">
        <v>1793</v>
      </c>
      <c r="H86" s="10" t="s">
        <v>1827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1763</v>
      </c>
      <c r="G87" s="10" t="s">
        <v>1793</v>
      </c>
      <c r="H87" s="10" t="s">
        <v>1827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1763</v>
      </c>
      <c r="G88" s="10" t="s">
        <v>1793</v>
      </c>
      <c r="H88" s="10" t="s">
        <v>1827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1763</v>
      </c>
      <c r="G89" s="10" t="s">
        <v>1793</v>
      </c>
      <c r="H89" s="10" t="s">
        <v>1827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1763</v>
      </c>
      <c r="G90" s="10" t="s">
        <v>1793</v>
      </c>
      <c r="H90" s="10" t="s">
        <v>1827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1763</v>
      </c>
      <c r="G91" s="10" t="s">
        <v>1794</v>
      </c>
      <c r="H91" s="10" t="s">
        <v>1827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1763</v>
      </c>
      <c r="G92" s="10" t="s">
        <v>1766</v>
      </c>
      <c r="H92" s="10" t="s">
        <v>1827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1763</v>
      </c>
      <c r="G93" s="10" t="s">
        <v>1766</v>
      </c>
      <c r="H93" s="10" t="s">
        <v>1827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1763</v>
      </c>
      <c r="G94" s="10" t="s">
        <v>1766</v>
      </c>
      <c r="H94" s="10" t="s">
        <v>1827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1763</v>
      </c>
      <c r="G95" s="10" t="s">
        <v>1766</v>
      </c>
      <c r="H95" s="10" t="s">
        <v>1827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1763</v>
      </c>
      <c r="G96" s="10" t="s">
        <v>1766</v>
      </c>
      <c r="H96" s="10" t="s">
        <v>1827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1763</v>
      </c>
      <c r="G97" s="10" t="s">
        <v>1766</v>
      </c>
      <c r="H97" s="10" t="s">
        <v>1827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1763</v>
      </c>
      <c r="G98" s="10" t="s">
        <v>1766</v>
      </c>
      <c r="H98" s="10" t="s">
        <v>1827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1763</v>
      </c>
      <c r="G99" s="10" t="s">
        <v>1766</v>
      </c>
      <c r="H99" s="10" t="s">
        <v>1827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1763</v>
      </c>
      <c r="G100" s="10" t="s">
        <v>1766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1763</v>
      </c>
      <c r="G101" s="10" t="s">
        <v>1766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1763</v>
      </c>
      <c r="G102" s="10" t="s">
        <v>1794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1763</v>
      </c>
      <c r="G103" s="10" t="s">
        <v>1794</v>
      </c>
      <c r="H103" s="10" t="s">
        <v>1148</v>
      </c>
      <c r="I103" s="1262"/>
    </row>
    <row r="104" spans="1:9">
      <c r="A104" s="1306">
        <f t="shared" si="2"/>
        <v>100</v>
      </c>
      <c r="B104" s="174">
        <v>100</v>
      </c>
      <c r="C104" s="1292" t="s">
        <v>496</v>
      </c>
      <c r="D104" s="625"/>
      <c r="E104" s="1307"/>
      <c r="F104" s="174"/>
      <c r="G104" s="174"/>
      <c r="H104" s="174" t="s">
        <v>1844</v>
      </c>
      <c r="I104" s="1308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12"/>
    <cfRule type="duplicateValues" dxfId="115" priority="27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19"/>
    <cfRule type="duplicateValues" dxfId="110" priority="20"/>
    <cfRule type="duplicateValues" dxfId="109" priority="21"/>
    <cfRule type="duplicateValues" dxfId="108" priority="22"/>
    <cfRule type="duplicateValues" dxfId="107" priority="23"/>
    <cfRule type="duplicateValues" dxfId="106" priority="24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29:C65582 C1:C12 C14 C16 C18 C20 C22 C24 J40">
    <cfRule type="expression" dxfId="99" priority="4587" stopIfTrue="1">
      <formula>AND(COUNTIF($C$28:$C$65582, C1)+COUNTIF($C$1:$C$12, C1)&gt;1,NOT(ISBLANK(C1)))</formula>
    </cfRule>
  </conditionalFormatting>
  <conditionalFormatting sqref="C30:C43">
    <cfRule type="duplicateValues" dxfId="98" priority="4502"/>
    <cfRule type="duplicateValues" dxfId="97" priority="4503"/>
    <cfRule type="duplicateValues" dxfId="96" priority="4504"/>
    <cfRule type="duplicateValues" dxfId="95" priority="4505"/>
    <cfRule type="duplicateValues" dxfId="94" priority="4506"/>
    <cfRule type="duplicateValues" dxfId="93" priority="4507"/>
  </conditionalFormatting>
  <conditionalFormatting sqref="C44:C65582">
    <cfRule type="duplicateValues" dxfId="92" priority="4597"/>
  </conditionalFormatting>
  <conditionalFormatting sqref="J40"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13" t="s">
        <v>120</v>
      </c>
      <c r="B1" s="1414"/>
      <c r="C1" s="1414"/>
      <c r="D1" s="1414"/>
      <c r="E1" s="1414"/>
      <c r="F1" s="1414"/>
      <c r="G1" s="1414"/>
      <c r="H1" s="1414"/>
      <c r="I1" s="1414"/>
      <c r="J1" s="1414"/>
      <c r="K1" s="1414"/>
      <c r="L1" s="1414"/>
      <c r="M1" s="1415"/>
    </row>
    <row r="2" spans="1:13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589"/>
      <c r="J2" s="1589"/>
      <c r="K2" s="1589"/>
      <c r="L2" s="1589"/>
      <c r="M2" s="1610"/>
    </row>
    <row r="3" spans="1:13" ht="16" thickBot="1">
      <c r="A3" s="1611" t="s">
        <v>116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63" t="str">
        <f>TA413_PBNTL!M1</f>
        <v>02.07.2026</v>
      </c>
    </row>
    <row r="4" spans="1:13" ht="43.5">
      <c r="A4" s="1281" t="s">
        <v>41</v>
      </c>
      <c r="B4" s="1282" t="s">
        <v>42</v>
      </c>
      <c r="C4" s="1283" t="s">
        <v>43</v>
      </c>
      <c r="D4" s="1282" t="s">
        <v>44</v>
      </c>
      <c r="E4" s="1284" t="s">
        <v>115</v>
      </c>
      <c r="F4" s="1284" t="s">
        <v>111</v>
      </c>
      <c r="G4" s="1284" t="s">
        <v>117</v>
      </c>
      <c r="H4" s="1284" t="s">
        <v>118</v>
      </c>
      <c r="I4" s="1284" t="s">
        <v>1832</v>
      </c>
      <c r="J4" s="1284" t="s">
        <v>119</v>
      </c>
      <c r="K4" s="1285" t="s">
        <v>87</v>
      </c>
      <c r="L4" s="1282" t="s">
        <v>48</v>
      </c>
      <c r="M4" s="1286" t="s">
        <v>1</v>
      </c>
    </row>
    <row r="5" spans="1:13" ht="15.5">
      <c r="A5" s="10">
        <v>1</v>
      </c>
      <c r="B5" s="10">
        <v>1</v>
      </c>
      <c r="C5" s="908" t="s">
        <v>268</v>
      </c>
      <c r="D5" s="1288" t="s">
        <v>188</v>
      </c>
      <c r="E5" s="10" t="s">
        <v>1831</v>
      </c>
      <c r="F5" s="10" t="s">
        <v>1831</v>
      </c>
      <c r="G5" s="10" t="s">
        <v>1831</v>
      </c>
      <c r="H5" s="10" t="s">
        <v>1831</v>
      </c>
      <c r="I5" s="111">
        <v>46189</v>
      </c>
      <c r="J5" s="10"/>
      <c r="K5" s="10" t="s">
        <v>1006</v>
      </c>
      <c r="L5" s="10"/>
      <c r="M5" s="1287"/>
    </row>
    <row r="6" spans="1:13" ht="15.5">
      <c r="A6" s="10">
        <v>2</v>
      </c>
      <c r="B6" s="10">
        <v>2</v>
      </c>
      <c r="C6" s="737" t="s">
        <v>1248</v>
      </c>
      <c r="D6" s="1288" t="s">
        <v>178</v>
      </c>
      <c r="E6" s="10"/>
      <c r="F6" s="10"/>
      <c r="G6" s="10"/>
      <c r="H6" s="10"/>
      <c r="I6" s="10"/>
      <c r="J6" s="10"/>
      <c r="K6" s="10"/>
      <c r="L6" s="10"/>
      <c r="M6" s="1107" t="s">
        <v>1830</v>
      </c>
    </row>
    <row r="7" spans="1:13" ht="15.5">
      <c r="A7" s="10">
        <v>3</v>
      </c>
      <c r="B7" s="10">
        <v>3</v>
      </c>
      <c r="C7" s="908" t="s">
        <v>1250</v>
      </c>
      <c r="D7" s="1289" t="s">
        <v>3</v>
      </c>
      <c r="E7" s="10" t="s">
        <v>1831</v>
      </c>
      <c r="F7" s="10" t="s">
        <v>1831</v>
      </c>
      <c r="G7" s="10" t="s">
        <v>1831</v>
      </c>
      <c r="H7" s="10" t="s">
        <v>1831</v>
      </c>
      <c r="I7" s="111">
        <v>46189</v>
      </c>
      <c r="J7" s="10"/>
      <c r="K7" s="10" t="s">
        <v>1006</v>
      </c>
      <c r="L7" s="10"/>
      <c r="M7" s="1287"/>
    </row>
    <row r="8" spans="1:13" ht="15.5">
      <c r="A8" s="10">
        <v>4</v>
      </c>
      <c r="B8" s="10">
        <v>4</v>
      </c>
      <c r="C8" s="908" t="s">
        <v>1251</v>
      </c>
      <c r="D8" s="1289" t="s">
        <v>2</v>
      </c>
      <c r="E8" s="10" t="s">
        <v>1831</v>
      </c>
      <c r="F8" s="10" t="s">
        <v>1831</v>
      </c>
      <c r="G8" s="10" t="s">
        <v>1831</v>
      </c>
      <c r="H8" s="10" t="s">
        <v>1831</v>
      </c>
      <c r="I8" s="111">
        <v>46189</v>
      </c>
      <c r="J8" s="10"/>
      <c r="K8" s="10" t="s">
        <v>1006</v>
      </c>
      <c r="L8" s="10"/>
      <c r="M8" s="1287"/>
    </row>
    <row r="9" spans="1:13" ht="15.5">
      <c r="A9" s="10">
        <v>5</v>
      </c>
      <c r="B9" s="10">
        <v>5</v>
      </c>
      <c r="C9" s="908" t="s">
        <v>1252</v>
      </c>
      <c r="D9" s="1289" t="s">
        <v>2</v>
      </c>
      <c r="E9" s="10" t="s">
        <v>1831</v>
      </c>
      <c r="F9" s="10" t="s">
        <v>1831</v>
      </c>
      <c r="G9" s="10" t="s">
        <v>1831</v>
      </c>
      <c r="H9" s="10" t="s">
        <v>1831</v>
      </c>
      <c r="I9" s="111">
        <v>46189</v>
      </c>
      <c r="J9" s="10"/>
      <c r="K9" s="10" t="s">
        <v>1006</v>
      </c>
      <c r="L9" s="10"/>
      <c r="M9" s="1287"/>
    </row>
    <row r="10" spans="1:13" ht="15.5">
      <c r="A10" s="10">
        <v>6</v>
      </c>
      <c r="B10" s="10">
        <v>6</v>
      </c>
      <c r="C10" s="908" t="s">
        <v>1253</v>
      </c>
      <c r="D10" s="1289" t="s">
        <v>2</v>
      </c>
      <c r="E10" s="10" t="s">
        <v>1831</v>
      </c>
      <c r="F10" s="10" t="s">
        <v>1831</v>
      </c>
      <c r="G10" s="10" t="s">
        <v>1831</v>
      </c>
      <c r="H10" s="10" t="s">
        <v>1831</v>
      </c>
      <c r="I10" s="111">
        <v>46189</v>
      </c>
      <c r="J10" s="10"/>
      <c r="K10" s="10" t="s">
        <v>1006</v>
      </c>
      <c r="L10" s="10"/>
      <c r="M10" s="1287"/>
    </row>
    <row r="11" spans="1:13" ht="15.5">
      <c r="A11" s="10">
        <v>7</v>
      </c>
      <c r="B11" s="10">
        <v>7</v>
      </c>
      <c r="C11" s="908" t="s">
        <v>1254</v>
      </c>
      <c r="D11" s="1289" t="s">
        <v>2</v>
      </c>
      <c r="E11" s="10" t="s">
        <v>1831</v>
      </c>
      <c r="F11" s="10" t="s">
        <v>1831</v>
      </c>
      <c r="G11" s="10" t="s">
        <v>1831</v>
      </c>
      <c r="H11" s="10" t="s">
        <v>1831</v>
      </c>
      <c r="I11" s="111">
        <v>46189</v>
      </c>
      <c r="J11" s="10"/>
      <c r="K11" s="10" t="s">
        <v>1006</v>
      </c>
      <c r="L11" s="10"/>
      <c r="M11" s="1287"/>
    </row>
    <row r="12" spans="1:13" ht="15.5">
      <c r="A12" s="10">
        <v>8</v>
      </c>
      <c r="B12" s="10">
        <v>8</v>
      </c>
      <c r="C12" s="908" t="s">
        <v>1255</v>
      </c>
      <c r="D12" s="1289" t="s">
        <v>79</v>
      </c>
      <c r="E12" s="10" t="s">
        <v>1831</v>
      </c>
      <c r="F12" s="10" t="s">
        <v>1831</v>
      </c>
      <c r="G12" s="10" t="s">
        <v>1831</v>
      </c>
      <c r="H12" s="10" t="s">
        <v>1831</v>
      </c>
      <c r="I12" s="111">
        <v>46189</v>
      </c>
      <c r="J12" s="10"/>
      <c r="K12" s="10" t="s">
        <v>1006</v>
      </c>
      <c r="L12" s="10"/>
      <c r="M12" s="1287"/>
    </row>
    <row r="13" spans="1:13" ht="15.5">
      <c r="A13" s="10">
        <v>9</v>
      </c>
      <c r="B13" s="10">
        <v>9</v>
      </c>
      <c r="C13" s="908" t="s">
        <v>1256</v>
      </c>
      <c r="D13" s="1289" t="s">
        <v>183</v>
      </c>
      <c r="E13" s="10" t="s">
        <v>1831</v>
      </c>
      <c r="F13" s="10" t="s">
        <v>1831</v>
      </c>
      <c r="G13" s="10" t="s">
        <v>1831</v>
      </c>
      <c r="H13" s="10" t="s">
        <v>1831</v>
      </c>
      <c r="I13" s="111">
        <v>46189</v>
      </c>
      <c r="J13" s="10"/>
      <c r="K13" s="10" t="s">
        <v>1006</v>
      </c>
      <c r="L13" s="10"/>
      <c r="M13" s="1287"/>
    </row>
    <row r="14" spans="1:13" ht="15.5">
      <c r="A14" s="10">
        <v>10</v>
      </c>
      <c r="B14" s="10">
        <v>10</v>
      </c>
      <c r="C14" s="908" t="s">
        <v>1257</v>
      </c>
      <c r="D14" s="1289" t="s">
        <v>2</v>
      </c>
      <c r="E14" s="10" t="s">
        <v>1831</v>
      </c>
      <c r="F14" s="10" t="s">
        <v>1831</v>
      </c>
      <c r="G14" s="10" t="s">
        <v>1831</v>
      </c>
      <c r="H14" s="10" t="s">
        <v>1831</v>
      </c>
      <c r="I14" s="111">
        <v>46189</v>
      </c>
      <c r="J14" s="10"/>
      <c r="K14" s="10" t="s">
        <v>1006</v>
      </c>
      <c r="L14" s="10"/>
      <c r="M14" s="1287"/>
    </row>
    <row r="15" spans="1:13" ht="15.5">
      <c r="A15" s="10">
        <v>11</v>
      </c>
      <c r="B15" s="10">
        <v>11</v>
      </c>
      <c r="C15" s="908" t="s">
        <v>1258</v>
      </c>
      <c r="D15" s="1289" t="s">
        <v>2</v>
      </c>
      <c r="E15" s="10" t="s">
        <v>1831</v>
      </c>
      <c r="F15" s="10" t="s">
        <v>1831</v>
      </c>
      <c r="G15" s="10" t="s">
        <v>1831</v>
      </c>
      <c r="H15" s="10" t="s">
        <v>1831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9" t="s">
        <v>3</v>
      </c>
      <c r="E16" s="10" t="s">
        <v>1831</v>
      </c>
      <c r="F16" s="10" t="s">
        <v>1831</v>
      </c>
      <c r="G16" s="10" t="s">
        <v>1831</v>
      </c>
      <c r="H16" s="10" t="s">
        <v>1831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9" t="s">
        <v>3</v>
      </c>
      <c r="E17" s="10" t="s">
        <v>1831</v>
      </c>
      <c r="F17" s="10" t="s">
        <v>1831</v>
      </c>
      <c r="G17" s="10" t="s">
        <v>1831</v>
      </c>
      <c r="H17" s="10" t="s">
        <v>1831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9" t="s">
        <v>2</v>
      </c>
      <c r="E18" s="10" t="s">
        <v>1831</v>
      </c>
      <c r="F18" s="10" t="s">
        <v>1831</v>
      </c>
      <c r="G18" s="10" t="s">
        <v>1831</v>
      </c>
      <c r="H18" s="10" t="s">
        <v>1831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9" t="s">
        <v>3</v>
      </c>
      <c r="E19" s="10" t="s">
        <v>1831</v>
      </c>
      <c r="F19" s="10" t="s">
        <v>1831</v>
      </c>
      <c r="G19" s="10" t="s">
        <v>1831</v>
      </c>
      <c r="H19" s="10" t="s">
        <v>1831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9" t="s">
        <v>211</v>
      </c>
      <c r="E20" s="10"/>
      <c r="F20" s="10"/>
      <c r="G20" s="10"/>
      <c r="H20" s="10"/>
      <c r="I20" s="111"/>
      <c r="J20" s="10"/>
      <c r="K20" s="10"/>
      <c r="L20" s="10"/>
      <c r="M20" s="1107" t="s">
        <v>1830</v>
      </c>
    </row>
    <row r="21" spans="1:13" ht="15.5">
      <c r="A21" s="10">
        <v>17</v>
      </c>
      <c r="B21" s="10">
        <v>17</v>
      </c>
      <c r="C21" s="908" t="s">
        <v>1264</v>
      </c>
      <c r="D21" s="1289" t="s">
        <v>2</v>
      </c>
      <c r="E21" s="10" t="s">
        <v>1831</v>
      </c>
      <c r="F21" s="10" t="s">
        <v>1831</v>
      </c>
      <c r="G21" s="10" t="s">
        <v>1831</v>
      </c>
      <c r="H21" s="10" t="s">
        <v>1831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9" t="s">
        <v>49</v>
      </c>
      <c r="E22" s="10"/>
      <c r="F22" s="10"/>
      <c r="G22" s="10"/>
      <c r="H22" s="10"/>
      <c r="I22" s="111"/>
      <c r="J22" s="10"/>
      <c r="K22" s="10"/>
      <c r="L22" s="10"/>
      <c r="M22" s="10" t="s">
        <v>1830</v>
      </c>
    </row>
    <row r="23" spans="1:13" ht="15.5">
      <c r="A23" s="10">
        <v>19</v>
      </c>
      <c r="B23" s="10">
        <v>19</v>
      </c>
      <c r="C23" s="908" t="s">
        <v>1266</v>
      </c>
      <c r="D23" s="1289" t="s">
        <v>79</v>
      </c>
      <c r="E23" s="10" t="s">
        <v>1831</v>
      </c>
      <c r="F23" s="10" t="s">
        <v>1831</v>
      </c>
      <c r="G23" s="10" t="s">
        <v>1831</v>
      </c>
      <c r="H23" s="10" t="s">
        <v>1831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9" t="s">
        <v>215</v>
      </c>
      <c r="E24" s="10" t="s">
        <v>1831</v>
      </c>
      <c r="F24" s="10" t="s">
        <v>1831</v>
      </c>
      <c r="G24" s="10" t="s">
        <v>1831</v>
      </c>
      <c r="H24" s="10" t="s">
        <v>1831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9" t="s">
        <v>79</v>
      </c>
      <c r="E25" s="10" t="s">
        <v>1831</v>
      </c>
      <c r="F25" s="10" t="s">
        <v>1831</v>
      </c>
      <c r="G25" s="10" t="s">
        <v>1831</v>
      </c>
      <c r="H25" s="10" t="s">
        <v>1831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9" t="s">
        <v>226</v>
      </c>
      <c r="E26" s="10" t="s">
        <v>1831</v>
      </c>
      <c r="F26" s="10" t="s">
        <v>1831</v>
      </c>
      <c r="G26" s="10" t="s">
        <v>1831</v>
      </c>
      <c r="H26" s="10" t="s">
        <v>1831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9" t="s">
        <v>79</v>
      </c>
      <c r="E27" s="10" t="s">
        <v>1831</v>
      </c>
      <c r="F27" s="10" t="s">
        <v>1831</v>
      </c>
      <c r="G27" s="10" t="s">
        <v>1831</v>
      </c>
      <c r="H27" s="10" t="s">
        <v>1831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9" t="s">
        <v>79</v>
      </c>
      <c r="E28" s="10" t="s">
        <v>1831</v>
      </c>
      <c r="F28" s="10" t="s">
        <v>1831</v>
      </c>
      <c r="G28" s="10" t="s">
        <v>1831</v>
      </c>
      <c r="H28" s="10" t="s">
        <v>1831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9" t="s">
        <v>49</v>
      </c>
      <c r="E29" s="10" t="s">
        <v>1831</v>
      </c>
      <c r="F29" s="10" t="s">
        <v>1831</v>
      </c>
      <c r="G29" s="10" t="s">
        <v>1831</v>
      </c>
      <c r="H29" s="10" t="s">
        <v>1831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9" t="s">
        <v>79</v>
      </c>
      <c r="E30" s="10" t="s">
        <v>1831</v>
      </c>
      <c r="F30" s="10" t="s">
        <v>1831</v>
      </c>
      <c r="G30" s="10" t="s">
        <v>1831</v>
      </c>
      <c r="H30" s="10" t="s">
        <v>1831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9" t="s">
        <v>49</v>
      </c>
      <c r="E31" s="10" t="s">
        <v>1831</v>
      </c>
      <c r="F31" s="10" t="s">
        <v>1831</v>
      </c>
      <c r="G31" s="10" t="s">
        <v>1831</v>
      </c>
      <c r="H31" s="10" t="s">
        <v>1831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9" t="s">
        <v>49</v>
      </c>
      <c r="E32" s="10" t="s">
        <v>1831</v>
      </c>
      <c r="F32" s="10" t="s">
        <v>1831</v>
      </c>
      <c r="G32" s="10" t="s">
        <v>1831</v>
      </c>
      <c r="H32" s="10" t="s">
        <v>1831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9" t="s">
        <v>227</v>
      </c>
      <c r="E33" s="10" t="s">
        <v>1831</v>
      </c>
      <c r="F33" s="10" t="s">
        <v>1831</v>
      </c>
      <c r="G33" s="10" t="s">
        <v>1831</v>
      </c>
      <c r="H33" s="10" t="s">
        <v>1831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9" t="s">
        <v>79</v>
      </c>
      <c r="E34" s="10" t="s">
        <v>1831</v>
      </c>
      <c r="F34" s="10" t="s">
        <v>1831</v>
      </c>
      <c r="G34" s="10" t="s">
        <v>1831</v>
      </c>
      <c r="H34" s="10" t="s">
        <v>1831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9" t="s">
        <v>49</v>
      </c>
      <c r="E35" s="10" t="s">
        <v>1831</v>
      </c>
      <c r="F35" s="10" t="s">
        <v>1831</v>
      </c>
      <c r="G35" s="10" t="s">
        <v>1831</v>
      </c>
      <c r="H35" s="10" t="s">
        <v>1831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9" t="s">
        <v>49</v>
      </c>
      <c r="E36" s="10" t="s">
        <v>1831</v>
      </c>
      <c r="F36" s="10" t="s">
        <v>1831</v>
      </c>
      <c r="G36" s="10" t="s">
        <v>1831</v>
      </c>
      <c r="H36" s="10" t="s">
        <v>1831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9" t="s">
        <v>154</v>
      </c>
      <c r="E37" s="10" t="s">
        <v>1831</v>
      </c>
      <c r="F37" s="10" t="s">
        <v>1831</v>
      </c>
      <c r="G37" s="10" t="s">
        <v>1831</v>
      </c>
      <c r="H37" s="10" t="s">
        <v>1831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9" t="s">
        <v>79</v>
      </c>
      <c r="E38" s="10" t="s">
        <v>1831</v>
      </c>
      <c r="F38" s="10" t="s">
        <v>1831</v>
      </c>
      <c r="G38" s="10" t="s">
        <v>1831</v>
      </c>
      <c r="H38" s="10" t="s">
        <v>1831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9" t="s">
        <v>2</v>
      </c>
      <c r="E39" s="10" t="s">
        <v>1831</v>
      </c>
      <c r="F39" s="10" t="s">
        <v>1831</v>
      </c>
      <c r="G39" s="10" t="s">
        <v>1831</v>
      </c>
      <c r="H39" s="10" t="s">
        <v>1831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9" t="s">
        <v>49</v>
      </c>
      <c r="E40" s="10" t="s">
        <v>1831</v>
      </c>
      <c r="F40" s="10" t="s">
        <v>1831</v>
      </c>
      <c r="G40" s="10" t="s">
        <v>1831</v>
      </c>
      <c r="H40" s="10" t="s">
        <v>1831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9" t="s">
        <v>79</v>
      </c>
      <c r="E41" s="10" t="s">
        <v>1831</v>
      </c>
      <c r="F41" s="10" t="s">
        <v>1831</v>
      </c>
      <c r="G41" s="10" t="s">
        <v>1831</v>
      </c>
      <c r="H41" s="10" t="s">
        <v>1831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9" t="s">
        <v>79</v>
      </c>
      <c r="E42" s="10" t="s">
        <v>1831</v>
      </c>
      <c r="F42" s="10" t="s">
        <v>1831</v>
      </c>
      <c r="G42" s="10" t="s">
        <v>1831</v>
      </c>
      <c r="H42" s="10" t="s">
        <v>1831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9" t="s">
        <v>49</v>
      </c>
      <c r="E43" s="10" t="s">
        <v>1831</v>
      </c>
      <c r="F43" s="10" t="s">
        <v>1831</v>
      </c>
      <c r="G43" s="10" t="s">
        <v>1831</v>
      </c>
      <c r="H43" s="10" t="s">
        <v>1831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9" t="s">
        <v>401</v>
      </c>
      <c r="E44" s="10" t="s">
        <v>1831</v>
      </c>
      <c r="F44" s="10" t="s">
        <v>1831</v>
      </c>
      <c r="G44" s="10" t="s">
        <v>1831</v>
      </c>
      <c r="H44" s="10" t="s">
        <v>1831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9" t="s">
        <v>211</v>
      </c>
      <c r="E45" s="10" t="s">
        <v>1831</v>
      </c>
      <c r="F45" s="10" t="s">
        <v>1831</v>
      </c>
      <c r="G45" s="10" t="s">
        <v>1831</v>
      </c>
      <c r="H45" s="10" t="s">
        <v>1831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9" t="s">
        <v>49</v>
      </c>
      <c r="E46" s="10" t="s">
        <v>1831</v>
      </c>
      <c r="F46" s="10" t="s">
        <v>1831</v>
      </c>
      <c r="G46" s="10" t="s">
        <v>1831</v>
      </c>
      <c r="H46" s="10" t="s">
        <v>1831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9" t="s">
        <v>79</v>
      </c>
      <c r="E47" s="10" t="s">
        <v>1831</v>
      </c>
      <c r="F47" s="10" t="s">
        <v>1831</v>
      </c>
      <c r="G47" s="10" t="s">
        <v>1831</v>
      </c>
      <c r="H47" s="10" t="s">
        <v>1831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9" t="s">
        <v>2</v>
      </c>
      <c r="E48" s="10" t="s">
        <v>1831</v>
      </c>
      <c r="F48" s="10" t="s">
        <v>1831</v>
      </c>
      <c r="G48" s="10" t="s">
        <v>1831</v>
      </c>
      <c r="H48" s="10" t="s">
        <v>1831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9" t="s">
        <v>49</v>
      </c>
      <c r="E49" s="10" t="s">
        <v>1831</v>
      </c>
      <c r="F49" s="10" t="s">
        <v>1831</v>
      </c>
      <c r="G49" s="10" t="s">
        <v>1831</v>
      </c>
      <c r="H49" s="10" t="s">
        <v>1831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9" t="s">
        <v>49</v>
      </c>
      <c r="E50" s="10"/>
      <c r="F50" s="10"/>
      <c r="G50" s="10"/>
      <c r="H50" s="10"/>
      <c r="I50" s="111"/>
      <c r="J50" s="10"/>
      <c r="K50" s="10"/>
      <c r="L50" s="10"/>
      <c r="M50" s="1107" t="s">
        <v>1830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H18" sqref="A18:H18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5" t="str">
        <f>Stringing!A1</f>
        <v>KEC International Limited</v>
      </c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617"/>
      <c r="N2" s="1141"/>
    </row>
    <row r="3" spans="2:14" ht="16" thickBot="1">
      <c r="B3" s="1615" t="str">
        <f>Stringing!A2</f>
        <v xml:space="preserve"> TA413 : 765 KV D/C Bikaner III - Neemrana II TL02</v>
      </c>
      <c r="C3" s="1616"/>
      <c r="D3" s="1616"/>
      <c r="E3" s="1616"/>
      <c r="F3" s="1616"/>
      <c r="G3" s="1616"/>
      <c r="H3" s="1616"/>
      <c r="I3" s="1616"/>
      <c r="J3" s="1616"/>
      <c r="K3" s="1616"/>
      <c r="L3" s="1616"/>
      <c r="M3" s="1616"/>
      <c r="N3" s="1617"/>
    </row>
    <row r="4" spans="2:14" ht="16" thickBot="1">
      <c r="B4" s="1618" t="s">
        <v>108</v>
      </c>
      <c r="C4" s="1619"/>
      <c r="D4" s="1619"/>
      <c r="E4" s="1619"/>
      <c r="F4" s="1619"/>
      <c r="G4" s="1619"/>
      <c r="H4" s="1619"/>
      <c r="I4" s="1619"/>
      <c r="J4" s="1619"/>
      <c r="K4" s="1619"/>
      <c r="L4" s="1619"/>
      <c r="M4" s="1137"/>
      <c r="N4" s="1138" t="str">
        <f>TA413_PBNTL!M1</f>
        <v>02.07.2026</v>
      </c>
    </row>
    <row r="5" spans="2:14" ht="15.65" customHeight="1">
      <c r="B5" s="1620" t="s">
        <v>109</v>
      </c>
      <c r="C5" s="1621" t="s">
        <v>110</v>
      </c>
      <c r="D5" s="1623" t="s">
        <v>94</v>
      </c>
      <c r="E5" s="1624"/>
      <c r="F5" s="1624"/>
      <c r="G5" s="1624"/>
      <c r="H5" s="1625"/>
      <c r="I5" s="1626" t="s">
        <v>102</v>
      </c>
      <c r="J5" s="1626" t="s">
        <v>103</v>
      </c>
      <c r="K5" s="1626" t="s">
        <v>1645</v>
      </c>
      <c r="L5" s="1627" t="s">
        <v>87</v>
      </c>
      <c r="M5" s="1628" t="s">
        <v>1</v>
      </c>
      <c r="N5" s="1613" t="s">
        <v>1642</v>
      </c>
    </row>
    <row r="6" spans="2:14" ht="40" customHeight="1" thickBot="1">
      <c r="B6" s="1620"/>
      <c r="C6" s="1622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6"/>
      <c r="J6" s="1626"/>
      <c r="K6" s="1626"/>
      <c r="L6" s="1627"/>
      <c r="M6" s="1628"/>
      <c r="N6" s="1614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1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300">
        <v>14</v>
      </c>
      <c r="C20" s="1246">
        <v>1</v>
      </c>
      <c r="D20" s="1301" t="s">
        <v>369</v>
      </c>
      <c r="E20" s="1302" t="s">
        <v>267</v>
      </c>
      <c r="F20" s="1303">
        <v>4.4980000000000002</v>
      </c>
      <c r="G20" s="1303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304" t="s">
        <v>962</v>
      </c>
      <c r="N20" s="1305"/>
    </row>
    <row r="21" spans="2:14" ht="24.5" customHeight="1">
      <c r="B21" s="1300">
        <v>15</v>
      </c>
      <c r="C21" s="1246">
        <v>2</v>
      </c>
      <c r="D21" s="1301" t="s">
        <v>395</v>
      </c>
      <c r="E21" s="1302" t="s">
        <v>369</v>
      </c>
      <c r="F21" s="1303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304" t="s">
        <v>962</v>
      </c>
      <c r="N21" s="1305"/>
    </row>
    <row r="22" spans="2:14" ht="24.5" customHeight="1">
      <c r="B22" s="1294">
        <v>16</v>
      </c>
      <c r="C22" s="1290">
        <v>3</v>
      </c>
      <c r="D22" s="1338" t="s">
        <v>586</v>
      </c>
      <c r="E22" s="1337" t="s">
        <v>598</v>
      </c>
      <c r="F22" s="1339">
        <v>4.7750000000000004</v>
      </c>
      <c r="G22" s="1291">
        <v>5</v>
      </c>
      <c r="H22" s="1290"/>
      <c r="I22" s="1295"/>
      <c r="J22" s="1295"/>
      <c r="K22" s="1295"/>
      <c r="L22" s="1290"/>
      <c r="M22" s="1296"/>
      <c r="N22" s="1297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+SUM(F7:F21)</f>
        <v>69.060119999999998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9" t="s">
        <v>120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1"/>
    </row>
    <row r="2" spans="1:18" s="2" customFormat="1" ht="15.5">
      <c r="A2" s="1632" t="str">
        <f>TA413_PBNTL!A1</f>
        <v xml:space="preserve"> TA413 : 765 KV D/C Bikaner III - Neemrana II TL02</v>
      </c>
      <c r="B2" s="1633"/>
      <c r="C2" s="1633"/>
      <c r="D2" s="1633"/>
      <c r="E2" s="1633"/>
      <c r="F2" s="1633"/>
      <c r="G2" s="1633"/>
      <c r="H2" s="1633"/>
      <c r="I2" s="1633"/>
      <c r="J2" s="1633"/>
      <c r="K2" s="1633"/>
      <c r="L2" s="1633"/>
      <c r="M2" s="1633"/>
      <c r="N2" s="1633"/>
      <c r="O2" s="1633"/>
      <c r="P2" s="1633"/>
      <c r="Q2" s="1634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02.07.2026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1786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1787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1774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9">
        <f>SUBTOTAL(103,$C$5:C319)</f>
        <v>315</v>
      </c>
      <c r="B319" s="10">
        <v>2</v>
      </c>
      <c r="C319" s="660" t="s">
        <v>1775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1776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5" t="s">
        <v>1668</v>
      </c>
      <c r="B2" s="1635"/>
      <c r="C2" s="1635"/>
      <c r="D2" s="1635"/>
      <c r="E2" s="1635"/>
      <c r="F2" s="1635"/>
      <c r="G2" s="1635"/>
      <c r="H2" s="1635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1774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1775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1776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1786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1787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9" activePane="bottomLeft" state="frozen"/>
      <selection activeCell="D60" sqref="D60"/>
      <selection pane="bottomLeft" activeCell="I18" sqref="I1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36" t="str">
        <f>TA413_PBNTL!A1</f>
        <v xml:space="preserve"> TA413 : 765 KV D/C Bikaner III - Neemrana II TL02</v>
      </c>
      <c r="C1" s="1637"/>
      <c r="D1" s="1637"/>
      <c r="E1" s="1637"/>
      <c r="F1" s="1637"/>
      <c r="G1" s="1637"/>
      <c r="H1" s="1637"/>
      <c r="I1" s="1637"/>
      <c r="J1" s="1637"/>
      <c r="K1" s="1637"/>
      <c r="L1" s="1638"/>
    </row>
    <row r="2" spans="2:12">
      <c r="B2" s="97" t="s">
        <v>289</v>
      </c>
      <c r="C2" s="1639" t="s">
        <v>95</v>
      </c>
      <c r="D2" s="1639" t="s">
        <v>96</v>
      </c>
      <c r="E2" s="1639" t="s">
        <v>290</v>
      </c>
      <c r="F2" s="1639" t="s">
        <v>291</v>
      </c>
      <c r="G2" s="1639" t="s">
        <v>292</v>
      </c>
      <c r="H2" s="1639" t="s">
        <v>293</v>
      </c>
      <c r="I2" s="1636" t="s">
        <v>294</v>
      </c>
      <c r="J2" s="1637"/>
      <c r="K2" s="1638"/>
      <c r="L2" s="1639" t="s">
        <v>1</v>
      </c>
    </row>
    <row r="3" spans="2:12">
      <c r="B3" s="98" t="s">
        <v>295</v>
      </c>
      <c r="C3" s="1640"/>
      <c r="D3" s="1640"/>
      <c r="E3" s="1640"/>
      <c r="F3" s="1640"/>
      <c r="G3" s="1640"/>
      <c r="H3" s="1640"/>
      <c r="I3" s="98" t="s">
        <v>296</v>
      </c>
      <c r="J3" s="98" t="s">
        <v>297</v>
      </c>
      <c r="K3" s="98" t="s">
        <v>298</v>
      </c>
      <c r="L3" s="1640"/>
    </row>
    <row r="4" spans="2:12">
      <c r="B4" s="1636" t="s">
        <v>1769</v>
      </c>
      <c r="C4" s="1637"/>
      <c r="D4" s="1637"/>
      <c r="E4" s="1637"/>
      <c r="F4" s="1637"/>
      <c r="G4" s="1637"/>
      <c r="H4" s="1637"/>
      <c r="I4" s="1637"/>
      <c r="J4" s="1637"/>
      <c r="K4" s="1637"/>
      <c r="L4" s="1638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41" t="s">
        <v>940</v>
      </c>
      <c r="C11" s="1642"/>
      <c r="D11" s="1642"/>
      <c r="E11" s="1642"/>
      <c r="F11" s="1642"/>
      <c r="G11" s="1642"/>
      <c r="H11" s="1642"/>
      <c r="I11" s="1642"/>
      <c r="J11" s="1642"/>
      <c r="K11" s="1642"/>
      <c r="L11" s="1643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408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408" t="s">
        <v>255</v>
      </c>
    </row>
    <row r="14" spans="2:12" hidden="1">
      <c r="B14" s="1636" t="s">
        <v>345</v>
      </c>
      <c r="C14" s="1637"/>
      <c r="D14" s="1637"/>
      <c r="E14" s="1637"/>
      <c r="F14" s="1637"/>
      <c r="G14" s="1637"/>
      <c r="H14" s="1637"/>
      <c r="I14" s="1637"/>
      <c r="J14" s="1637"/>
      <c r="K14" s="1637"/>
      <c r="L14" s="1638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36" t="s">
        <v>341</v>
      </c>
      <c r="C17" s="1637"/>
      <c r="D17" s="1637"/>
      <c r="E17" s="1637"/>
      <c r="F17" s="1637"/>
      <c r="G17" s="1637"/>
      <c r="H17" s="1637"/>
      <c r="I17" s="1637"/>
      <c r="J17" s="1637"/>
      <c r="K17" s="1637"/>
      <c r="L17" s="1638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36" t="s">
        <v>342</v>
      </c>
      <c r="C19" s="1637"/>
      <c r="D19" s="1637"/>
      <c r="E19" s="1637"/>
      <c r="F19" s="1637"/>
      <c r="G19" s="1637"/>
      <c r="H19" s="1637"/>
      <c r="I19" s="1637"/>
      <c r="J19" s="1637"/>
      <c r="K19" s="1637"/>
      <c r="L19" s="1638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07" activePane="bottomLeft" state="frozen"/>
      <selection pane="bottomLeft" activeCell="E211" sqref="E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02.07.2026</v>
      </c>
      <c r="K1" s="74"/>
    </row>
    <row r="2" spans="1:14" s="42" customFormat="1">
      <c r="A2" s="164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4"/>
      <c r="C2" s="1644"/>
      <c r="D2" s="1644"/>
      <c r="E2" s="1644"/>
      <c r="F2" s="1644"/>
      <c r="G2" s="1644"/>
      <c r="H2" s="1644"/>
      <c r="I2" s="1644"/>
      <c r="J2" s="91"/>
      <c r="K2" s="74"/>
    </row>
    <row r="3" spans="1:14" s="43" customFormat="1" ht="14.5" customHeight="1">
      <c r="A3" s="1645" t="s">
        <v>284</v>
      </c>
      <c r="B3" s="1645"/>
      <c r="C3" s="1645"/>
      <c r="D3" s="1645"/>
      <c r="E3" s="1645"/>
      <c r="F3" s="1645"/>
      <c r="G3" s="1645"/>
      <c r="H3" s="1645"/>
      <c r="I3" s="1645"/>
      <c r="J3" s="1645"/>
      <c r="K3" s="1645"/>
      <c r="L3" s="1645"/>
      <c r="M3" s="1645"/>
      <c r="N3" s="1645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46" t="s">
        <v>866</v>
      </c>
      <c r="L15" s="1649">
        <v>6350519091</v>
      </c>
      <c r="M15" s="1649" t="s">
        <v>867</v>
      </c>
      <c r="N15" s="1649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47"/>
      <c r="L16" s="1650"/>
      <c r="M16" s="1650"/>
      <c r="N16" s="1650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47"/>
      <c r="L17" s="1650"/>
      <c r="M17" s="1650"/>
      <c r="N17" s="1650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48"/>
      <c r="L18" s="1651"/>
      <c r="M18" s="1651"/>
      <c r="N18" s="1651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1787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1174">
        <f t="shared" si="8"/>
        <v>170</v>
      </c>
      <c r="B173" s="1175" t="s">
        <v>633</v>
      </c>
      <c r="C173" s="1176" t="str">
        <f>VLOOKUP(B173,'Location Summary'!$C$4:$D$603,2,FALSE)</f>
        <v>DA-1.5</v>
      </c>
      <c r="D173" s="1177" t="s">
        <v>1641</v>
      </c>
      <c r="E173" s="1178">
        <v>46060</v>
      </c>
      <c r="F173" s="1178"/>
      <c r="G173" s="1178"/>
      <c r="H173" s="1179"/>
      <c r="I173" s="1180" t="s">
        <v>1639</v>
      </c>
      <c r="J173" s="1179"/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1749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1749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1836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1797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1825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1835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1825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1835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1846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1847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1837</v>
      </c>
      <c r="J209" s="1122" t="s">
        <v>663</v>
      </c>
      <c r="K209" s="21" t="s">
        <v>1838</v>
      </c>
      <c r="L209" s="1122">
        <v>9649092645</v>
      </c>
      <c r="M209" s="1122" t="s">
        <v>1839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1837</v>
      </c>
      <c r="J210" s="1122" t="s">
        <v>663</v>
      </c>
      <c r="K210" s="21" t="s">
        <v>1838</v>
      </c>
      <c r="L210" s="1122">
        <v>9649092645</v>
      </c>
      <c r="M210" s="1122" t="s">
        <v>1839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52" t="s">
        <v>1012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53" t="s">
        <v>1012</v>
      </c>
      <c r="B1" s="1653"/>
      <c r="C1" s="1653"/>
      <c r="D1" s="1653"/>
      <c r="E1" s="1653"/>
      <c r="F1" s="1653"/>
      <c r="G1" s="1653"/>
      <c r="H1" s="1653"/>
      <c r="I1" s="1653"/>
      <c r="J1" s="1653"/>
      <c r="K1" s="1653"/>
      <c r="L1" s="1653"/>
      <c r="M1" s="1653"/>
      <c r="N1" s="1653"/>
      <c r="O1" s="1653"/>
      <c r="P1" s="1653"/>
      <c r="Q1" s="1653"/>
      <c r="R1" s="1653"/>
      <c r="S1" s="1653"/>
      <c r="T1" s="1653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4" t="s">
        <v>1012</v>
      </c>
      <c r="B1" s="1654"/>
      <c r="C1" s="1654"/>
      <c r="D1" s="1654"/>
      <c r="E1" s="1654"/>
      <c r="F1" s="1654"/>
      <c r="G1" s="1654"/>
      <c r="H1" s="1654"/>
      <c r="I1" s="1654"/>
      <c r="J1" s="1654"/>
      <c r="K1" s="1654"/>
      <c r="L1" s="1654"/>
      <c r="M1" s="1654"/>
      <c r="N1" s="1654"/>
      <c r="O1" s="1654"/>
      <c r="P1" s="1654"/>
      <c r="Q1" s="1654"/>
      <c r="R1" s="1654"/>
      <c r="S1" s="1654"/>
      <c r="T1" s="1654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55" t="s">
        <v>1010</v>
      </c>
      <c r="C1" s="1656"/>
      <c r="D1" s="1656"/>
      <c r="E1" s="1656"/>
      <c r="F1" s="1656"/>
      <c r="G1" s="1656"/>
      <c r="H1" s="1656"/>
      <c r="I1" s="1657"/>
      <c r="J1" s="815" t="str">
        <f>TA413_PBNTL!M1</f>
        <v>02.07.2026</v>
      </c>
    </row>
    <row r="2" spans="2:11">
      <c r="B2" s="1658" t="s">
        <v>1756</v>
      </c>
      <c r="C2" s="1659"/>
      <c r="D2" s="1659"/>
      <c r="E2" s="1659"/>
      <c r="F2" s="1659"/>
      <c r="G2" s="1659"/>
      <c r="H2" s="1659"/>
      <c r="I2" s="1660" t="s">
        <v>915</v>
      </c>
      <c r="J2" s="1661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62" t="s">
        <v>665</v>
      </c>
      <c r="C4" s="1664" t="s">
        <v>131</v>
      </c>
      <c r="D4" s="1664" t="s">
        <v>274</v>
      </c>
      <c r="E4" s="1666" t="s">
        <v>916</v>
      </c>
      <c r="F4" s="1666" t="s">
        <v>917</v>
      </c>
      <c r="G4" s="1664" t="s">
        <v>1538</v>
      </c>
      <c r="H4" s="1668" t="s">
        <v>918</v>
      </c>
      <c r="I4" s="1669"/>
      <c r="J4" s="812" t="s">
        <v>0</v>
      </c>
    </row>
    <row r="5" spans="2:11">
      <c r="B5" s="1663"/>
      <c r="C5" s="1665"/>
      <c r="D5" s="1665"/>
      <c r="E5" s="1667"/>
      <c r="F5" s="1667"/>
      <c r="G5" s="1665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78" t="s">
        <v>1011</v>
      </c>
      <c r="C16" s="1679"/>
      <c r="D16" s="1679"/>
      <c r="E16" s="1679"/>
      <c r="F16" s="1679"/>
      <c r="G16" s="1679"/>
      <c r="H16" s="1679"/>
      <c r="I16" s="1679"/>
      <c r="J16" s="1680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70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71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71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71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71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71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71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72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73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74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74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74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74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74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74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74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74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74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75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76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76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76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76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76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76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76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76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76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76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77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75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76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76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76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76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76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76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76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76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76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76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76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76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76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76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77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5" zoomScale="90" zoomScaleNormal="90" workbookViewId="0">
      <selection activeCell="A48" sqref="A4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82" t="s">
        <v>120</v>
      </c>
      <c r="B1" s="1683"/>
      <c r="C1" s="1683"/>
      <c r="D1" s="1683"/>
      <c r="E1" s="1683"/>
      <c r="F1" s="1683"/>
      <c r="G1" s="1683"/>
      <c r="H1" s="1683"/>
      <c r="I1" s="1683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82" t="s">
        <v>144</v>
      </c>
      <c r="B3" s="1683"/>
      <c r="C3" s="1683"/>
      <c r="D3" s="1683"/>
      <c r="E3" s="1683"/>
      <c r="F3" s="1683"/>
      <c r="G3" s="1683"/>
      <c r="H3" s="1683"/>
      <c r="I3" s="1683"/>
    </row>
    <row r="4" spans="1:15" ht="15.5">
      <c r="A4" s="1600"/>
      <c r="B4" s="1600"/>
      <c r="C4" s="1600"/>
      <c r="D4" s="1600"/>
      <c r="E4" s="1600"/>
      <c r="F4" s="1600"/>
      <c r="G4" s="1600"/>
      <c r="H4" s="1681"/>
      <c r="I4" s="1681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2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87" t="s">
        <v>1358</v>
      </c>
      <c r="B1" s="1688"/>
      <c r="C1" s="1688"/>
      <c r="D1" s="1688"/>
      <c r="E1" s="1688"/>
      <c r="F1" s="1688"/>
      <c r="G1" s="1689"/>
      <c r="H1" s="1684"/>
      <c r="I1" s="1701" t="s">
        <v>1359</v>
      </c>
      <c r="J1" s="1702"/>
      <c r="K1" s="1702"/>
      <c r="L1" s="1702"/>
      <c r="M1" s="1702"/>
      <c r="N1" s="1702"/>
      <c r="O1" s="1702"/>
      <c r="P1" s="1702"/>
    </row>
    <row r="2" spans="1:16" s="133" customFormat="1" ht="29.25" customHeight="1" thickBot="1">
      <c r="A2" s="1693" t="s">
        <v>91</v>
      </c>
      <c r="B2" s="859" t="s">
        <v>651</v>
      </c>
      <c r="C2" s="860" t="s">
        <v>484</v>
      </c>
      <c r="E2" s="1697" t="s">
        <v>984</v>
      </c>
      <c r="F2" s="1697"/>
      <c r="G2" s="1698"/>
      <c r="H2" s="1685"/>
      <c r="I2" s="1693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94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85"/>
      <c r="I3" s="1695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96">
        <v>241</v>
      </c>
      <c r="H4" s="1685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99">
        <v>244</v>
      </c>
      <c r="P4" s="1700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96"/>
      <c r="H5" s="1685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99"/>
      <c r="P5" s="1700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96"/>
      <c r="H6" s="1685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99"/>
      <c r="P6" s="1700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96"/>
      <c r="H7" s="1685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99"/>
      <c r="P7" s="1700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96"/>
      <c r="H8" s="1685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99"/>
      <c r="P8" s="1700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96"/>
      <c r="H9" s="1685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99"/>
      <c r="P9" s="1700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96"/>
      <c r="H10" s="1685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99"/>
      <c r="P10" s="1700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96"/>
      <c r="H11" s="1685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99"/>
      <c r="P11" s="1700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96">
        <v>29</v>
      </c>
      <c r="H12" s="1685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92">
        <v>31</v>
      </c>
      <c r="P12" s="1700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96"/>
      <c r="H13" s="1685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92"/>
      <c r="P13" s="1700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96"/>
      <c r="H14" s="1685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92"/>
      <c r="P14" s="1700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96"/>
      <c r="H15" s="1685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92"/>
      <c r="P15" s="1700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96"/>
      <c r="H16" s="1685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92"/>
      <c r="P16" s="1700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96">
        <v>10</v>
      </c>
      <c r="H17" s="1685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703">
        <v>11</v>
      </c>
      <c r="P17" s="1700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96"/>
      <c r="H18" s="1685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703"/>
      <c r="P18" s="1700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96"/>
      <c r="H19" s="1685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703"/>
      <c r="P19" s="1700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96"/>
      <c r="H20" s="1685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703"/>
      <c r="P20" s="1700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96">
        <v>2</v>
      </c>
      <c r="H21" s="1685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703">
        <v>2</v>
      </c>
      <c r="P21" s="1700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96"/>
      <c r="H22" s="1685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703"/>
      <c r="P22" s="1700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96">
        <v>3</v>
      </c>
      <c r="H23" s="1685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703">
        <v>5</v>
      </c>
      <c r="P23" s="1700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96"/>
      <c r="H24" s="1685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703"/>
      <c r="P24" s="1700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96"/>
      <c r="H25" s="1685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703"/>
      <c r="P25" s="1700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85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703">
        <v>3</v>
      </c>
      <c r="P26" s="1699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85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703"/>
      <c r="P27" s="1699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96">
        <v>10</v>
      </c>
      <c r="H28" s="1685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703">
        <v>10</v>
      </c>
      <c r="P28" s="1700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96"/>
      <c r="H29" s="1685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703"/>
      <c r="P29" s="1700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96"/>
      <c r="H30" s="1685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703"/>
      <c r="P30" s="1700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96"/>
      <c r="H31" s="1685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703"/>
      <c r="P31" s="1700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96"/>
      <c r="H32" s="1685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703"/>
      <c r="P32" s="1700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96"/>
      <c r="H33" s="1685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703"/>
      <c r="P33" s="1700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90" t="s">
        <v>986</v>
      </c>
      <c r="F34" s="1691"/>
      <c r="G34" s="898">
        <f>SUM(G4:G33)</f>
        <v>298</v>
      </c>
      <c r="H34" s="1685"/>
      <c r="I34" s="878">
        <f>SUBTOTAL(103,$J$5:J34)</f>
        <v>30</v>
      </c>
      <c r="J34" s="404" t="s">
        <v>457</v>
      </c>
      <c r="K34" s="879" t="s">
        <v>79</v>
      </c>
      <c r="M34" s="1692" t="s">
        <v>986</v>
      </c>
      <c r="N34" s="1692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85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85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85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85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85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85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85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85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85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85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85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85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85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85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85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85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85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85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85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85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85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85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85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85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85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85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85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85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85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85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85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85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85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85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85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85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85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85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85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85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85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85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85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85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85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85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85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85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85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85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85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85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85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85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85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85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85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85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85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85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85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85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85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85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85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85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85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85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85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85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85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85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85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85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85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85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85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85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85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85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85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85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85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85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85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85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85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85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85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85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85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85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85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85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85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85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85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85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85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85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85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85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85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85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85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85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85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85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85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85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85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85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85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85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85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85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85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85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85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85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85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85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85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85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85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85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85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85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85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85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85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85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85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85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85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85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85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85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85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85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85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85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85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85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85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85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85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85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85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85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85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85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85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85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85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85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85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85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85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85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85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85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85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85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85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85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85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85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85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85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85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85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85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85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85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85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85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85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85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85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85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85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85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85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85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85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85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85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85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85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85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85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85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85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85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85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85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85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85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85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85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85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85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85"/>
      <c r="I238" s="878">
        <f>SUBTOTAL(103,$J$5:J238)</f>
        <v>234</v>
      </c>
      <c r="J238" s="930" t="s">
        <v>1783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85"/>
      <c r="I239" s="878">
        <f>SUBTOTAL(103,$J$5:J239)</f>
        <v>235</v>
      </c>
      <c r="J239" s="930" t="s">
        <v>1784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85"/>
      <c r="I240" s="878">
        <f>SUBTOTAL(103,$J$5:J240)</f>
        <v>236</v>
      </c>
      <c r="J240" s="930" t="s">
        <v>1785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85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85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85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85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85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85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85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85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85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85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85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85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85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85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85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85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85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85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85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85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85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85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85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85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85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85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85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85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85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85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85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85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85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85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85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85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85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85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85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85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85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85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85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85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85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85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85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85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85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85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85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85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85"/>
      <c r="I293" s="878">
        <f>SUBTOTAL(103,$J$5:J293)</f>
        <v>289</v>
      </c>
      <c r="J293" s="404" t="s">
        <v>1786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85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85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85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85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85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85"/>
      <c r="I299" s="878">
        <f>SUBTOTAL(103,$J$5:J299)</f>
        <v>295</v>
      </c>
      <c r="J299" s="404" t="s">
        <v>1787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85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85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85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85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85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85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85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85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85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85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86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706" t="s">
        <v>1023</v>
      </c>
      <c r="B1" s="1706"/>
      <c r="C1" s="1706"/>
      <c r="D1" s="1706"/>
      <c r="E1" s="1706"/>
      <c r="F1" s="1706"/>
      <c r="G1" s="1706"/>
      <c r="H1" s="1706"/>
      <c r="I1" s="1706"/>
    </row>
    <row r="2" spans="1:12" ht="18" customHeight="1">
      <c r="A2" s="1706" t="s">
        <v>1024</v>
      </c>
      <c r="B2" s="1706"/>
      <c r="C2" s="1706"/>
      <c r="D2" s="1706"/>
      <c r="E2" s="1706"/>
      <c r="F2" s="1706"/>
      <c r="G2" s="1706"/>
      <c r="H2" s="1706"/>
      <c r="I2" s="1706"/>
    </row>
    <row r="3" spans="1:12" ht="18" customHeight="1">
      <c r="A3" s="1706" t="s">
        <v>1025</v>
      </c>
      <c r="B3" s="1706"/>
      <c r="C3" s="1706"/>
      <c r="D3" s="1706"/>
      <c r="E3" s="1706"/>
      <c r="F3" s="1706"/>
      <c r="G3" s="1706"/>
      <c r="H3" s="1706"/>
      <c r="I3" s="1706"/>
    </row>
    <row r="4" spans="1:12" ht="20.25" customHeight="1">
      <c r="A4" s="1707" t="s">
        <v>1026</v>
      </c>
      <c r="B4" s="1707"/>
      <c r="C4" s="1707"/>
      <c r="D4" s="1707"/>
      <c r="E4" s="1707"/>
      <c r="F4" s="1707"/>
      <c r="G4" s="1707"/>
      <c r="H4" s="1707"/>
      <c r="I4" s="1707"/>
    </row>
    <row r="5" spans="1:12" ht="30" customHeight="1">
      <c r="A5" s="527" t="s">
        <v>1027</v>
      </c>
      <c r="B5" s="1708" t="s">
        <v>1028</v>
      </c>
      <c r="C5" s="1709"/>
      <c r="D5" s="1710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11" t="s">
        <v>1032</v>
      </c>
      <c r="B6" s="1711"/>
      <c r="C6" s="1711"/>
      <c r="D6" s="1711"/>
      <c r="E6" s="1711"/>
      <c r="F6" s="1711"/>
      <c r="G6" s="1711"/>
      <c r="H6" s="1711"/>
      <c r="I6" s="1711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712"/>
      <c r="B13" s="1713"/>
      <c r="C13" s="1713"/>
      <c r="D13" s="1713"/>
      <c r="E13" s="1713"/>
      <c r="F13" s="1713"/>
      <c r="G13" s="1713"/>
      <c r="H13" s="1713"/>
      <c r="I13" s="1714"/>
    </row>
    <row r="14" spans="1:12" ht="19.5" customHeight="1">
      <c r="A14" s="1715" t="s">
        <v>1034</v>
      </c>
      <c r="B14" s="1716"/>
      <c r="C14" s="1716"/>
      <c r="D14" s="1716"/>
      <c r="E14" s="1716"/>
      <c r="F14" s="1716"/>
      <c r="G14" s="1716"/>
      <c r="H14" s="1716"/>
      <c r="I14" s="1717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712"/>
      <c r="B16" s="1713"/>
      <c r="C16" s="1713"/>
      <c r="D16" s="1713"/>
      <c r="E16" s="1713"/>
      <c r="F16" s="1713"/>
      <c r="G16" s="1713"/>
      <c r="H16" s="1713"/>
      <c r="I16" s="1714"/>
    </row>
    <row r="17" spans="1:9" ht="19.5" customHeight="1">
      <c r="A17" s="1715" t="s">
        <v>1038</v>
      </c>
      <c r="B17" s="1716"/>
      <c r="C17" s="1716"/>
      <c r="D17" s="1716"/>
      <c r="E17" s="1716"/>
      <c r="F17" s="1716"/>
      <c r="G17" s="1716"/>
      <c r="H17" s="1716"/>
      <c r="I17" s="1717"/>
    </row>
    <row r="18" spans="1:9" ht="30" customHeight="1">
      <c r="A18" s="529">
        <v>1</v>
      </c>
      <c r="B18" s="1704" t="s">
        <v>1078</v>
      </c>
      <c r="C18" s="1705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704" t="s">
        <v>1079</v>
      </c>
      <c r="C19" s="1705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712"/>
      <c r="B20" s="1713"/>
      <c r="C20" s="1713"/>
      <c r="D20" s="1713"/>
      <c r="E20" s="1713"/>
      <c r="F20" s="1713"/>
      <c r="G20" s="1713"/>
      <c r="H20" s="1713"/>
      <c r="I20" s="1714"/>
    </row>
    <row r="21" spans="1:9" ht="19.5" customHeight="1">
      <c r="A21" s="1715" t="s">
        <v>1041</v>
      </c>
      <c r="B21" s="1716"/>
      <c r="C21" s="1716"/>
      <c r="D21" s="1716"/>
      <c r="E21" s="1716"/>
      <c r="F21" s="1716"/>
      <c r="G21" s="1716"/>
      <c r="H21" s="1716"/>
      <c r="I21" s="1717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712"/>
      <c r="B23" s="1713"/>
      <c r="C23" s="1713"/>
      <c r="D23" s="1713"/>
      <c r="E23" s="1713"/>
      <c r="F23" s="1713"/>
      <c r="G23" s="1713"/>
      <c r="H23" s="1713"/>
      <c r="I23" s="1714"/>
    </row>
    <row r="24" spans="1:9" ht="19.5" customHeight="1">
      <c r="A24" s="1715" t="s">
        <v>1044</v>
      </c>
      <c r="B24" s="1716"/>
      <c r="C24" s="1716"/>
      <c r="D24" s="1716"/>
      <c r="E24" s="1716"/>
      <c r="F24" s="1716"/>
      <c r="G24" s="1716"/>
      <c r="H24" s="1716"/>
      <c r="I24" s="1717"/>
    </row>
    <row r="25" spans="1:9" ht="81.75" customHeight="1">
      <c r="A25" s="529">
        <v>1</v>
      </c>
      <c r="B25" s="1704" t="s">
        <v>546</v>
      </c>
      <c r="C25" s="1705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704" t="s">
        <v>563</v>
      </c>
      <c r="C26" s="1705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712"/>
      <c r="B27" s="1713"/>
      <c r="C27" s="1713"/>
      <c r="D27" s="1713"/>
      <c r="E27" s="1713"/>
      <c r="F27" s="1713"/>
      <c r="G27" s="1713"/>
      <c r="H27" s="1713"/>
      <c r="I27" s="1714"/>
    </row>
    <row r="28" spans="1:9" ht="19.5" customHeight="1">
      <c r="A28" s="1715" t="s">
        <v>1048</v>
      </c>
      <c r="B28" s="1716"/>
      <c r="C28" s="1716"/>
      <c r="D28" s="1716"/>
      <c r="E28" s="1716"/>
      <c r="F28" s="1716"/>
      <c r="G28" s="1716"/>
      <c r="H28" s="1716"/>
      <c r="I28" s="1717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715" t="s">
        <v>1086</v>
      </c>
      <c r="B32" s="1716"/>
      <c r="C32" s="1716"/>
      <c r="D32" s="1716"/>
      <c r="E32" s="1716"/>
      <c r="F32" s="1716"/>
      <c r="G32" s="1716"/>
      <c r="H32" s="1716"/>
      <c r="I32" s="1717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712"/>
      <c r="B34" s="1713"/>
      <c r="C34" s="1713"/>
      <c r="D34" s="1713"/>
      <c r="E34" s="1713"/>
      <c r="F34" s="1713"/>
      <c r="G34" s="1713"/>
      <c r="H34" s="1713"/>
      <c r="I34" s="1714"/>
    </row>
    <row r="35" spans="1:11" ht="19.5" customHeight="1">
      <c r="A35" s="538" t="s">
        <v>1027</v>
      </c>
      <c r="B35" s="1719" t="s">
        <v>1052</v>
      </c>
      <c r="C35" s="1719"/>
      <c r="D35" s="1719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718" t="s">
        <v>1056</v>
      </c>
      <c r="C36" s="1718"/>
      <c r="D36" s="1718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718" t="s">
        <v>1057</v>
      </c>
      <c r="C37" s="1718"/>
      <c r="D37" s="1718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718" t="s">
        <v>1058</v>
      </c>
      <c r="C38" s="1718"/>
      <c r="D38" s="1718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718" t="s">
        <v>1059</v>
      </c>
      <c r="C39" s="1718"/>
      <c r="D39" s="1718"/>
      <c r="E39" s="533">
        <v>1</v>
      </c>
      <c r="F39" s="533">
        <v>1</v>
      </c>
      <c r="G39" s="530">
        <v>1</v>
      </c>
      <c r="H39" s="535"/>
      <c r="I39" s="531" t="s">
        <v>1768</v>
      </c>
      <c r="K39" s="7"/>
    </row>
    <row r="40" spans="1:11">
      <c r="A40" s="533">
        <v>5</v>
      </c>
      <c r="B40" s="1718" t="s">
        <v>1371</v>
      </c>
      <c r="C40" s="1718"/>
      <c r="D40" s="1718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718" t="s">
        <v>1060</v>
      </c>
      <c r="C41" s="1718"/>
      <c r="D41" s="1718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718" t="s">
        <v>1061</v>
      </c>
      <c r="C42" s="1718"/>
      <c r="D42" s="1718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721" t="s">
        <v>1062</v>
      </c>
      <c r="C43" s="1722"/>
      <c r="D43" s="1723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720" t="s">
        <v>81</v>
      </c>
      <c r="B46" s="1720"/>
      <c r="C46" s="1720"/>
      <c r="D46" s="1720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24" t="s">
        <v>662</v>
      </c>
      <c r="B2" s="1725"/>
      <c r="C2" s="1725"/>
      <c r="D2" s="1726"/>
      <c r="E2" s="1725"/>
      <c r="F2" s="1727"/>
    </row>
    <row r="3" spans="1:6" s="133" customFormat="1" ht="18.5">
      <c r="A3" s="1728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29"/>
      <c r="B4" s="420" t="s">
        <v>520</v>
      </c>
      <c r="C4" s="420" t="s">
        <v>521</v>
      </c>
      <c r="D4" s="420" t="s">
        <v>485</v>
      </c>
      <c r="E4" s="421" t="str">
        <f>TA413_PBNTL!M1</f>
        <v>02.07.2026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26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87" t="s">
        <v>662</v>
      </c>
      <c r="B1" s="1688"/>
      <c r="C1" s="1688"/>
      <c r="D1" s="1730"/>
      <c r="E1" s="1730"/>
      <c r="F1" s="1730"/>
      <c r="G1" s="1730"/>
      <c r="H1" s="1730"/>
      <c r="I1" s="1730"/>
      <c r="J1" s="1688"/>
      <c r="K1" s="1688"/>
      <c r="L1" s="1688"/>
      <c r="M1" s="1688"/>
      <c r="N1" s="1688"/>
      <c r="O1" s="1688"/>
      <c r="P1" s="1689"/>
    </row>
    <row r="2" spans="1:16" s="133" customFormat="1" ht="29.25" customHeight="1">
      <c r="A2" s="1731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31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1783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1784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1785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1786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1787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32" t="s">
        <v>83</v>
      </c>
      <c r="H1" s="1733"/>
      <c r="I1" s="1734"/>
      <c r="J1" s="1732" t="s">
        <v>84</v>
      </c>
      <c r="K1" s="1733"/>
      <c r="L1" s="1734"/>
      <c r="M1" s="1732" t="s">
        <v>85</v>
      </c>
      <c r="N1" s="1733"/>
      <c r="O1" s="1734"/>
      <c r="P1" s="1732" t="s">
        <v>86</v>
      </c>
      <c r="Q1" s="1733"/>
      <c r="R1" s="1734"/>
    </row>
    <row r="2" spans="1:37" ht="15" thickBot="1">
      <c r="A2" s="163" t="s">
        <v>681</v>
      </c>
      <c r="B2" s="162" t="str">
        <f>TA413_PBNTL!M1</f>
        <v>02.07.2026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66" t="s">
        <v>712</v>
      </c>
      <c r="V3" s="1566"/>
      <c r="W3" s="1566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35" t="s">
        <v>906</v>
      </c>
      <c r="B1" s="1735"/>
      <c r="C1" s="1735"/>
      <c r="D1" s="1735"/>
      <c r="E1" s="1735"/>
      <c r="F1" s="1735"/>
      <c r="G1" s="1735"/>
      <c r="H1" s="1735"/>
      <c r="I1" s="1735"/>
      <c r="J1" s="1735"/>
      <c r="K1" s="1735"/>
    </row>
    <row r="2" spans="1:11">
      <c r="A2" s="1736" t="s">
        <v>81</v>
      </c>
      <c r="B2" s="1737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38" t="s">
        <v>983</v>
      </c>
      <c r="G3" s="1739"/>
      <c r="H3" s="1740"/>
      <c r="I3" s="1741" t="s">
        <v>907</v>
      </c>
      <c r="J3" s="1742"/>
      <c r="K3" s="1743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44">
        <v>241</v>
      </c>
      <c r="D5" s="1744">
        <v>241</v>
      </c>
      <c r="E5" s="1747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45"/>
      <c r="D6" s="1745"/>
      <c r="E6" s="1748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45"/>
      <c r="D7" s="1745"/>
      <c r="E7" s="1748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45"/>
      <c r="D8" s="1745"/>
      <c r="E8" s="1748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45"/>
      <c r="D9" s="1745"/>
      <c r="E9" s="1748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45"/>
      <c r="D10" s="1745"/>
      <c r="E10" s="1748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45"/>
      <c r="D11" s="1745"/>
      <c r="E11" s="1748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46"/>
      <c r="D12" s="1746"/>
      <c r="E12" s="1749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58">
        <v>12</v>
      </c>
      <c r="D13" s="1753">
        <v>29</v>
      </c>
      <c r="E13" s="1747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58"/>
      <c r="D14" s="1754"/>
      <c r="E14" s="1748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58"/>
      <c r="D15" s="1754"/>
      <c r="E15" s="1748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58"/>
      <c r="D16" s="1754"/>
      <c r="E16" s="1748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58"/>
      <c r="D17" s="1755"/>
      <c r="E17" s="1749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58"/>
      <c r="D18" s="1753">
        <v>10</v>
      </c>
      <c r="E18" s="1747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58"/>
      <c r="D19" s="1754"/>
      <c r="E19" s="1748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58"/>
      <c r="D20" s="1754"/>
      <c r="E20" s="1748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59"/>
      <c r="D21" s="1755"/>
      <c r="E21" s="1749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60">
        <v>5</v>
      </c>
      <c r="D22" s="1753">
        <v>2</v>
      </c>
      <c r="E22" s="1747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61"/>
      <c r="D23" s="1754"/>
      <c r="E23" s="1748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61"/>
      <c r="D24" s="1754"/>
      <c r="E24" s="1748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61"/>
      <c r="D25" s="1755"/>
      <c r="E25" s="1749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61"/>
      <c r="D26" s="1753">
        <v>4</v>
      </c>
      <c r="E26" s="1747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61"/>
      <c r="D27" s="1754"/>
      <c r="E27" s="1748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61"/>
      <c r="D28" s="1754"/>
      <c r="E28" s="1748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61"/>
      <c r="D29" s="1754"/>
      <c r="E29" s="1748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62"/>
      <c r="D30" s="1755"/>
      <c r="E30" s="1749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50">
        <v>5</v>
      </c>
      <c r="D31" s="1753">
        <v>2</v>
      </c>
      <c r="E31" s="1747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51"/>
      <c r="D32" s="1754"/>
      <c r="E32" s="1748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51"/>
      <c r="D33" s="1754"/>
      <c r="E33" s="1748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51"/>
      <c r="D34" s="1754"/>
      <c r="E34" s="1748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52"/>
      <c r="D35" s="1755"/>
      <c r="E35" s="1749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56">
        <v>24</v>
      </c>
      <c r="D36" s="1753">
        <v>10</v>
      </c>
      <c r="E36" s="1747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51"/>
      <c r="D37" s="1754"/>
      <c r="E37" s="1748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51"/>
      <c r="D38" s="1754"/>
      <c r="E38" s="1748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51"/>
      <c r="D39" s="1754"/>
      <c r="E39" s="1748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51"/>
      <c r="D40" s="1754"/>
      <c r="E40" s="1748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51"/>
      <c r="D41" s="1754"/>
      <c r="E41" s="1748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57"/>
      <c r="D42" s="1755"/>
      <c r="E42" s="1749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57" t="s">
        <v>1340</v>
      </c>
      <c r="B2" s="1557"/>
      <c r="C2" s="1557"/>
      <c r="D2" s="1557"/>
      <c r="E2" s="1557"/>
      <c r="F2" s="1557"/>
      <c r="G2" s="1557"/>
      <c r="H2" s="1557"/>
      <c r="I2" s="1557"/>
      <c r="J2" s="1557"/>
      <c r="K2" s="1557"/>
      <c r="L2" s="1557"/>
      <c r="M2" s="1557"/>
      <c r="N2" s="1557"/>
      <c r="O2" s="1557"/>
      <c r="P2" s="1557"/>
      <c r="Q2" s="1557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69" t="s">
        <v>1351</v>
      </c>
      <c r="D4" s="1769"/>
      <c r="E4" s="1770" t="s">
        <v>1352</v>
      </c>
      <c r="F4" s="1771"/>
      <c r="G4" s="1772" t="s">
        <v>255</v>
      </c>
      <c r="H4" s="1772"/>
      <c r="I4" s="1773" t="s">
        <v>1353</v>
      </c>
      <c r="J4" s="1773"/>
      <c r="K4" s="1773" t="s">
        <v>1354</v>
      </c>
      <c r="L4" s="1773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66">
        <f>SUM(C12:C70)/1000</f>
        <v>117.85083100000003</v>
      </c>
      <c r="D5" s="1766"/>
      <c r="E5" s="1767"/>
      <c r="F5" s="1768"/>
      <c r="G5" s="1766"/>
      <c r="H5" s="1766"/>
      <c r="I5" s="1766"/>
      <c r="J5" s="1766"/>
      <c r="K5" s="1766"/>
      <c r="L5" s="1766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66">
        <f>C5-C7</f>
        <v>110.17009600000003</v>
      </c>
      <c r="D6" s="1766"/>
      <c r="E6" s="1767"/>
      <c r="F6" s="1768"/>
      <c r="G6" s="1766"/>
      <c r="H6" s="1766"/>
      <c r="I6" s="1766"/>
      <c r="J6" s="1766"/>
      <c r="K6" s="1766"/>
      <c r="L6" s="1766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66">
        <f>ROUNDUP(SUMIF($D$12:$D$70,$B7,$C$12:$C$70),3)/1000</f>
        <v>7.6807349999999994</v>
      </c>
      <c r="D7" s="1766"/>
      <c r="E7" s="1767"/>
      <c r="F7" s="1768"/>
      <c r="G7" s="1766"/>
      <c r="H7" s="1766"/>
      <c r="I7" s="1766"/>
      <c r="J7" s="1766"/>
      <c r="K7" s="1766"/>
      <c r="L7" s="1766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58">
        <v>0</v>
      </c>
      <c r="B9" s="1551" t="s">
        <v>94</v>
      </c>
      <c r="C9" s="1551" t="s">
        <v>1341</v>
      </c>
      <c r="D9" s="1551" t="s">
        <v>1277</v>
      </c>
      <c r="E9" s="1551" t="s">
        <v>1278</v>
      </c>
      <c r="F9" s="1551" t="s">
        <v>1348</v>
      </c>
      <c r="G9" s="1553" t="s">
        <v>99</v>
      </c>
      <c r="H9" s="1554"/>
      <c r="I9" s="1763"/>
      <c r="J9" s="1553" t="s">
        <v>1343</v>
      </c>
      <c r="K9" s="1554"/>
      <c r="L9" s="1763"/>
      <c r="M9" s="1553" t="s">
        <v>1344</v>
      </c>
      <c r="N9" s="1554"/>
      <c r="O9" s="1554"/>
      <c r="P9" s="1763"/>
      <c r="Q9" s="254" t="s">
        <v>1</v>
      </c>
      <c r="R9" s="764" t="s">
        <v>1346</v>
      </c>
      <c r="S9" s="838" t="s">
        <v>1347</v>
      </c>
    </row>
    <row r="10" spans="1:19" ht="15" customHeight="1">
      <c r="A10" s="1620"/>
      <c r="B10" s="1626"/>
      <c r="C10" s="1626"/>
      <c r="D10" s="1626"/>
      <c r="E10" s="1626"/>
      <c r="F10" s="1626"/>
      <c r="G10" s="66"/>
      <c r="H10" s="1764" t="s">
        <v>0</v>
      </c>
      <c r="I10" s="1765"/>
      <c r="J10" s="66"/>
      <c r="K10" s="1764" t="s">
        <v>0</v>
      </c>
      <c r="L10" s="1765"/>
      <c r="M10" s="1764" t="s">
        <v>1345</v>
      </c>
      <c r="N10" s="1765"/>
      <c r="O10" s="1764" t="s">
        <v>18</v>
      </c>
      <c r="P10" s="1765"/>
      <c r="Q10" s="832"/>
      <c r="R10" s="832"/>
      <c r="S10" s="839"/>
    </row>
    <row r="11" spans="1:19" ht="16.5" customHeight="1" thickBot="1">
      <c r="A11" s="1559"/>
      <c r="B11" s="1552"/>
      <c r="C11" s="1552"/>
      <c r="D11" s="1552"/>
      <c r="E11" s="1552"/>
      <c r="F11" s="1552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55" t="s">
        <v>1287</v>
      </c>
      <c r="B75" s="1556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74" t="s">
        <v>1135</v>
      </c>
      <c r="O3" s="1774"/>
      <c r="P3" s="1774"/>
      <c r="Q3" s="1774"/>
      <c r="R3" s="1774"/>
      <c r="S3" s="1774"/>
      <c r="T3" s="1774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2026-06-29T09:58:08Z</cp:lastPrinted>
  <dcterms:created xsi:type="dcterms:W3CDTF">2014-09-09T10:51:37Z</dcterms:created>
  <dcterms:modified xsi:type="dcterms:W3CDTF">2026-07-03T05:57:00Z</dcterms:modified>
</cp:coreProperties>
</file>