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C1953E0-ABC1-42DE-8C32-E9EF855688D9}"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F369" i="2" l="1"/>
  <c r="L368" i="2"/>
  <c r="F367" i="2"/>
  <c r="F368" i="2"/>
  <c r="AK25" i="8"/>
  <c r="J402" i="5"/>
  <c r="J401" i="5"/>
  <c r="I396" i="5"/>
  <c r="H396" i="5"/>
  <c r="J396" i="5" s="1"/>
  <c r="J398" i="5"/>
  <c r="I397" i="5"/>
  <c r="H397" i="5"/>
  <c r="J399" i="5"/>
  <c r="J400" i="5"/>
  <c r="J395" i="5"/>
  <c r="J394" i="5"/>
  <c r="J393" i="5"/>
  <c r="J15" i="3"/>
  <c r="L367" i="2"/>
  <c r="L366"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<sst xmlns="http://schemas.openxmlformats.org/spreadsheetml/2006/main" count="11521" uniqueCount="977">
  <si>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</si>
  <si>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</si>
  <si>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</si>
  <si>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</si>
  <si>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</si>
  <si>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</si>
  <si>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</si>
  <si>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</si>
  <si>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</si>
  <si>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</si>
  <si>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</si>
  <si>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</si>
  <si>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</si>
  <si>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</si>
  <si>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</si>
  <si>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</si>
  <si>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</si>
  <si>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</si>
  <si>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</si>
  <si>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</si>
  <si>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</si>
  <si>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</si>
  <si>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</si>
  <si>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</si>
  <si>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</si>
  <si>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</si>
  <si>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</si>
  <si>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</si>
  <si>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</si>
  <si>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</si>
  <si>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</si>
  <si>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</si>
  <si>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</si>
  <si>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</si>
  <si>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</si>
  <si>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</si>
  <si>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</si>
  <si>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</si>
  <si>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</si>
  <si>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</si>
  <si>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</si>
  <si>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</si>
  <si>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</si>
  <si>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</si>
  <si>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</si>
  <si>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</si>
  <si>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</si>
  <si>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</si>
  <si>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</si>
  <si>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</si>
  <si>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</si>
  <si>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</si>
  <si>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</si>
  <si>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</si>
  <si>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</si>
  <si>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</si>
  <si>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</si>
  <si>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</si>
  <si>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</si>
  <si>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</si>
  <si>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</si>
  <si>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</si>
  <si>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</si>
  <si>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</si>
  <si>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</si>
  <si>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</si>
  <si>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</si>
  <si>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</si>
  <si>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</si>
  <si>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</si>
  <si>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</si>
  <si>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</si>
  <si>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</si>
  <si>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</si>
  <si>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</si>
  <si>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</si>
  <si>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</si>
  <si>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</si>
  <si>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</si>
  <si>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</si>
  <si>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</si>
  <si>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</si>
  <si>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</si>
  <si>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</si>
  <si>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</si>
  <si>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</si>
  <si>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</si>
  <si>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</si>
  <si>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</si>
  <si>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</si>
  <si>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</si>
  <si>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</si>
  <si>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</si>
  <si>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</si>
  <si>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</si>
  <si>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</si>
  <si>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</si>
  <si>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</si>
  <si>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</si>
  <si>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</si>
  <si>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</si>
  <si>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</si>
  <si>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</si>
  <si>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</si>
  <si>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</si>
  <si>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</si>
  <si>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</si>
  <si>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</si>
  <si>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</si>
  <si>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</si>
  <si>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</si>
  <si>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</si>
  <si>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</si>
  <si>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</si>
  <si>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</si>
  <si>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</si>
  <si>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</si>
  <si>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</si>
  <si>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</si>
  <si>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</si>
  <si>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</si>
  <si>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</si>
  <si>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</si>
  <si>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</si>
  <si>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</si>
  <si>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</si>
  <si>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</si>
  <si>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</si>
  <si>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</si>
  <si>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</si>
  <si>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</si>
  <si>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</si>
  <si>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</si>
  <si>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</si>
  <si>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</si>
  <si>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</si>
  <si>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</si>
  <si>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</si>
  <si>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</si>
  <si>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</si>
  <si>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</si>
  <si>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</si>
  <si>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</si>
  <si>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</si>
  <si>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</si>
  <si>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</si>
  <si>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</si>
  <si>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</si>
  <si>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</si>
  <si>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</si>
  <si>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</si>
  <si>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</si>
  <si>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</si>
  <si>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</si>
  <si>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</si>
  <si>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</si>
  <si>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</si>
  <si>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</si>
  <si>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</si>
  <si>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</si>
  <si>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</si>
  <si>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</si>
  <si>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</si>
  <si>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</si>
  <si>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</si>
  <si>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</si>
  <si>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</si>
  <si>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</si>
  <si>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</si>
  <si>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</si>
  <si>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</si>
  <si>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</si>
  <si>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</si>
  <si>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</si>
  <si>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</si>
  <si>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</si>
  <si>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</si>
  <si>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</si>
  <si>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</si>
  <si>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</si>
  <si>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</si>
  <si>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</si>
  <si>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</si>
  <si>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</si>
  <si>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</si>
  <si>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</si>
  <si>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</si>
  <si>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</si>
  <si>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</si>
  <si>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</si>
  <si>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</si>
  <si>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</si>
  <si>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</si>
  <si>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</si>
  <si>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</si>
  <si>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</si>
  <si>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</si>
  <si>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</si>
  <si>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</si>
  <si>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</si>
  <si>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</si>
  <si>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</si>
  <si>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</si>
  <si>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</si>
  <si>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</si>
  <si>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</si>
  <si>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</si>
  <si>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</si>
  <si>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</si>
  <si>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</si>
  <si>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</si>
  <si>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</si>
  <si>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</si>
  <si>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</si>
  <si>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</si>
  <si>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</si>
  <si>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</si>
  <si>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</si>
  <si>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</si>
  <si>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</si>
  <si>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</si>
  <si>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</si>
  <si>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</si>
  <si>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</si>
  <si>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</si>
  <si>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</si>
  <si>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</si>
  <si>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</si>
  <si>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</si>
  <si>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</si>
  <si>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</si>
  <si>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</si>
  <si>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</si>
  <si>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</si>
  <si>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</si>
  <si>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</si>
  <si>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</si>
  <si>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</si>
  <si>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</si>
  <si>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</si>
  <si>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</si>
  <si>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</si>
  <si>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</si>
  <si>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</si>
  <si>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</si>
  <si>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</si>
  <si>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</si>
  <si>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</si>
  <si>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</si>
  <si>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</si>
  <si>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</si>
  <si>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</si>
  <si>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</si>
  <si>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</si>
  <si>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</si>
  <si>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</si>
  <si>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</si>
  <si>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</si>
  <si>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</si>
  <si>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</si>
  <si>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</si>
  <si>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</si>
  <si>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</si>
  <si>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</si>
  <si>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</si>
  <si>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</si>
  <si>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</si>
  <si>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</si>
  <si>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</si>
  <si>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</si>
  <si>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</si>
  <si>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</si>
  <si>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</si>
  <si>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</si>
  <si>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</si>
  <si>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</si>
  <si>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</si>
  <si>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</si>
  <si>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</si>
  <si>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</si>
  <si>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</si>
  <si>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</si>
  <si>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</si>
  <si>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</si>
  <si>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</si>
  <si>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</si>
  <si>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</si>
  <si>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</si>
  <si>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</si>
  <si>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</si>
  <si>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</si>
  <si>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</si>
  <si>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</si>
  <si>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</si>
  <si>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</si>
  <si>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</si>
  <si>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</si>
  <si>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</si>
  <si>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</si>
  <si>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</si>
  <si>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</si>
  <si>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</si>
  <si>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</si>
  <si>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</si>
  <si>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</si>
  <si>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</si>
  <si>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</si>
  <si>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</si>
  <si>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</si>
  <si>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</si>
  <si>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</si>
  <si>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</si>
  <si>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</si>
  <si>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</si>
  <si>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</si>
  <si>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</si>
  <si>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</si>
  <si>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</si>
  <si>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</si>
  <si>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</si>
  <si>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</si>
  <si>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</si>
  <si>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</si>
  <si>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</si>
  <si>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</si>
  <si>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</si>
  <si>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</si>
  <si>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</si>
  <si>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</si>
  <si>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</si>
  <si>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</si>
  <si>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</si>
  <si>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</si>
  <si>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</si>
  <si>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</si>
  <si>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</si>
  <si>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</si>
  <si>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</si>
  <si>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</si>
  <si>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</si>
  <si>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</si>
  <si>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</si>
  <si>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</si>
  <si>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</si>
  <si>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</si>
  <si>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</si>
  <si>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</si>
  <si>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</si>
  <si>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</si>
  <si>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</si>
  <si>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</si>
  <si>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</si>
  <si>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</si>
  <si>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</si>
  <si>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</si>
  <si>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</si>
  <si>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</si>
  <si>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</si>
  <si>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</si>
  <si>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</si>
  <si>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</si>
  <si>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</si>
  <si>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</si>
  <si>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</si>
  <si>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</si>
  <si>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</si>
  <si>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</si>
  <si>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</si>
  <si>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</si>
  <si>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</si>
  <si>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</si>
  <si>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</si>
  <si>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</si>
  <si>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</si>
  <si>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</si>
  <si>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</si>
  <si>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</si>
  <si>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</si>
  <si>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</si>
  <si>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</si>
  <si>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</si>
  <si>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</si>
  <si>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</si>
  <si>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</si>
  <si>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</si>
  <si>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</si>
  <si>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</si>
  <si>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</si>
  <si>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</si>
  <si>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</si>
  <si>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</si>
  <si>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</si>
  <si>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</si>
  <si>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</si>
  <si>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</si>
  <si>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</si>
  <si>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</si>
  <si>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</si>
  <si>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</si>
  <si>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</si>
  <si>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</si>
  <si>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</si>
  <si>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</si>
  <si>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</si>
  <si>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</si>
  <si>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</si>
  <si>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</si>
  <si>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</si>
  <si>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</si>
  <si>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</si>
  <si>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</si>
  <si>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</si>
  <si>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</si>
  <si>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</si>
  <si>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</si>
  <si>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</si>
  <si>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</si>
  <si>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</si>
  <si>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</si>
  <si>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</si>
  <si>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</si>
  <si>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</si>
  <si>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</si>
  <si>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</si>
  <si>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</si>
  <si>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</si>
  <si>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</si>
  <si>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</si>
  <si>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</si>
  <si>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</si>
  <si>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</si>
  <si>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</si>
  <si>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</si>
  <si>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</si>
  <si>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</si>
  <si>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</si>
  <si>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</si>
  <si>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</si>
  <si>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</si>
  <si>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</si>
  <si>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</si>
  <si>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</si>
  <si>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</si>
  <si>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</si>
  <si>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</si>
  <si>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</si>
  <si>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</si>
  <si>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</si>
  <si>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</si>
  <si>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</si>
  <si>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</si>
  <si>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</si>
  <si>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</si>
  <si>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</si>
  <si>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</si>
  <si>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</si>
  <si>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</si>
  <si>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</si>
  <si>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</si>
  <si>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</si>
  <si>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</si>
  <si>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</si>
  <si>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</si>
  <si>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</si>
  <si>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</si>
  <si>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</si>
  <si>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</si>
  <si>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</si>
  <si>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</si>
  <si>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</si>
  <si>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</si>
  <si>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</si>
  <si>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</si>
  <si>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</si>
  <si>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</si>
  <si>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</si>
  <si>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</si>
  <si>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</si>
  <si>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</si>
  <si>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</si>
  <si>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</si>
  <si>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</si>
  <si>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</si>
  <si>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</si>
  <si>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</si>
  <si>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</si>
  <si>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</si>
  <si>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</si>
  <si>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</si>
  <si>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</si>
  <si>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</si>
  <si>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</si>
  <si>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</si>
  <si>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</si>
  <si>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</si>
  <si>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</si>
  <si>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</si>
  <si>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</si>
  <si>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</si>
  <si>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</si>
  <si>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</si>
  <si>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</si>
  <si>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</si>
  <si>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</si>
  <si>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</si>
  <si>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</si>
  <si>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</si>
  <si>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</si>
  <si>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</si>
  <si>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</si>
  <si>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</si>
  <si>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</si>
  <si>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</si>
  <si>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</si>
  <si>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</si>
  <si>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</si>
  <si>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</si>
  <si>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</si>
  <si>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</si>
  <si>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</si>
  <si>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</si>
  <si>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</si>
  <si>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</si>
  <si>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</si>
  <si>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</si>
  <si>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</si>
  <si>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</si>
  <si>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</si>
  <si>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</si>
  <si>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</si>
  <si>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</si>
  <si>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</si>
  <si>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</si>
  <si>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</si>
  <si>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</si>
  <si>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</si>
  <si>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</si>
  <si>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</si>
  <si>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</si>
  <si>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</si>
  <si>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</si>
  <si>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</si>
  <si>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</si>
  <si>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</si>
  <si>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</si>
  <si>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</si>
  <si>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</si>
  <si>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</si>
  <si>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</si>
  <si>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</si>
  <si>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</si>
  <si>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</si>
  <si>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</si>
  <si>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</si>
  <si>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</si>
  <si>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</si>
  <si>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</si>
  <si>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</si>
  <si>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</si>
  <si>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</si>
  <si>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</si>
  <si>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</si>
  <si>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</si>
  <si>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</si>
  <si>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</si>
  <si>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</si>
  <si>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</si>
  <si>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</si>
  <si>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</si>
  <si>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</si>
  <si>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</si>
  <si>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</si>
  <si>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</si>
  <si>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</si>
  <si>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</si>
  <si>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</si>
  <si>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</si>
  <si>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</si>
  <si>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</si>
  <si>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</si>
  <si>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</si>
  <si>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</si>
  <si>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</si>
  <si>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</si>
  <si>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</si>
  <si>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</si>
  <si>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</si>
  <si>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</si>
  <si>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</si>
  <si>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</si>
  <si>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</si>
  <si>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</si>
  <si>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</si>
  <si>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</si>
  <si>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</si>
  <si>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</si>
  <si>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</si>
  <si>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</si>
  <si>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</si>
  <si>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</si>
  <si>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</si>
  <si>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</si>
  <si>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</si>
  <si>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</si>
  <si>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</si>
  <si>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</si>
  <si>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</si>
  <si>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</si>
  <si>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</si>
  <si>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</si>
  <si>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</si>
  <si>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</si>
  <si>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</si>
  <si>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</si>
  <si>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</si>
  <si>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</si>
  <si>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</si>
  <si>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</si>
  <si>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</si>
  <si>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</si>
  <si>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</si>
  <si>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</si>
  <si>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</si>
  <si>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</si>
  <si>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</si>
  <si>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</si>
  <si>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</si>
  <si>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</si>
  <si>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</si>
  <si>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</si>
  <si>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</si>
  <si>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</si>
  <si>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</si>
  <si>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</si>
  <si>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</si>
  <si>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</si>
  <si>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</si>
  <si>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</si>
  <si>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</si>
  <si>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</si>
  <si>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</si>
  <si>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</si>
  <si>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</si>
  <si>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</si>
  <si>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</si>
  <si>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</si>
  <si>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</si>
  <si>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</si>
  <si>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</si>
  <si>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</si>
  <si>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</si>
  <si>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</si>
  <si>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</si>
  <si>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</si>
  <si>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</si>
  <si>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</si>
  <si>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</si>
  <si>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</si>
  <si>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</si>
  <si>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</si>
  <si>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</si>
  <si>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</si>
  <si>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</si>
  <si>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</si>
  <si>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</si>
  <si>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</si>
  <si>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</si>
  <si>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</si>
  <si>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</si>
  <si>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</si>
  <si>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</si>
  <si>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</si>
  <si>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</si>
  <si>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</si>
  <si>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</si>
  <si>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</si>
  <si>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</si>
  <si>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</si>
  <si>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</si>
  <si>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</si>
  <si>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</si>
  <si>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</si>
  <si>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</si>
  <si>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</si>
  <si>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</si>
  <si>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</si>
  <si>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</si>
  <si>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</si>
  <si>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</si>
  <si>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</si>
  <si>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</si>
  <si>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</si>
  <si>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</si>
  <si>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</si>
  <si>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</si>
  <si>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</si>
  <si>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</si>
  <si>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</si>
  <si>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</si>
  <si>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</si>
  <si>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</si>
  <si>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</si>
  <si>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</si>
  <si>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</si>
  <si>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</si>
  <si>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</si>
  <si>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</si>
  <si>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</si>
  <si>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</si>
  <si>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</si>
  <si>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</si>
  <si>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</si>
  <si>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</si>
  <si>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</si>
  <si>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</si>
  <si>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</si>
  <si>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</si>
  <si>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</si>
  <si>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</si>
  <si>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</si>
  <si>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</si>
  <si>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</si>
  <si>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</si>
  <si>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</si>
  <si>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</si>
  <si>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</si>
  <si>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</si>
  <si>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</si>
  <si>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</si>
  <si>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</si>
  <si>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</si>
  <si>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</si>
  <si>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</si>
  <si>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</si>
  <si>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</si>
  <si>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</si>
  <si>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</si>
  <si>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</si>
  <si>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</si>
  <si>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</si>
  <si>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</si>
  <si>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</si>
  <si>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</si>
  <si>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</si>
  <si>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</si>
  <si>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</si>
  <si>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</si>
  <si>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</si>
  <si>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</si>
  <si>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</si>
  <si>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</si>
  <si>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</si>
  <si>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</si>
  <si>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</si>
  <si>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</si>
  <si>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</si>
  <si>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</si>
  <si>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</si>
  <si>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</si>
  <si>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</si>
  <si>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</si>
  <si>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</si>
  <si>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</si>
  <si>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</si>
  <si>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</si>
  <si>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</si>
  <si>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</si>
  <si>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</si>
  <si>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</si>
  <si>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</si>
  <si>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</si>
  <si>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</si>
  <si>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</si>
  <si>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</si>
  <si>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</si>
  <si>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</si>
  <si>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</si>
  <si>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</si>
  <si>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</si>
  <si>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</si>
  <si>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</si>
  <si>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</si>
  <si>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</si>
  <si>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</si>
  <si>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</si>
  <si>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</si>
  <si>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</si>
  <si>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</si>
  <si>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</si>
  <si>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</si>
  <si>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</si>
  <si>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</si>
  <si>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</si>
  <si>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</si>
  <si>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</si>
  <si>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</si>
  <si>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</si>
  <si>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</si>
  <si>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</si>
  <si>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</si>
  <si>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</si>
  <si>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</si>
  <si>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</si>
  <si>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</si>
  <si>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</si>
  <si>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</si>
  <si>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</si>
  <si>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</si>
  <si>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</si>
  <si>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</si>
  <si>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</si>
  <si>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</si>
  <si>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</si>
  <si>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</si>
  <si>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</si>
  <si>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</si>
  <si>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</si>
  <si>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</si>
  <si>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</si>
  <si>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</si>
  <si>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</si>
  <si>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</si>
  <si>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</si>
  <si>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</si>
  <si>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</si>
  <si>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</si>
  <si>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</si>
  <si>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</si>
  <si>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</si>
  <si>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</si>
  <si>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</si>
  <si>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</si>
  <si>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</si>
  <si>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</si>
  <si>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</si>
  <si>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</si>
  <si>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</si>
  <si>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</si>
  <si>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</si>
  <si>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</si>
  <si>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</si>
  <si>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</si>
  <si>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</si>
  <si>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</si>
  <si>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</si>
  <si>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</si>
  <si>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</si>
  <si>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</si>
  <si>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</si>
  <si>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</si>
  <si>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</si>
  <si>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</si>
  <si>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</si>
  <si>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</si>
  <si>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</si>
  <si>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</si>
  <si>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</si>
  <si>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</si>
  <si>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</si>
  <si>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</si>
  <si>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</si>
  <si>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</si>
  <si>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</si>
  <si>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</si>
  <si>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</si>
  <si>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</si>
  <si>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</si>
  <si>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</si>
  <si>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</si>
  <si>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</si>
  <si>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</si>
  <si>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</si>
  <si>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</si>
  <si>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</si>
  <si>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</si>
  <si>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</si>
  <si>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</si>
  <si>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</si>
  <si>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</si>
  <si>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</si>
  <si>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</si>
  <si>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</si>
  <si>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</si>
  <si>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</si>
  <si>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</si>
  <si>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</si>
  <si>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</si>
  <si>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</si>
  <si>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</si>
  <si>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</si>
  <si>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</si>
  <si>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</si>
  <si>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</si>
  <si>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</si>
  <si>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</si>
  <si>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</si>
  <si>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</si>
  <si>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</si>
  <si>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</si>
  <si>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</si>
  <si>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</si>
  <si>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</si>
  <si>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</si>
  <si>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</si>
  <si>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</si>
  <si>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</si>
  <si>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</si>
  <si>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</si>
  <si>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</si>
  <si>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</si>
  <si>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</si>
  <si>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</si>
  <si>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</si>
  <si>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</si>
  <si>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</si>
  <si>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</si>
  <si>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</si>
  <si>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</si>
  <si>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</si>
  <si>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</si>
  <si>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</si>
  <si>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</si>
  <si>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</si>
  <si>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</si>
  <si>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</si>
  <si>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</si>
  <si>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</si>
  <si>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</si>
  <si>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</si>
  <si>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</si>
  <si>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</si>
  <si>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</si>
  <si>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</si>
  <si>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</si>
  <si>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</si>
  <si>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</si>
  <si>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</si>
  <si>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</si>
  <si>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</si>
  <si>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</si>
  <si>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</si>
  <si>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</si>
  <si>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</si>
  <si>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</si>
  <si>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</si>
  <si>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</si>
  <si>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</si>
  <si>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</si>
  <si>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</si>
  <si>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</si>
  <si>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</si>
  <si>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</si>
  <si>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</si>
  <si>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</si>
  <si>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</si>
  <si>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</si>
  <si>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</si>
  <si>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</si>
  <si>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</si>
  <si>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</si>
  <si>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</si>
  <si>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</si>
  <si>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</si>
  <si>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</si>
  <si>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</si>
  <si>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119/0 To 120/0</t>
  </si>
  <si>
    <t>119/0,120/0</t>
  </si>
  <si>
    <t>118/0 To 119/0</t>
  </si>
  <si>
    <t>118/0, 119/0</t>
  </si>
  <si>
    <t>120/0,120/1,120/2,120/3,121/0</t>
  </si>
  <si>
    <t>Tack Welding Completed- 174/362,                Gangs Engaged-3.</t>
  </si>
  <si>
    <t>119/0-120/0= Hot line work U/P</t>
  </si>
  <si>
    <t>108/0,108/1 , 108/2 ,108/3,108/4, 108/5</t>
  </si>
  <si>
    <t>177/0,177/1,177/2,177/3,177/4,1777/5,177/6,177/7,177/8,178/0</t>
  </si>
  <si>
    <t>Earthing-266/376.</t>
  </si>
  <si>
    <t>Date:- 29th June 2026.</t>
  </si>
  <si>
    <t>127/0,127/1,127/2 , 127/3,128/0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</si>
</sst>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9">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0" fillId="10" borderId="19" xfId="0" applyFill="1" applyBorder="1" applyAlignment="1">
      <alignment horizontal="center"/>
    </xf>
    <xf numFmtId="2" fontId="0" fillId="12" borderId="19" xfId="0" applyNumberFormat="1" applyFill="1" applyBorder="1" applyAlignment="1">
      <alignment horizontal="center" vertical="center"/>
    </xf>
    <xf numFmtId="168" fontId="0" fillId="12" borderId="19" xfId="0" applyNumberFormat="1" applyFill="1" applyBorder="1" applyAlignment="1">
      <alignment horizontal="center" vertical="center"/>
    </xf>
    <xf numFmtId="168" fontId="0" fillId="12" borderId="32" xfId="0" applyNumberForma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168" fontId="0" fillId="10" borderId="19" xfId="0" applyNumberForma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700"/>
      <c r="C1" s="700"/>
      <c r="D1" s="700"/>
      <c r="E1" s="700"/>
      <c r="F1" s="700"/>
      <c r="G1" s="700"/>
      <c r="H1" s="700"/>
      <c r="I1" s="700"/>
      <c r="J1" s="700"/>
      <c r="K1" s="700"/>
      <c r="L1" s="700"/>
      <c r="M1" s="700"/>
    </row>
    <row r="2" spans="2:14" ht="20.100000000000001" customHeight="1" x14ac:dyDescent="0.25">
      <c r="B2" s="704" t="s">
        <v>311</v>
      </c>
      <c r="C2" s="705"/>
      <c r="D2" s="706"/>
      <c r="E2" s="706"/>
      <c r="F2" s="706"/>
      <c r="G2" s="706"/>
      <c r="H2" s="706"/>
      <c r="I2" s="706"/>
      <c r="J2" s="706"/>
      <c r="K2" s="707"/>
      <c r="L2" s="707"/>
      <c r="M2" s="708"/>
    </row>
    <row r="3" spans="2:14" ht="19.5" customHeight="1" x14ac:dyDescent="0.25">
      <c r="B3" s="718" t="s">
        <v>310</v>
      </c>
      <c r="C3" s="719"/>
      <c r="D3" s="719"/>
      <c r="E3" s="719"/>
      <c r="F3" s="719"/>
      <c r="G3" s="719"/>
      <c r="H3" s="719"/>
      <c r="I3" s="719"/>
      <c r="J3" s="719"/>
      <c r="K3" s="719"/>
      <c r="L3" s="719"/>
      <c r="M3" s="720"/>
    </row>
    <row r="4" spans="2:14" ht="18.75" x14ac:dyDescent="0.3">
      <c r="B4" s="709" t="s">
        <v>312</v>
      </c>
      <c r="C4" s="710"/>
      <c r="D4" s="711"/>
      <c r="E4" s="711"/>
      <c r="F4" s="712"/>
      <c r="G4" s="712"/>
      <c r="H4" s="712"/>
      <c r="I4" s="712"/>
      <c r="J4" s="711"/>
      <c r="K4" s="713"/>
      <c r="L4" s="713"/>
      <c r="M4" s="714"/>
    </row>
    <row r="5" spans="2:14" x14ac:dyDescent="0.25">
      <c r="B5" s="693" t="s">
        <v>309</v>
      </c>
      <c r="C5" s="694"/>
      <c r="D5" s="694"/>
      <c r="E5" s="715"/>
      <c r="F5" s="690" t="s">
        <v>912</v>
      </c>
      <c r="G5" s="691"/>
      <c r="H5" s="691"/>
      <c r="I5" s="691"/>
      <c r="J5" s="692"/>
      <c r="K5" s="695" t="s">
        <v>975</v>
      </c>
      <c r="L5" s="696"/>
      <c r="M5" s="697"/>
    </row>
    <row r="6" spans="2:14" x14ac:dyDescent="0.25">
      <c r="B6" s="693" t="s">
        <v>532</v>
      </c>
      <c r="C6" s="694"/>
      <c r="D6" s="694"/>
      <c r="E6" s="694"/>
      <c r="F6" s="690" t="s">
        <v>5</v>
      </c>
      <c r="G6" s="691"/>
      <c r="H6" s="691"/>
      <c r="I6" s="691"/>
      <c r="J6" s="692"/>
      <c r="K6" s="695" t="s">
        <v>6</v>
      </c>
      <c r="L6" s="696"/>
      <c r="M6" s="697"/>
    </row>
    <row r="7" spans="2:14" x14ac:dyDescent="0.25">
      <c r="B7" s="716" t="s">
        <v>289</v>
      </c>
      <c r="C7" s="687" t="s">
        <v>9</v>
      </c>
      <c r="D7" s="131" t="s">
        <v>290</v>
      </c>
      <c r="E7" s="131" t="s">
        <v>292</v>
      </c>
      <c r="F7" s="131" t="s">
        <v>13</v>
      </c>
      <c r="G7" s="703" t="s">
        <v>902</v>
      </c>
      <c r="H7" s="703"/>
      <c r="I7" s="703" t="s">
        <v>15</v>
      </c>
      <c r="J7" s="703" t="s">
        <v>308</v>
      </c>
      <c r="K7" s="132" t="s">
        <v>911</v>
      </c>
      <c r="L7" s="132" t="s">
        <v>960</v>
      </c>
      <c r="M7" s="717" t="s">
        <v>16</v>
      </c>
    </row>
    <row r="8" spans="2:14" x14ac:dyDescent="0.25">
      <c r="B8" s="716"/>
      <c r="C8" s="688"/>
      <c r="D8" s="687" t="s">
        <v>291</v>
      </c>
      <c r="E8" s="131" t="s">
        <v>293</v>
      </c>
      <c r="F8" s="131" t="s">
        <v>294</v>
      </c>
      <c r="G8" s="703" t="s">
        <v>295</v>
      </c>
      <c r="H8" s="703" t="s">
        <v>296</v>
      </c>
      <c r="I8" s="703"/>
      <c r="J8" s="703"/>
      <c r="K8" s="687" t="s">
        <v>295</v>
      </c>
      <c r="L8" s="687" t="s">
        <v>295</v>
      </c>
      <c r="M8" s="717"/>
    </row>
    <row r="9" spans="2:14" x14ac:dyDescent="0.25">
      <c r="B9" s="716"/>
      <c r="C9" s="689"/>
      <c r="D9" s="689"/>
      <c r="E9" s="146">
        <v>46173</v>
      </c>
      <c r="F9" s="131" t="s">
        <v>937</v>
      </c>
      <c r="G9" s="703"/>
      <c r="H9" s="703"/>
      <c r="I9" s="703"/>
      <c r="J9" s="703"/>
      <c r="K9" s="689"/>
      <c r="L9" s="689"/>
      <c r="M9" s="717"/>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974</v>
      </c>
      <c r="N13" s="145"/>
    </row>
    <row r="14" spans="2:14" x14ac:dyDescent="0.25">
      <c r="B14" s="86" t="s">
        <v>299</v>
      </c>
      <c r="C14" s="125"/>
      <c r="D14" s="74"/>
      <c r="E14" s="74"/>
      <c r="F14" s="74"/>
      <c r="G14" s="701">
        <v>1</v>
      </c>
      <c r="H14" s="701"/>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6</v>
      </c>
      <c r="I16" s="76">
        <v>1</v>
      </c>
      <c r="J16" s="101">
        <f>'Erection Compiled'!I5</f>
        <v>363</v>
      </c>
      <c r="K16" s="107"/>
      <c r="L16" s="107"/>
      <c r="M16" s="658" t="s">
        <v>970</v>
      </c>
      <c r="N16" s="145"/>
    </row>
    <row r="17" spans="2:14" x14ac:dyDescent="0.25">
      <c r="B17" s="88" t="s">
        <v>299</v>
      </c>
      <c r="C17" s="126"/>
      <c r="D17" s="77"/>
      <c r="E17" s="77"/>
      <c r="F17" s="77"/>
      <c r="G17" s="702">
        <v>1</v>
      </c>
      <c r="H17" s="702"/>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884</v>
      </c>
      <c r="C22" s="552" t="s">
        <v>314</v>
      </c>
      <c r="D22" s="644">
        <v>139.6</v>
      </c>
      <c r="E22" s="79">
        <v>15.462</v>
      </c>
      <c r="F22" s="79">
        <f>D22-E22</f>
        <v>124.13799999999999</v>
      </c>
      <c r="G22" s="79">
        <v>23.007999999999999</v>
      </c>
      <c r="H22" s="598">
        <f>'Stringing Compiled'!R235-'DPR-Summary'!E22</f>
        <v>11.7</v>
      </c>
      <c r="I22" s="598"/>
      <c r="J22" s="598">
        <f>E22+H22</f>
        <v>27.161999999999999</v>
      </c>
      <c r="K22" s="110"/>
      <c r="L22" s="110"/>
      <c r="M22" s="93"/>
      <c r="N22" s="145"/>
    </row>
    <row r="23" spans="2:14" x14ac:dyDescent="0.25">
      <c r="B23" s="92" t="s">
        <v>885</v>
      </c>
      <c r="C23" s="552" t="s">
        <v>314</v>
      </c>
      <c r="D23" s="644">
        <v>139.6</v>
      </c>
      <c r="E23" s="79">
        <v>16.428999999999998</v>
      </c>
      <c r="F23" s="644">
        <f>D23-E23</f>
        <v>123.17099999999999</v>
      </c>
      <c r="G23" s="79">
        <v>23</v>
      </c>
      <c r="H23" s="637">
        <v>16.524999999999999</v>
      </c>
      <c r="I23" s="598"/>
      <c r="J23" s="598">
        <v>31.986999999999998</v>
      </c>
      <c r="K23" s="110"/>
      <c r="L23" s="110"/>
      <c r="M23" s="93" t="s">
        <v>971</v>
      </c>
      <c r="N23" s="145"/>
    </row>
    <row r="24" spans="2:14" x14ac:dyDescent="0.25">
      <c r="B24" s="94" t="s">
        <v>305</v>
      </c>
      <c r="C24" s="127"/>
      <c r="D24" s="80"/>
      <c r="E24" s="80"/>
      <c r="F24" s="80"/>
      <c r="G24" s="698">
        <v>3</v>
      </c>
      <c r="H24" s="699"/>
      <c r="I24" s="80"/>
      <c r="J24" s="80"/>
      <c r="K24" s="111"/>
      <c r="L24" s="111"/>
      <c r="M24" s="95"/>
      <c r="N24" s="145"/>
    </row>
    <row r="25" spans="2:14" x14ac:dyDescent="0.25">
      <c r="B25" s="94" t="s">
        <v>306</v>
      </c>
      <c r="C25" s="127"/>
      <c r="D25" s="80"/>
      <c r="E25" s="80"/>
      <c r="F25" s="80"/>
      <c r="G25" s="698">
        <v>1</v>
      </c>
      <c r="H25" s="699"/>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565</v>
      </c>
      <c r="B1" s="536" t="s">
        <v>566</v>
      </c>
      <c r="C1" s="536" t="s">
        <v>567</v>
      </c>
      <c r="D1" s="536" t="s">
        <v>568</v>
      </c>
      <c r="E1" s="536" t="s">
        <v>569</v>
      </c>
      <c r="F1" s="536" t="s">
        <v>570</v>
      </c>
      <c r="G1" s="536" t="s">
        <v>571</v>
      </c>
      <c r="H1" s="536" t="s">
        <v>572</v>
      </c>
      <c r="I1" s="536" t="s">
        <v>573</v>
      </c>
      <c r="J1" s="536" t="s">
        <v>574</v>
      </c>
      <c r="K1" s="536" t="s">
        <v>575</v>
      </c>
    </row>
    <row r="2" spans="1:11" x14ac:dyDescent="0.25">
      <c r="A2" s="65" t="s">
        <v>576</v>
      </c>
      <c r="B2" s="65" t="s">
        <v>577</v>
      </c>
      <c r="C2" s="65" t="s">
        <v>578</v>
      </c>
      <c r="D2" s="211" t="s">
        <v>579</v>
      </c>
      <c r="E2" s="212" t="s">
        <v>580</v>
      </c>
      <c r="F2" s="65"/>
      <c r="G2" s="65" t="s">
        <v>838</v>
      </c>
      <c r="H2" s="65" t="s">
        <v>838</v>
      </c>
      <c r="I2" s="65" t="s">
        <v>581</v>
      </c>
      <c r="J2" s="65" t="s">
        <v>584</v>
      </c>
      <c r="K2" s="43" t="s">
        <v>594</v>
      </c>
    </row>
    <row r="3" spans="1:11" x14ac:dyDescent="0.25">
      <c r="A3" s="65"/>
      <c r="B3" s="65"/>
      <c r="C3" s="65"/>
      <c r="D3" s="65"/>
      <c r="E3" s="65"/>
      <c r="F3" s="65"/>
      <c r="G3" s="65"/>
      <c r="H3" s="65"/>
      <c r="I3" s="65"/>
      <c r="J3" s="65" t="s">
        <v>582</v>
      </c>
      <c r="K3" s="43" t="s">
        <v>585</v>
      </c>
    </row>
    <row r="4" spans="1:11" x14ac:dyDescent="0.25">
      <c r="A4" s="65"/>
      <c r="B4" s="65"/>
      <c r="C4" s="65"/>
      <c r="D4" s="65"/>
      <c r="E4" s="65"/>
      <c r="F4" s="65"/>
      <c r="G4" s="65"/>
      <c r="H4" s="65"/>
      <c r="I4" s="65"/>
      <c r="J4" s="65" t="s">
        <v>583</v>
      </c>
      <c r="K4" s="43" t="s">
        <v>596</v>
      </c>
    </row>
    <row r="5" spans="1:11" x14ac:dyDescent="0.25">
      <c r="A5" s="65"/>
      <c r="B5" s="65"/>
      <c r="C5" s="65"/>
      <c r="D5" s="65"/>
      <c r="E5" s="65"/>
      <c r="F5" s="65"/>
      <c r="G5" s="65"/>
      <c r="H5" s="65"/>
      <c r="I5" s="65"/>
      <c r="J5" s="65" t="s">
        <v>870</v>
      </c>
      <c r="K5" s="43" t="s">
        <v>586</v>
      </c>
    </row>
    <row r="6" spans="1:11" x14ac:dyDescent="0.25">
      <c r="A6" s="65"/>
      <c r="B6" s="65"/>
      <c r="C6" s="65"/>
      <c r="D6" s="65"/>
      <c r="E6" s="65"/>
      <c r="F6" s="65"/>
      <c r="G6" s="65"/>
      <c r="H6" s="65"/>
      <c r="I6" s="65"/>
      <c r="J6" s="65"/>
      <c r="K6" s="43" t="s">
        <v>934</v>
      </c>
    </row>
    <row r="7" spans="1:11" x14ac:dyDescent="0.25">
      <c r="A7" s="65"/>
      <c r="B7" s="65"/>
      <c r="C7" s="65"/>
      <c r="D7" s="65"/>
      <c r="E7" s="65"/>
      <c r="F7" s="65"/>
      <c r="G7" s="65"/>
      <c r="H7" s="65"/>
      <c r="I7" s="65"/>
      <c r="J7" s="65"/>
      <c r="K7" s="43" t="s">
        <v>587</v>
      </c>
    </row>
    <row r="8" spans="1:11" x14ac:dyDescent="0.25">
      <c r="A8" s="65"/>
      <c r="B8" s="65"/>
      <c r="C8" s="65"/>
      <c r="D8" s="65"/>
      <c r="E8" s="65"/>
      <c r="F8" s="65"/>
      <c r="G8" s="65"/>
      <c r="H8" s="65"/>
      <c r="I8" s="65"/>
      <c r="J8" s="65"/>
      <c r="K8" s="43" t="s">
        <v>588</v>
      </c>
    </row>
    <row r="9" spans="1:11" x14ac:dyDescent="0.25">
      <c r="A9" s="65"/>
      <c r="B9" s="65"/>
      <c r="C9" s="65"/>
      <c r="D9" s="65"/>
      <c r="E9" s="65"/>
      <c r="F9" s="65"/>
      <c r="G9" s="65"/>
      <c r="H9" s="65"/>
      <c r="I9" s="65"/>
      <c r="J9" s="65"/>
      <c r="K9" s="43" t="s">
        <v>589</v>
      </c>
    </row>
    <row r="10" spans="1:11" x14ac:dyDescent="0.25">
      <c r="A10" s="65"/>
      <c r="B10" s="65"/>
      <c r="C10" s="65"/>
      <c r="D10" s="65"/>
      <c r="E10" s="65"/>
      <c r="F10" s="65"/>
      <c r="G10" s="65"/>
      <c r="H10" s="65"/>
      <c r="I10" s="65"/>
      <c r="J10" s="65"/>
      <c r="K10" s="43" t="s">
        <v>590</v>
      </c>
    </row>
    <row r="11" spans="1:11" x14ac:dyDescent="0.25">
      <c r="A11" s="65"/>
      <c r="B11" s="65"/>
      <c r="C11" s="65"/>
      <c r="D11" s="65"/>
      <c r="E11" s="65"/>
      <c r="F11" s="65"/>
      <c r="G11" s="65"/>
      <c r="H11" s="65"/>
      <c r="I11" s="65"/>
      <c r="J11" s="65"/>
      <c r="K11" s="43" t="s">
        <v>597</v>
      </c>
    </row>
    <row r="12" spans="1:11" x14ac:dyDescent="0.25">
      <c r="A12" s="65"/>
      <c r="B12" s="65"/>
      <c r="C12" s="65"/>
      <c r="D12" s="65"/>
      <c r="E12" s="65"/>
      <c r="F12" s="65"/>
      <c r="G12" s="65"/>
      <c r="H12" s="65"/>
      <c r="I12" s="65"/>
      <c r="J12" s="65"/>
      <c r="K12" s="43" t="s">
        <v>598</v>
      </c>
    </row>
    <row r="13" spans="1:11" x14ac:dyDescent="0.25">
      <c r="A13" s="65"/>
      <c r="B13" s="65"/>
      <c r="C13" s="65"/>
      <c r="D13" s="65"/>
      <c r="E13" s="65"/>
      <c r="F13" s="65"/>
      <c r="G13" s="65"/>
      <c r="H13" s="65"/>
      <c r="I13" s="65"/>
      <c r="J13" s="65"/>
      <c r="K13" s="43" t="s">
        <v>591</v>
      </c>
    </row>
    <row r="14" spans="1:11" x14ac:dyDescent="0.25">
      <c r="A14" s="65"/>
      <c r="B14" s="65"/>
      <c r="C14" s="65"/>
      <c r="D14" s="65"/>
      <c r="E14" s="65"/>
      <c r="F14" s="65"/>
      <c r="G14" s="65"/>
      <c r="H14" s="65"/>
      <c r="I14" s="65"/>
      <c r="J14" s="65"/>
      <c r="K14" s="43" t="s">
        <v>592</v>
      </c>
    </row>
    <row r="15" spans="1:11" x14ac:dyDescent="0.25">
      <c r="A15" s="65"/>
      <c r="B15" s="65"/>
      <c r="C15" s="65"/>
      <c r="D15" s="65"/>
      <c r="E15" s="65"/>
      <c r="F15" s="65"/>
      <c r="G15" s="65"/>
      <c r="H15" s="65"/>
      <c r="I15" s="65"/>
      <c r="J15" s="65"/>
      <c r="K15" s="47" t="s">
        <v>593</v>
      </c>
    </row>
    <row r="16" spans="1:11" x14ac:dyDescent="0.25">
      <c r="A16" s="65"/>
      <c r="B16" s="65"/>
      <c r="C16" s="65"/>
      <c r="D16" s="65"/>
      <c r="E16" s="65"/>
      <c r="F16" s="65"/>
      <c r="G16" s="65"/>
      <c r="H16" s="65"/>
      <c r="I16" s="65"/>
      <c r="J16" s="65"/>
      <c r="K16" s="65" t="s">
        <v>839</v>
      </c>
    </row>
    <row r="17" spans="1:11" x14ac:dyDescent="0.25">
      <c r="A17" s="65"/>
      <c r="B17" s="65"/>
      <c r="C17" s="65"/>
      <c r="D17" s="65"/>
      <c r="E17" s="65"/>
      <c r="F17" s="65"/>
      <c r="G17" s="65"/>
      <c r="H17" s="65"/>
      <c r="I17" s="65"/>
      <c r="J17" s="65"/>
      <c r="K17" s="65" t="s">
        <v>595</v>
      </c>
    </row>
    <row r="18" spans="1:11" x14ac:dyDescent="0.25">
      <c r="A18" s="66"/>
      <c r="B18" s="66"/>
      <c r="C18" s="66"/>
      <c r="D18" s="66"/>
      <c r="E18" s="66"/>
      <c r="F18" s="66"/>
      <c r="G18" s="66"/>
      <c r="H18" s="66"/>
      <c r="I18" s="66"/>
      <c r="J18" s="66"/>
      <c r="K18" s="65" t="s">
        <v>840</v>
      </c>
    </row>
    <row r="19" spans="1:11" x14ac:dyDescent="0.25">
      <c r="A19" s="66"/>
      <c r="B19" s="66"/>
      <c r="C19" s="66"/>
      <c r="D19" s="66"/>
      <c r="E19" s="66"/>
      <c r="F19" s="66"/>
      <c r="G19" s="66"/>
      <c r="H19" s="66"/>
      <c r="I19" s="66"/>
      <c r="J19" s="66"/>
      <c r="K19" s="65" t="s">
        <v>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879</v>
      </c>
      <c r="B1" s="535" t="s">
        <v>788</v>
      </c>
      <c r="C1" s="535" t="s">
        <v>880</v>
      </c>
      <c r="D1" s="535" t="s">
        <v>881</v>
      </c>
    </row>
    <row r="2" spans="1:4" x14ac:dyDescent="0.25">
      <c r="A2" s="539" t="s">
        <v>623</v>
      </c>
      <c r="B2" s="43" t="s">
        <v>181</v>
      </c>
      <c r="C2" s="43" t="s">
        <v>91</v>
      </c>
      <c r="D2" s="66" t="s">
        <v>882</v>
      </c>
    </row>
    <row r="3" spans="1:4" x14ac:dyDescent="0.25">
      <c r="A3" s="539" t="s">
        <v>503</v>
      </c>
      <c r="B3" s="43" t="s">
        <v>474</v>
      </c>
      <c r="C3" s="43" t="s">
        <v>74</v>
      </c>
      <c r="D3" s="66" t="s">
        <v>883</v>
      </c>
    </row>
    <row r="4" spans="1:4" x14ac:dyDescent="0.25">
      <c r="A4" s="43" t="s">
        <v>103</v>
      </c>
      <c r="B4" s="43" t="s">
        <v>77</v>
      </c>
      <c r="C4" s="43" t="s">
        <v>58</v>
      </c>
      <c r="D4" s="66" t="s">
        <v>883</v>
      </c>
    </row>
    <row r="5" spans="1:4" x14ac:dyDescent="0.25">
      <c r="A5" s="539" t="s">
        <v>56</v>
      </c>
      <c r="B5" s="43" t="s">
        <v>57</v>
      </c>
      <c r="C5" s="43" t="s">
        <v>58</v>
      </c>
      <c r="D5" s="66" t="s">
        <v>883</v>
      </c>
    </row>
    <row r="6" spans="1:4" x14ac:dyDescent="0.25">
      <c r="A6" s="539" t="s">
        <v>76</v>
      </c>
      <c r="B6" s="43" t="s">
        <v>77</v>
      </c>
      <c r="C6" s="43" t="s">
        <v>58</v>
      </c>
      <c r="D6" s="66" t="s">
        <v>883</v>
      </c>
    </row>
    <row r="7" spans="1:4" x14ac:dyDescent="0.25">
      <c r="A7" s="539" t="s">
        <v>62</v>
      </c>
      <c r="B7" s="43" t="s">
        <v>63</v>
      </c>
      <c r="C7" s="43" t="s">
        <v>58</v>
      </c>
      <c r="D7" s="66" t="s">
        <v>883</v>
      </c>
    </row>
    <row r="8" spans="1:4" x14ac:dyDescent="0.25">
      <c r="A8" s="539" t="s">
        <v>64</v>
      </c>
      <c r="B8" s="43" t="s">
        <v>65</v>
      </c>
      <c r="C8" s="43" t="s">
        <v>58</v>
      </c>
      <c r="D8" s="66" t="s">
        <v>883</v>
      </c>
    </row>
    <row r="9" spans="1:4" x14ac:dyDescent="0.25">
      <c r="A9" s="539" t="s">
        <v>95</v>
      </c>
      <c r="B9" s="43" t="s">
        <v>77</v>
      </c>
      <c r="C9" s="43" t="s">
        <v>58</v>
      </c>
      <c r="D9" s="66" t="s">
        <v>883</v>
      </c>
    </row>
    <row r="10" spans="1:4" x14ac:dyDescent="0.25">
      <c r="A10" s="539" t="s">
        <v>112</v>
      </c>
      <c r="B10" s="43" t="s">
        <v>77</v>
      </c>
      <c r="C10" s="43" t="s">
        <v>58</v>
      </c>
      <c r="D10" s="66" t="s">
        <v>883</v>
      </c>
    </row>
    <row r="11" spans="1:4" x14ac:dyDescent="0.25">
      <c r="A11" s="43" t="s">
        <v>100</v>
      </c>
      <c r="B11" s="43" t="s">
        <v>79</v>
      </c>
      <c r="C11" s="43" t="s">
        <v>101</v>
      </c>
      <c r="D11" s="66" t="s">
        <v>882</v>
      </c>
    </row>
    <row r="12" spans="1:4" x14ac:dyDescent="0.25">
      <c r="A12" s="539" t="s">
        <v>122</v>
      </c>
      <c r="B12" s="43" t="s">
        <v>123</v>
      </c>
      <c r="C12" s="43" t="s">
        <v>101</v>
      </c>
      <c r="D12" s="66" t="s">
        <v>882</v>
      </c>
    </row>
    <row r="13" spans="1:4" x14ac:dyDescent="0.25">
      <c r="A13" s="539" t="s">
        <v>488</v>
      </c>
      <c r="B13" s="43" t="s">
        <v>510</v>
      </c>
      <c r="C13" s="43" t="s">
        <v>74</v>
      </c>
      <c r="D13" s="66" t="s">
        <v>883</v>
      </c>
    </row>
    <row r="14" spans="1:4" x14ac:dyDescent="0.25">
      <c r="A14" s="539" t="s">
        <v>477</v>
      </c>
      <c r="B14" s="43" t="s">
        <v>65</v>
      </c>
      <c r="C14" s="43" t="s">
        <v>101</v>
      </c>
      <c r="D14" s="66" t="s">
        <v>882</v>
      </c>
    </row>
    <row r="15" spans="1:4" x14ac:dyDescent="0.25">
      <c r="A15" s="539" t="s">
        <v>431</v>
      </c>
      <c r="B15" s="43" t="s">
        <v>65</v>
      </c>
      <c r="C15" s="43" t="s">
        <v>101</v>
      </c>
      <c r="D15" s="66" t="s">
        <v>882</v>
      </c>
    </row>
    <row r="16" spans="1:4" x14ac:dyDescent="0.25">
      <c r="A16" s="539" t="s">
        <v>406</v>
      </c>
      <c r="B16" s="548" t="s">
        <v>65</v>
      </c>
      <c r="C16" s="43" t="s">
        <v>74</v>
      </c>
      <c r="D16" s="66" t="s">
        <v>883</v>
      </c>
    </row>
    <row r="17" spans="1:4" x14ac:dyDescent="0.25">
      <c r="A17" s="539" t="s">
        <v>421</v>
      </c>
      <c r="B17" s="548" t="s">
        <v>65</v>
      </c>
      <c r="C17" s="43" t="s">
        <v>101</v>
      </c>
      <c r="D17" s="66" t="s">
        <v>882</v>
      </c>
    </row>
    <row r="18" spans="1:4" x14ac:dyDescent="0.25">
      <c r="A18" s="632" t="s">
        <v>222</v>
      </c>
      <c r="B18" s="633" t="s">
        <v>77</v>
      </c>
      <c r="C18" s="633" t="s">
        <v>74</v>
      </c>
      <c r="D18" s="66" t="s">
        <v>883</v>
      </c>
    </row>
    <row r="19" spans="1:4" x14ac:dyDescent="0.25">
      <c r="A19" s="539" t="s">
        <v>455</v>
      </c>
      <c r="B19" s="43" t="s">
        <v>467</v>
      </c>
      <c r="C19" s="43" t="s">
        <v>74</v>
      </c>
      <c r="D19" s="66" t="s">
        <v>883</v>
      </c>
    </row>
    <row r="20" spans="1:4" x14ac:dyDescent="0.25">
      <c r="A20" s="539" t="s">
        <v>456</v>
      </c>
      <c r="B20" s="43" t="s">
        <v>79</v>
      </c>
      <c r="C20" s="43" t="s">
        <v>74</v>
      </c>
      <c r="D20" s="66" t="s">
        <v>883</v>
      </c>
    </row>
    <row r="21" spans="1:4" x14ac:dyDescent="0.25">
      <c r="A21" s="539" t="s">
        <v>225</v>
      </c>
      <c r="B21" s="43" t="s">
        <v>181</v>
      </c>
      <c r="C21" s="43" t="s">
        <v>101</v>
      </c>
      <c r="D21" s="66" t="s">
        <v>882</v>
      </c>
    </row>
    <row r="22" spans="1:4" x14ac:dyDescent="0.25">
      <c r="A22" s="539" t="s">
        <v>212</v>
      </c>
      <c r="B22" s="43" t="s">
        <v>63</v>
      </c>
      <c r="C22" s="43" t="s">
        <v>74</v>
      </c>
      <c r="D22" s="66" t="s">
        <v>883</v>
      </c>
    </row>
    <row r="23" spans="1:4" x14ac:dyDescent="0.25">
      <c r="A23" s="539" t="s">
        <v>492</v>
      </c>
      <c r="B23" s="43" t="s">
        <v>77</v>
      </c>
      <c r="C23" s="43" t="s">
        <v>101</v>
      </c>
      <c r="D23" s="66" t="s">
        <v>882</v>
      </c>
    </row>
    <row r="24" spans="1:4" x14ac:dyDescent="0.25">
      <c r="A24" s="539" t="s">
        <v>625</v>
      </c>
      <c r="B24" s="43" t="s">
        <v>77</v>
      </c>
      <c r="C24" s="43" t="s">
        <v>91</v>
      </c>
      <c r="D24" s="66" t="s">
        <v>882</v>
      </c>
    </row>
    <row r="25" spans="1:4" x14ac:dyDescent="0.25">
      <c r="A25" s="539" t="s">
        <v>230</v>
      </c>
      <c r="B25" s="43" t="s">
        <v>231</v>
      </c>
      <c r="C25" s="43" t="s">
        <v>74</v>
      </c>
      <c r="D25" s="66" t="s">
        <v>883</v>
      </c>
    </row>
    <row r="26" spans="1:4" x14ac:dyDescent="0.25">
      <c r="A26" s="539" t="s">
        <v>129</v>
      </c>
      <c r="B26" s="43" t="s">
        <v>79</v>
      </c>
      <c r="C26" s="43" t="s">
        <v>74</v>
      </c>
      <c r="D26" s="66" t="s">
        <v>883</v>
      </c>
    </row>
    <row r="27" spans="1:4" x14ac:dyDescent="0.25">
      <c r="A27" s="43" t="s">
        <v>109</v>
      </c>
      <c r="B27" s="43" t="s">
        <v>79</v>
      </c>
      <c r="C27" s="43" t="s">
        <v>91</v>
      </c>
      <c r="D27" s="66" t="s">
        <v>882</v>
      </c>
    </row>
    <row r="28" spans="1:4" x14ac:dyDescent="0.25">
      <c r="A28" s="539" t="s">
        <v>131</v>
      </c>
      <c r="B28" s="43" t="s">
        <v>132</v>
      </c>
      <c r="C28" s="43" t="s">
        <v>58</v>
      </c>
      <c r="D28" s="66" t="s">
        <v>883</v>
      </c>
    </row>
    <row r="29" spans="1:4" x14ac:dyDescent="0.25">
      <c r="A29" s="539" t="s">
        <v>85</v>
      </c>
      <c r="B29" s="43" t="s">
        <v>65</v>
      </c>
      <c r="C29" s="43" t="s">
        <v>58</v>
      </c>
      <c r="D29" s="66" t="s">
        <v>883</v>
      </c>
    </row>
    <row r="30" spans="1:4" x14ac:dyDescent="0.25">
      <c r="A30" s="539" t="s">
        <v>444</v>
      </c>
      <c r="B30" s="43" t="s">
        <v>467</v>
      </c>
      <c r="C30" s="43" t="s">
        <v>74</v>
      </c>
      <c r="D30" s="66" t="s">
        <v>883</v>
      </c>
    </row>
    <row r="31" spans="1:4" x14ac:dyDescent="0.25">
      <c r="A31" s="539" t="s">
        <v>445</v>
      </c>
      <c r="B31" s="43" t="s">
        <v>181</v>
      </c>
      <c r="C31" s="43" t="s">
        <v>101</v>
      </c>
      <c r="D31" s="66" t="s">
        <v>882</v>
      </c>
    </row>
    <row r="32" spans="1:4" x14ac:dyDescent="0.25">
      <c r="A32" s="539" t="s">
        <v>78</v>
      </c>
      <c r="B32" s="43" t="s">
        <v>79</v>
      </c>
      <c r="C32" s="43" t="s">
        <v>74</v>
      </c>
      <c r="D32" s="66" t="s">
        <v>883</v>
      </c>
    </row>
    <row r="33" spans="1:4" x14ac:dyDescent="0.25">
      <c r="A33" s="539" t="s">
        <v>90</v>
      </c>
      <c r="B33" s="43" t="s">
        <v>79</v>
      </c>
      <c r="C33" s="43" t="s">
        <v>91</v>
      </c>
      <c r="D33" s="66" t="s">
        <v>882</v>
      </c>
    </row>
    <row r="34" spans="1:4" x14ac:dyDescent="0.25">
      <c r="A34" s="539" t="s">
        <v>156</v>
      </c>
      <c r="B34" s="43" t="s">
        <v>79</v>
      </c>
      <c r="C34" s="43" t="s">
        <v>91</v>
      </c>
      <c r="D34" s="66" t="s">
        <v>882</v>
      </c>
    </row>
    <row r="35" spans="1:4" x14ac:dyDescent="0.25">
      <c r="A35" s="539" t="s">
        <v>89</v>
      </c>
      <c r="B35" s="43" t="s">
        <v>65</v>
      </c>
      <c r="C35" s="43" t="s">
        <v>58</v>
      </c>
      <c r="D35" s="66" t="s">
        <v>883</v>
      </c>
    </row>
    <row r="36" spans="1:4" x14ac:dyDescent="0.25">
      <c r="A36" s="539" t="s">
        <v>167</v>
      </c>
      <c r="B36" s="43" t="s">
        <v>132</v>
      </c>
      <c r="C36" s="43" t="s">
        <v>74</v>
      </c>
      <c r="D36" s="66" t="s">
        <v>883</v>
      </c>
    </row>
    <row r="37" spans="1:4" x14ac:dyDescent="0.25">
      <c r="A37" s="539" t="s">
        <v>67</v>
      </c>
      <c r="B37" s="43" t="s">
        <v>68</v>
      </c>
      <c r="C37" s="43" t="s">
        <v>58</v>
      </c>
      <c r="D37" s="66" t="s">
        <v>883</v>
      </c>
    </row>
    <row r="38" spans="1:4" x14ac:dyDescent="0.25">
      <c r="A38" s="539" t="s">
        <v>70</v>
      </c>
      <c r="B38" s="43" t="s">
        <v>68</v>
      </c>
      <c r="C38" s="43" t="s">
        <v>58</v>
      </c>
      <c r="D38" s="66" t="s">
        <v>883</v>
      </c>
    </row>
    <row r="39" spans="1:4" x14ac:dyDescent="0.25">
      <c r="A39" s="43" t="s">
        <v>83</v>
      </c>
      <c r="B39" s="43" t="s">
        <v>65</v>
      </c>
      <c r="C39" s="43" t="s">
        <v>58</v>
      </c>
      <c r="D39" s="66" t="s">
        <v>883</v>
      </c>
    </row>
    <row r="40" spans="1:4" x14ac:dyDescent="0.25">
      <c r="A40" s="43" t="s">
        <v>84</v>
      </c>
      <c r="B40" s="43" t="s">
        <v>77</v>
      </c>
      <c r="C40" s="43" t="s">
        <v>58</v>
      </c>
      <c r="D40" s="66" t="s">
        <v>883</v>
      </c>
    </row>
    <row r="41" spans="1:4" x14ac:dyDescent="0.25">
      <c r="A41" s="539" t="s">
        <v>135</v>
      </c>
      <c r="B41" s="43" t="s">
        <v>123</v>
      </c>
      <c r="C41" s="43" t="s">
        <v>58</v>
      </c>
      <c r="D41" s="66" t="s">
        <v>883</v>
      </c>
    </row>
    <row r="42" spans="1:4" x14ac:dyDescent="0.25">
      <c r="A42" s="539" t="s">
        <v>71</v>
      </c>
      <c r="B42" s="43" t="s">
        <v>68</v>
      </c>
      <c r="C42" s="43" t="s">
        <v>58</v>
      </c>
      <c r="D42" s="66" t="s">
        <v>883</v>
      </c>
    </row>
    <row r="43" spans="1:4" x14ac:dyDescent="0.25">
      <c r="A43" s="539" t="s">
        <v>116</v>
      </c>
      <c r="B43" s="43" t="s">
        <v>65</v>
      </c>
      <c r="C43" s="43" t="s">
        <v>58</v>
      </c>
      <c r="D43" s="66" t="s">
        <v>883</v>
      </c>
    </row>
    <row r="44" spans="1:4" x14ac:dyDescent="0.25">
      <c r="A44" s="539" t="s">
        <v>106</v>
      </c>
      <c r="B44" s="43" t="s">
        <v>77</v>
      </c>
      <c r="C44" s="43" t="s">
        <v>101</v>
      </c>
      <c r="D44" s="66" t="s">
        <v>882</v>
      </c>
    </row>
    <row r="45" spans="1:4" x14ac:dyDescent="0.25">
      <c r="A45" s="539" t="s">
        <v>511</v>
      </c>
      <c r="B45" s="43" t="s">
        <v>77</v>
      </c>
      <c r="C45" s="43" t="s">
        <v>74</v>
      </c>
      <c r="D45" s="66" t="s">
        <v>883</v>
      </c>
    </row>
    <row r="46" spans="1:4" x14ac:dyDescent="0.25">
      <c r="A46" s="539" t="s">
        <v>104</v>
      </c>
      <c r="B46" s="43" t="s">
        <v>77</v>
      </c>
      <c r="C46" s="43" t="s">
        <v>91</v>
      </c>
      <c r="D46" s="66" t="s">
        <v>882</v>
      </c>
    </row>
    <row r="47" spans="1:4" x14ac:dyDescent="0.25">
      <c r="A47" s="539" t="s">
        <v>81</v>
      </c>
      <c r="B47" s="43" t="s">
        <v>65</v>
      </c>
      <c r="C47" s="43" t="s">
        <v>58</v>
      </c>
      <c r="D47" s="66" t="s">
        <v>883</v>
      </c>
    </row>
    <row r="48" spans="1:4" x14ac:dyDescent="0.25">
      <c r="A48" s="539" t="s">
        <v>88</v>
      </c>
      <c r="B48" s="43" t="s">
        <v>77</v>
      </c>
      <c r="C48" s="43" t="s">
        <v>58</v>
      </c>
      <c r="D48" s="66" t="s">
        <v>883</v>
      </c>
    </row>
    <row r="49" spans="1:4" x14ac:dyDescent="0.25">
      <c r="A49" s="539" t="s">
        <v>87</v>
      </c>
      <c r="B49" s="43" t="s">
        <v>65</v>
      </c>
      <c r="C49" s="43" t="s">
        <v>58</v>
      </c>
      <c r="D49" s="66" t="s">
        <v>883</v>
      </c>
    </row>
    <row r="50" spans="1:4" x14ac:dyDescent="0.25">
      <c r="A50" s="539" t="s">
        <v>125</v>
      </c>
      <c r="B50" s="43" t="s">
        <v>126</v>
      </c>
      <c r="C50" s="43" t="s">
        <v>74</v>
      </c>
      <c r="D50" s="66" t="s">
        <v>883</v>
      </c>
    </row>
    <row r="51" spans="1:4" x14ac:dyDescent="0.25">
      <c r="A51" s="43" t="s">
        <v>96</v>
      </c>
      <c r="B51" s="43" t="s">
        <v>77</v>
      </c>
      <c r="C51" s="43" t="s">
        <v>58</v>
      </c>
      <c r="D51" s="66" t="s">
        <v>883</v>
      </c>
    </row>
    <row r="52" spans="1:4" x14ac:dyDescent="0.25">
      <c r="A52" s="539" t="s">
        <v>73</v>
      </c>
      <c r="B52" s="43" t="s">
        <v>68</v>
      </c>
      <c r="C52" s="43" t="s">
        <v>74</v>
      </c>
      <c r="D52" s="66" t="s">
        <v>883</v>
      </c>
    </row>
    <row r="53" spans="1:4" x14ac:dyDescent="0.25">
      <c r="A53" s="539" t="s">
        <v>169</v>
      </c>
      <c r="B53" s="43" t="s">
        <v>170</v>
      </c>
      <c r="C53" s="43" t="s">
        <v>74</v>
      </c>
      <c r="D53" s="66" t="s">
        <v>883</v>
      </c>
    </row>
    <row r="54" spans="1:4" x14ac:dyDescent="0.25">
      <c r="A54" s="539" t="s">
        <v>93</v>
      </c>
      <c r="B54" s="43" t="s">
        <v>77</v>
      </c>
      <c r="C54" s="43" t="s">
        <v>58</v>
      </c>
      <c r="D54" s="66" t="s">
        <v>883</v>
      </c>
    </row>
    <row r="55" spans="1:4" x14ac:dyDescent="0.25">
      <c r="A55" s="43" t="s">
        <v>98</v>
      </c>
      <c r="B55" s="43" t="s">
        <v>77</v>
      </c>
      <c r="C55" s="43" t="s">
        <v>58</v>
      </c>
      <c r="D55" s="66" t="s">
        <v>883</v>
      </c>
    </row>
    <row r="56" spans="1:4" x14ac:dyDescent="0.25">
      <c r="A56" s="539" t="s">
        <v>110</v>
      </c>
      <c r="B56" s="43" t="s">
        <v>65</v>
      </c>
      <c r="C56" s="43" t="s">
        <v>91</v>
      </c>
      <c r="D56" s="66" t="s">
        <v>882</v>
      </c>
    </row>
    <row r="57" spans="1:4" x14ac:dyDescent="0.25">
      <c r="A57" s="539" t="s">
        <v>144</v>
      </c>
      <c r="B57" s="43" t="s">
        <v>77</v>
      </c>
      <c r="C57" s="43" t="s">
        <v>74</v>
      </c>
      <c r="D57" s="66" t="s">
        <v>883</v>
      </c>
    </row>
    <row r="58" spans="1:4" x14ac:dyDescent="0.25">
      <c r="A58" s="43" t="s">
        <v>199</v>
      </c>
      <c r="B58" s="43" t="s">
        <v>200</v>
      </c>
      <c r="C58" s="43" t="s">
        <v>74</v>
      </c>
      <c r="D58" s="66" t="s">
        <v>883</v>
      </c>
    </row>
    <row r="59" spans="1:4" x14ac:dyDescent="0.25">
      <c r="A59" s="539" t="s">
        <v>632</v>
      </c>
      <c r="B59" s="43" t="s">
        <v>633</v>
      </c>
      <c r="C59" s="43" t="s">
        <v>58</v>
      </c>
      <c r="D59" s="66" t="s">
        <v>883</v>
      </c>
    </row>
    <row r="60" spans="1:4" x14ac:dyDescent="0.25">
      <c r="A60" s="539" t="s">
        <v>121</v>
      </c>
      <c r="B60" s="43" t="s">
        <v>79</v>
      </c>
      <c r="C60" s="43" t="s">
        <v>74</v>
      </c>
      <c r="D60" s="66" t="s">
        <v>883</v>
      </c>
    </row>
    <row r="61" spans="1:4" x14ac:dyDescent="0.25">
      <c r="A61" s="43" t="s">
        <v>99</v>
      </c>
      <c r="B61" s="43" t="s">
        <v>68</v>
      </c>
      <c r="C61" s="43" t="s">
        <v>58</v>
      </c>
      <c r="D61" s="66" t="s">
        <v>883</v>
      </c>
    </row>
    <row r="62" spans="1:4" x14ac:dyDescent="0.25">
      <c r="A62" s="539" t="s">
        <v>111</v>
      </c>
      <c r="B62" s="43" t="s">
        <v>79</v>
      </c>
      <c r="C62" s="43" t="s">
        <v>74</v>
      </c>
      <c r="D62" s="66" t="s">
        <v>883</v>
      </c>
    </row>
    <row r="63" spans="1:4" x14ac:dyDescent="0.25">
      <c r="A63" s="539" t="s">
        <v>137</v>
      </c>
      <c r="B63" s="43" t="s">
        <v>65</v>
      </c>
      <c r="C63" s="43" t="s">
        <v>74</v>
      </c>
      <c r="D63" s="66" t="s">
        <v>883</v>
      </c>
    </row>
    <row r="64" spans="1:4" x14ac:dyDescent="0.25">
      <c r="A64" s="539" t="s">
        <v>130</v>
      </c>
      <c r="B64" s="43" t="s">
        <v>63</v>
      </c>
      <c r="C64" s="43" t="s">
        <v>74</v>
      </c>
      <c r="D64" s="66" t="s">
        <v>883</v>
      </c>
    </row>
    <row r="65" spans="1:4" x14ac:dyDescent="0.25">
      <c r="A65" s="539" t="s">
        <v>159</v>
      </c>
      <c r="B65" s="43" t="s">
        <v>63</v>
      </c>
      <c r="C65" s="43" t="s">
        <v>74</v>
      </c>
      <c r="D65" s="66" t="s">
        <v>883</v>
      </c>
    </row>
    <row r="66" spans="1:4" x14ac:dyDescent="0.25">
      <c r="A66" s="539" t="s">
        <v>149</v>
      </c>
      <c r="B66" s="43" t="s">
        <v>150</v>
      </c>
      <c r="C66" s="43" t="s">
        <v>91</v>
      </c>
      <c r="D66" s="66" t="s">
        <v>882</v>
      </c>
    </row>
    <row r="67" spans="1:4" x14ac:dyDescent="0.25">
      <c r="A67" s="539" t="s">
        <v>160</v>
      </c>
      <c r="B67" s="43" t="s">
        <v>77</v>
      </c>
      <c r="C67" s="43" t="s">
        <v>74</v>
      </c>
      <c r="D67" s="66" t="s">
        <v>883</v>
      </c>
    </row>
    <row r="68" spans="1:4" x14ac:dyDescent="0.25">
      <c r="A68" s="539" t="s">
        <v>117</v>
      </c>
      <c r="B68" s="43" t="s">
        <v>63</v>
      </c>
      <c r="C68" s="43" t="s">
        <v>74</v>
      </c>
      <c r="D68" s="66" t="s">
        <v>883</v>
      </c>
    </row>
    <row r="69" spans="1:4" x14ac:dyDescent="0.25">
      <c r="A69" s="539" t="s">
        <v>145</v>
      </c>
      <c r="B69" s="43" t="s">
        <v>65</v>
      </c>
      <c r="C69" s="43" t="s">
        <v>58</v>
      </c>
      <c r="D69" s="66" t="s">
        <v>883</v>
      </c>
    </row>
    <row r="70" spans="1:4" x14ac:dyDescent="0.25">
      <c r="A70" s="539" t="s">
        <v>139</v>
      </c>
      <c r="B70" s="43" t="s">
        <v>65</v>
      </c>
      <c r="C70" s="43" t="s">
        <v>58</v>
      </c>
      <c r="D70" s="66" t="s">
        <v>883</v>
      </c>
    </row>
    <row r="71" spans="1:4" x14ac:dyDescent="0.25">
      <c r="A71" s="539" t="s">
        <v>548</v>
      </c>
      <c r="B71" s="43" t="s">
        <v>77</v>
      </c>
      <c r="C71" s="43" t="s">
        <v>58</v>
      </c>
      <c r="D71" s="66" t="s">
        <v>883</v>
      </c>
    </row>
    <row r="72" spans="1:4" x14ac:dyDescent="0.25">
      <c r="A72" s="539" t="s">
        <v>138</v>
      </c>
      <c r="B72" s="43" t="s">
        <v>63</v>
      </c>
      <c r="C72" s="43" t="s">
        <v>74</v>
      </c>
      <c r="D72" s="66" t="s">
        <v>883</v>
      </c>
    </row>
    <row r="73" spans="1:4" x14ac:dyDescent="0.25">
      <c r="A73" s="539" t="s">
        <v>128</v>
      </c>
      <c r="B73" s="43" t="s">
        <v>79</v>
      </c>
      <c r="C73" s="43" t="s">
        <v>74</v>
      </c>
      <c r="D73" s="66" t="s">
        <v>883</v>
      </c>
    </row>
    <row r="74" spans="1:4" x14ac:dyDescent="0.25">
      <c r="A74" s="539" t="s">
        <v>113</v>
      </c>
      <c r="B74" s="43" t="s">
        <v>77</v>
      </c>
      <c r="C74" s="43" t="s">
        <v>74</v>
      </c>
      <c r="D74" s="66" t="s">
        <v>883</v>
      </c>
    </row>
    <row r="75" spans="1:4" x14ac:dyDescent="0.25">
      <c r="A75" s="539" t="s">
        <v>120</v>
      </c>
      <c r="B75" s="43" t="s">
        <v>63</v>
      </c>
      <c r="C75" s="43" t="s">
        <v>91</v>
      </c>
      <c r="D75" s="66" t="s">
        <v>882</v>
      </c>
    </row>
    <row r="76" spans="1:4" x14ac:dyDescent="0.25">
      <c r="A76" s="43" t="s">
        <v>119</v>
      </c>
      <c r="B76" s="43" t="s">
        <v>77</v>
      </c>
      <c r="C76" s="43" t="s">
        <v>91</v>
      </c>
      <c r="D76" s="66" t="s">
        <v>882</v>
      </c>
    </row>
    <row r="77" spans="1:4" x14ac:dyDescent="0.25">
      <c r="A77" s="547" t="s">
        <v>389</v>
      </c>
      <c r="B77" s="548" t="s">
        <v>390</v>
      </c>
      <c r="C77" s="548" t="s">
        <v>74</v>
      </c>
      <c r="D77" s="66" t="s">
        <v>883</v>
      </c>
    </row>
    <row r="78" spans="1:4" x14ac:dyDescent="0.25">
      <c r="A78" s="547" t="s">
        <v>379</v>
      </c>
      <c r="B78" s="548" t="s">
        <v>231</v>
      </c>
      <c r="C78" s="548" t="s">
        <v>74</v>
      </c>
      <c r="D78" s="66" t="s">
        <v>883</v>
      </c>
    </row>
    <row r="79" spans="1:4" x14ac:dyDescent="0.25">
      <c r="A79" s="539" t="s">
        <v>178</v>
      </c>
      <c r="B79" s="43" t="s">
        <v>77</v>
      </c>
      <c r="C79" s="43" t="s">
        <v>58</v>
      </c>
      <c r="D79" s="66" t="s">
        <v>883</v>
      </c>
    </row>
    <row r="80" spans="1:4" x14ac:dyDescent="0.25">
      <c r="A80" s="539" t="s">
        <v>134</v>
      </c>
      <c r="B80" s="43" t="s">
        <v>77</v>
      </c>
      <c r="C80" s="43" t="s">
        <v>58</v>
      </c>
      <c r="D80" s="66" t="s">
        <v>883</v>
      </c>
    </row>
    <row r="81" spans="1:4" x14ac:dyDescent="0.25">
      <c r="A81" s="539" t="s">
        <v>259</v>
      </c>
      <c r="B81" s="43" t="s">
        <v>197</v>
      </c>
      <c r="C81" s="43" t="s">
        <v>58</v>
      </c>
      <c r="D81" s="66" t="s">
        <v>883</v>
      </c>
    </row>
    <row r="82" spans="1:4" x14ac:dyDescent="0.25">
      <c r="A82" s="547" t="s">
        <v>380</v>
      </c>
      <c r="B82" s="548" t="s">
        <v>150</v>
      </c>
      <c r="C82" s="548" t="s">
        <v>74</v>
      </c>
      <c r="D82" s="66" t="s">
        <v>883</v>
      </c>
    </row>
    <row r="83" spans="1:4" x14ac:dyDescent="0.25">
      <c r="A83" s="547" t="s">
        <v>381</v>
      </c>
      <c r="B83" s="548" t="s">
        <v>231</v>
      </c>
      <c r="C83" s="548" t="s">
        <v>74</v>
      </c>
      <c r="D83" s="66" t="s">
        <v>883</v>
      </c>
    </row>
    <row r="84" spans="1:4" x14ac:dyDescent="0.25">
      <c r="A84" s="539" t="s">
        <v>613</v>
      </c>
      <c r="B84" s="43" t="s">
        <v>63</v>
      </c>
      <c r="C84" s="43" t="s">
        <v>74</v>
      </c>
      <c r="D84" s="66" t="s">
        <v>883</v>
      </c>
    </row>
    <row r="85" spans="1:4" x14ac:dyDescent="0.25">
      <c r="A85" s="539" t="s">
        <v>614</v>
      </c>
      <c r="B85" s="43" t="s">
        <v>63</v>
      </c>
      <c r="C85" s="43" t="s">
        <v>91</v>
      </c>
      <c r="D85" s="66" t="s">
        <v>882</v>
      </c>
    </row>
    <row r="86" spans="1:4" x14ac:dyDescent="0.25">
      <c r="A86" s="539" t="s">
        <v>615</v>
      </c>
      <c r="B86" s="43" t="s">
        <v>65</v>
      </c>
      <c r="C86" s="43" t="s">
        <v>58</v>
      </c>
      <c r="D86" s="66" t="s">
        <v>883</v>
      </c>
    </row>
    <row r="87" spans="1:4" x14ac:dyDescent="0.25">
      <c r="A87" s="539" t="s">
        <v>616</v>
      </c>
      <c r="B87" s="43" t="s">
        <v>65</v>
      </c>
      <c r="C87" s="43" t="s">
        <v>91</v>
      </c>
      <c r="D87" s="66" t="s">
        <v>882</v>
      </c>
    </row>
    <row r="88" spans="1:4" x14ac:dyDescent="0.25">
      <c r="A88" s="539" t="s">
        <v>619</v>
      </c>
      <c r="B88" s="43" t="s">
        <v>65</v>
      </c>
      <c r="C88" s="43" t="s">
        <v>91</v>
      </c>
      <c r="D88" s="66" t="s">
        <v>882</v>
      </c>
    </row>
    <row r="89" spans="1:4" x14ac:dyDescent="0.25">
      <c r="A89" s="539" t="s">
        <v>620</v>
      </c>
      <c r="B89" s="43" t="s">
        <v>65</v>
      </c>
      <c r="C89" s="43" t="s">
        <v>58</v>
      </c>
      <c r="D89" s="66" t="s">
        <v>883</v>
      </c>
    </row>
    <row r="90" spans="1:4" x14ac:dyDescent="0.25">
      <c r="A90" s="539" t="s">
        <v>621</v>
      </c>
      <c r="B90" s="43" t="s">
        <v>65</v>
      </c>
      <c r="C90" s="43" t="s">
        <v>91</v>
      </c>
      <c r="D90" s="66" t="s">
        <v>882</v>
      </c>
    </row>
    <row r="91" spans="1:4" x14ac:dyDescent="0.25">
      <c r="A91" s="539" t="s">
        <v>622</v>
      </c>
      <c r="B91" s="43" t="s">
        <v>63</v>
      </c>
      <c r="C91" s="43" t="s">
        <v>91</v>
      </c>
      <c r="D91" s="66" t="s">
        <v>882</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801" t="s">
        <v>0</v>
      </c>
      <c r="C1" s="802"/>
      <c r="D1" s="802"/>
      <c r="E1" s="802"/>
      <c r="F1" s="802"/>
      <c r="G1" s="802"/>
      <c r="H1" s="802"/>
      <c r="I1" s="802"/>
      <c r="J1" s="802"/>
      <c r="K1" s="802"/>
      <c r="L1" s="802"/>
      <c r="M1" s="802"/>
      <c r="N1" s="802"/>
      <c r="O1" s="802"/>
      <c r="P1" s="802"/>
      <c r="Q1" s="803"/>
      <c r="R1" s="153"/>
      <c r="S1" s="154"/>
      <c r="T1" s="154"/>
      <c r="U1" s="154"/>
      <c r="V1" s="154"/>
      <c r="W1" s="154"/>
      <c r="X1" s="155"/>
    </row>
    <row r="2" spans="2:24" ht="19.5" hidden="1" customHeight="1" thickBot="1" x14ac:dyDescent="0.3">
      <c r="B2" s="798" t="s">
        <v>1</v>
      </c>
      <c r="C2" s="799"/>
      <c r="D2" s="799"/>
      <c r="E2" s="799"/>
      <c r="F2" s="799"/>
      <c r="G2" s="799"/>
      <c r="H2" s="799"/>
      <c r="I2" s="799"/>
      <c r="J2" s="799"/>
      <c r="K2" s="799"/>
      <c r="L2" s="799"/>
      <c r="M2" s="799"/>
      <c r="N2" s="799"/>
      <c r="O2" s="799"/>
      <c r="P2" s="799"/>
      <c r="Q2" s="800"/>
      <c r="R2" s="2"/>
      <c r="X2" s="156"/>
    </row>
    <row r="3" spans="2:24" ht="19.5" hidden="1" customHeight="1" thickBot="1" x14ac:dyDescent="0.3">
      <c r="B3" s="798" t="s">
        <v>2</v>
      </c>
      <c r="C3" s="799"/>
      <c r="D3" s="799"/>
      <c r="E3" s="799"/>
      <c r="F3" s="799"/>
      <c r="G3" s="799"/>
      <c r="H3" s="800"/>
      <c r="I3" s="798" t="s">
        <v>3</v>
      </c>
      <c r="J3" s="799"/>
      <c r="K3" s="799"/>
      <c r="L3" s="800"/>
      <c r="M3" s="799" t="s">
        <v>497</v>
      </c>
      <c r="N3" s="799"/>
      <c r="O3" s="799"/>
      <c r="P3" s="799"/>
      <c r="Q3" s="800"/>
      <c r="R3" s="4"/>
      <c r="X3" s="156"/>
    </row>
    <row r="4" spans="2:24" ht="19.5" hidden="1" customHeight="1" thickBot="1" x14ac:dyDescent="0.3">
      <c r="B4" s="795" t="s">
        <v>4</v>
      </c>
      <c r="C4" s="796"/>
      <c r="D4" s="796"/>
      <c r="E4" s="796"/>
      <c r="F4" s="796"/>
      <c r="G4" s="796"/>
      <c r="H4" s="797"/>
      <c r="I4" s="798" t="s">
        <v>5</v>
      </c>
      <c r="J4" s="799"/>
      <c r="K4" s="799"/>
      <c r="L4" s="800"/>
      <c r="M4" s="799" t="s">
        <v>6</v>
      </c>
      <c r="N4" s="799"/>
      <c r="O4" s="799"/>
      <c r="P4" s="799"/>
      <c r="Q4" s="800"/>
      <c r="R4" s="4"/>
      <c r="S4" s="2">
        <f>458+94.23+9.48</f>
        <v>561.71</v>
      </c>
      <c r="X4" s="156"/>
    </row>
    <row r="5" spans="2:24" s="9" customFormat="1" ht="22.5" hidden="1" customHeight="1" thickBot="1" x14ac:dyDescent="0.3">
      <c r="B5" s="6" t="s">
        <v>7</v>
      </c>
      <c r="C5" s="804" t="s">
        <v>8</v>
      </c>
      <c r="D5" s="804"/>
      <c r="E5" s="805" t="s">
        <v>9</v>
      </c>
      <c r="F5" s="806"/>
      <c r="G5" s="7" t="s">
        <v>10</v>
      </c>
      <c r="H5" s="7" t="s">
        <v>11</v>
      </c>
      <c r="I5" s="8" t="s">
        <v>12</v>
      </c>
      <c r="J5" s="8" t="s">
        <v>13</v>
      </c>
      <c r="K5" s="7" t="s">
        <v>14</v>
      </c>
      <c r="L5" s="8" t="s">
        <v>15</v>
      </c>
      <c r="M5" s="807" t="s">
        <v>16</v>
      </c>
      <c r="N5" s="808"/>
      <c r="O5" s="808"/>
      <c r="P5" s="808"/>
      <c r="Q5" s="809"/>
      <c r="R5" s="166"/>
      <c r="X5" s="157"/>
    </row>
    <row r="6" spans="2:24" s="15" customFormat="1" ht="24.75" hidden="1" customHeight="1" x14ac:dyDescent="0.25">
      <c r="B6" s="11">
        <v>1</v>
      </c>
      <c r="C6" s="747" t="s">
        <v>17</v>
      </c>
      <c r="D6" s="747"/>
      <c r="E6" s="748" t="s">
        <v>18</v>
      </c>
      <c r="F6" s="749"/>
      <c r="G6" s="12">
        <v>136.70500000000001</v>
      </c>
      <c r="H6" s="13">
        <v>126</v>
      </c>
      <c r="I6" s="14">
        <f>87.055+32.269+7</f>
        <v>126.32400000000001</v>
      </c>
      <c r="J6" s="70">
        <f>G6-I6</f>
        <v>10.381</v>
      </c>
      <c r="K6" s="13">
        <f>17.381-7</f>
        <v>10.381</v>
      </c>
      <c r="L6" s="14"/>
      <c r="M6" s="771"/>
      <c r="N6" s="772"/>
      <c r="O6" s="772"/>
      <c r="P6" s="772"/>
      <c r="Q6" s="773"/>
      <c r="R6" s="167"/>
      <c r="X6" s="158"/>
    </row>
    <row r="7" spans="2:24" s="15" customFormat="1" ht="22.5" hidden="1" customHeight="1" x14ac:dyDescent="0.25">
      <c r="B7" s="17">
        <v>2</v>
      </c>
      <c r="C7" s="810" t="s">
        <v>283</v>
      </c>
      <c r="D7" s="810"/>
      <c r="E7" s="780" t="s">
        <v>18</v>
      </c>
      <c r="F7" s="781"/>
      <c r="G7" s="18">
        <v>136.70500000000001</v>
      </c>
      <c r="H7" s="19">
        <v>126</v>
      </c>
      <c r="I7" s="71">
        <f>69.41+32.269+7</f>
        <v>108.679</v>
      </c>
      <c r="J7" s="71">
        <f>G7-I7</f>
        <v>28.02600000000001</v>
      </c>
      <c r="K7" s="19"/>
      <c r="L7" s="18"/>
      <c r="M7" s="782"/>
      <c r="N7" s="783"/>
      <c r="O7" s="783"/>
      <c r="P7" s="783"/>
      <c r="Q7" s="784"/>
      <c r="R7" s="167"/>
      <c r="X7" s="158"/>
    </row>
    <row r="8" spans="2:24" s="15" customFormat="1" ht="22.5" hidden="1" customHeight="1" thickBot="1" x14ac:dyDescent="0.3">
      <c r="B8" s="20">
        <v>3</v>
      </c>
      <c r="C8" s="785" t="s">
        <v>19</v>
      </c>
      <c r="D8" s="786"/>
      <c r="E8" s="787" t="s">
        <v>20</v>
      </c>
      <c r="F8" s="788"/>
      <c r="G8" s="21">
        <v>34</v>
      </c>
      <c r="H8" s="22">
        <v>34</v>
      </c>
      <c r="I8" s="21"/>
      <c r="J8" s="23"/>
      <c r="K8" s="22"/>
      <c r="L8" s="21"/>
      <c r="M8" s="789"/>
      <c r="N8" s="790"/>
      <c r="O8" s="790"/>
      <c r="P8" s="790"/>
      <c r="Q8" s="791"/>
      <c r="R8" s="167"/>
      <c r="X8" s="158"/>
    </row>
    <row r="9" spans="2:24" s="15" customFormat="1" ht="22.5" hidden="1" customHeight="1" x14ac:dyDescent="0.25">
      <c r="B9" s="744">
        <v>4</v>
      </c>
      <c r="C9" s="747" t="s">
        <v>21</v>
      </c>
      <c r="D9" s="747"/>
      <c r="E9" s="748" t="s">
        <v>20</v>
      </c>
      <c r="F9" s="749"/>
      <c r="G9" s="12">
        <v>371</v>
      </c>
      <c r="H9" s="13">
        <v>165</v>
      </c>
      <c r="I9" s="12">
        <f>S27</f>
        <v>378</v>
      </c>
      <c r="J9" s="12">
        <f>G9-I9</f>
        <v>-7</v>
      </c>
      <c r="K9" s="13"/>
      <c r="L9" s="12">
        <f>COUNTIF($S$28:$S$1145, "WIP")</f>
        <v>1</v>
      </c>
      <c r="M9" s="771"/>
      <c r="N9" s="772"/>
      <c r="O9" s="772"/>
      <c r="P9" s="772"/>
      <c r="Q9" s="773"/>
      <c r="R9" s="167"/>
      <c r="S9" s="168"/>
      <c r="U9" s="168"/>
      <c r="X9" s="158"/>
    </row>
    <row r="10" spans="2:24" s="15" customFormat="1" ht="22.5" hidden="1" customHeight="1" x14ac:dyDescent="0.25">
      <c r="B10" s="745"/>
      <c r="C10" s="753" t="s">
        <v>22</v>
      </c>
      <c r="D10" s="753"/>
      <c r="E10" s="754" t="s">
        <v>20</v>
      </c>
      <c r="F10" s="755"/>
      <c r="G10" s="24"/>
      <c r="H10" s="19"/>
      <c r="I10" s="24">
        <v>13</v>
      </c>
      <c r="J10" s="24"/>
      <c r="K10" s="24"/>
      <c r="L10" s="24"/>
      <c r="M10" s="774"/>
      <c r="N10" s="775"/>
      <c r="O10" s="775"/>
      <c r="P10" s="775"/>
      <c r="Q10" s="776"/>
      <c r="R10" s="167"/>
      <c r="X10" s="158"/>
    </row>
    <row r="11" spans="2:24" s="15" customFormat="1" ht="22.5" hidden="1" customHeight="1" thickBot="1" x14ac:dyDescent="0.3">
      <c r="B11" s="746"/>
      <c r="C11" s="738" t="s">
        <v>23</v>
      </c>
      <c r="D11" s="738"/>
      <c r="E11" s="739" t="s">
        <v>20</v>
      </c>
      <c r="F11" s="740"/>
      <c r="G11" s="25"/>
      <c r="H11" s="22"/>
      <c r="I11" s="25"/>
      <c r="J11" s="25"/>
      <c r="K11" s="25"/>
      <c r="L11" s="25"/>
      <c r="M11" s="777"/>
      <c r="N11" s="778"/>
      <c r="O11" s="778"/>
      <c r="P11" s="778"/>
      <c r="Q11" s="779"/>
      <c r="R11" s="167"/>
      <c r="X11" s="158"/>
    </row>
    <row r="12" spans="2:24" s="15" customFormat="1" ht="22.5" hidden="1" customHeight="1" thickBot="1" x14ac:dyDescent="0.3">
      <c r="B12" s="26">
        <v>5</v>
      </c>
      <c r="C12" s="765" t="s">
        <v>24</v>
      </c>
      <c r="D12" s="765"/>
      <c r="E12" s="766" t="s">
        <v>20</v>
      </c>
      <c r="F12" s="767"/>
      <c r="G12" s="27">
        <v>346</v>
      </c>
      <c r="H12" s="28"/>
      <c r="I12" s="29">
        <v>94</v>
      </c>
      <c r="J12" s="27">
        <f>G12-I12</f>
        <v>252</v>
      </c>
      <c r="K12" s="28"/>
      <c r="L12" s="27"/>
      <c r="M12" s="768"/>
      <c r="N12" s="769"/>
      <c r="O12" s="769"/>
      <c r="P12" s="769"/>
      <c r="Q12" s="770"/>
      <c r="R12" s="167"/>
      <c r="X12" s="158"/>
    </row>
    <row r="13" spans="2:24" s="15" customFormat="1" ht="22.5" hidden="1" customHeight="1" x14ac:dyDescent="0.25">
      <c r="B13" s="744">
        <v>6</v>
      </c>
      <c r="C13" s="747" t="s">
        <v>25</v>
      </c>
      <c r="D13" s="747"/>
      <c r="E13" s="748" t="s">
        <v>20</v>
      </c>
      <c r="F13" s="749"/>
      <c r="G13" s="30">
        <f>G9</f>
        <v>371</v>
      </c>
      <c r="H13" s="13">
        <v>98</v>
      </c>
      <c r="I13" s="31" t="str">
        <f>'Erection Compiled'!I6</f>
        <v>Completed</v>
      </c>
      <c r="J13" s="13" t="e">
        <f>G13-I13</f>
        <v>#VALUE!</v>
      </c>
      <c r="K13" s="13"/>
      <c r="L13" s="12">
        <f>COUNTIF('Erection Compiled'!I7:I391,"WIP")</f>
        <v>1</v>
      </c>
      <c r="M13" s="750"/>
      <c r="N13" s="751"/>
      <c r="O13" s="751"/>
      <c r="P13" s="751"/>
      <c r="Q13" s="752"/>
      <c r="R13" s="16"/>
      <c r="S13" s="167"/>
      <c r="T13" s="167"/>
      <c r="U13" s="167"/>
      <c r="V13" s="167"/>
      <c r="W13" s="167"/>
      <c r="X13" s="158"/>
    </row>
    <row r="14" spans="2:24" s="15" customFormat="1" ht="22.5" hidden="1" customHeight="1" x14ac:dyDescent="0.25">
      <c r="B14" s="745"/>
      <c r="C14" s="753" t="s">
        <v>22</v>
      </c>
      <c r="D14" s="753"/>
      <c r="E14" s="754" t="s">
        <v>20</v>
      </c>
      <c r="F14" s="755"/>
      <c r="G14" s="32"/>
      <c r="H14" s="19"/>
      <c r="I14" s="33">
        <v>4</v>
      </c>
      <c r="J14" s="34"/>
      <c r="K14" s="34"/>
      <c r="L14" s="24"/>
      <c r="M14" s="756"/>
      <c r="N14" s="757"/>
      <c r="O14" s="757"/>
      <c r="P14" s="757"/>
      <c r="Q14" s="758"/>
      <c r="R14" s="16"/>
      <c r="S14" s="167"/>
      <c r="T14" s="167"/>
      <c r="U14" s="167"/>
      <c r="V14" s="167"/>
      <c r="W14" s="167"/>
      <c r="X14" s="158"/>
    </row>
    <row r="15" spans="2:24" s="15" customFormat="1" ht="22.5" hidden="1" customHeight="1" thickBot="1" x14ac:dyDescent="0.3">
      <c r="B15" s="746"/>
      <c r="C15" s="738" t="s">
        <v>23</v>
      </c>
      <c r="D15" s="738"/>
      <c r="E15" s="739" t="s">
        <v>20</v>
      </c>
      <c r="F15" s="740"/>
      <c r="G15" s="35"/>
      <c r="H15" s="22"/>
      <c r="I15" s="36"/>
      <c r="J15" s="37"/>
      <c r="K15" s="37"/>
      <c r="L15" s="25"/>
      <c r="M15" s="741"/>
      <c r="N15" s="742"/>
      <c r="O15" s="742"/>
      <c r="P15" s="742"/>
      <c r="Q15" s="743"/>
      <c r="R15" s="16"/>
      <c r="S15" s="167"/>
      <c r="T15" s="167"/>
      <c r="U15" s="167"/>
      <c r="V15" s="167"/>
      <c r="W15" s="167"/>
      <c r="X15" s="158"/>
    </row>
    <row r="16" spans="2:24" s="15" customFormat="1" ht="22.5" hidden="1" customHeight="1" x14ac:dyDescent="0.25">
      <c r="B16" s="744">
        <v>7</v>
      </c>
      <c r="C16" s="747" t="s">
        <v>26</v>
      </c>
      <c r="D16" s="747"/>
      <c r="E16" s="748" t="s">
        <v>20</v>
      </c>
      <c r="F16" s="749"/>
      <c r="G16" s="30">
        <f>G7</f>
        <v>136.70500000000001</v>
      </c>
      <c r="H16" s="13">
        <v>0</v>
      </c>
      <c r="I16" s="13">
        <v>0</v>
      </c>
      <c r="J16" s="13">
        <f>G16-I16</f>
        <v>136.70500000000001</v>
      </c>
      <c r="K16" s="13"/>
      <c r="L16" s="12"/>
      <c r="M16" s="750"/>
      <c r="N16" s="751"/>
      <c r="O16" s="751"/>
      <c r="P16" s="751"/>
      <c r="Q16" s="752"/>
      <c r="R16" s="16"/>
      <c r="S16" s="167"/>
      <c r="T16" s="167"/>
      <c r="U16" s="167"/>
      <c r="V16" s="167"/>
      <c r="W16" s="167"/>
      <c r="X16" s="158"/>
    </row>
    <row r="17" spans="2:24" s="15" customFormat="1" ht="22.5" hidden="1" customHeight="1" x14ac:dyDescent="0.25">
      <c r="B17" s="745"/>
      <c r="C17" s="753" t="s">
        <v>22</v>
      </c>
      <c r="D17" s="753"/>
      <c r="E17" s="754" t="s">
        <v>20</v>
      </c>
      <c r="F17" s="755"/>
      <c r="G17" s="32"/>
      <c r="H17" s="19"/>
      <c r="I17" s="34"/>
      <c r="J17" s="34"/>
      <c r="K17" s="34"/>
      <c r="L17" s="24"/>
      <c r="M17" s="756"/>
      <c r="N17" s="757"/>
      <c r="O17" s="757"/>
      <c r="P17" s="757"/>
      <c r="Q17" s="758"/>
      <c r="R17" s="16"/>
      <c r="S17" s="167"/>
      <c r="T17" s="167"/>
      <c r="U17" s="167"/>
      <c r="V17" s="167"/>
      <c r="W17" s="167"/>
      <c r="X17" s="158"/>
    </row>
    <row r="18" spans="2:24" s="15" customFormat="1" ht="22.5" hidden="1" customHeight="1" thickBot="1" x14ac:dyDescent="0.3">
      <c r="B18" s="746"/>
      <c r="C18" s="738" t="s">
        <v>23</v>
      </c>
      <c r="D18" s="738"/>
      <c r="E18" s="739" t="s">
        <v>20</v>
      </c>
      <c r="F18" s="740"/>
      <c r="G18" s="35"/>
      <c r="H18" s="22"/>
      <c r="I18" s="37"/>
      <c r="J18" s="37"/>
      <c r="K18" s="37"/>
      <c r="L18" s="37"/>
      <c r="M18" s="741"/>
      <c r="N18" s="742"/>
      <c r="O18" s="742"/>
      <c r="P18" s="742"/>
      <c r="Q18" s="743"/>
      <c r="R18" s="16"/>
      <c r="S18" s="167"/>
      <c r="T18" s="167"/>
      <c r="U18" s="167"/>
      <c r="V18" s="167"/>
      <c r="W18" s="167"/>
      <c r="X18" s="158"/>
    </row>
    <row r="19" spans="2:24" ht="6" hidden="1" customHeight="1" thickBot="1" x14ac:dyDescent="0.3">
      <c r="B19" s="159"/>
      <c r="X19" s="156"/>
    </row>
    <row r="20" spans="2:24" ht="74.25" hidden="1" customHeight="1" thickBot="1" x14ac:dyDescent="0.3">
      <c r="B20" s="759" t="s">
        <v>416</v>
      </c>
      <c r="C20" s="760"/>
      <c r="D20" s="760"/>
      <c r="E20" s="760"/>
      <c r="F20" s="760"/>
      <c r="G20" s="760"/>
      <c r="H20" s="760"/>
      <c r="I20" s="760"/>
      <c r="J20" s="760"/>
      <c r="K20" s="760"/>
      <c r="L20" s="760"/>
      <c r="M20" s="760"/>
      <c r="N20" s="760"/>
      <c r="O20" s="760"/>
      <c r="P20" s="760"/>
      <c r="Q20" s="761"/>
      <c r="X20" s="156"/>
    </row>
    <row r="21" spans="2:24" ht="79.5" hidden="1" customHeight="1" thickBot="1" x14ac:dyDescent="0.3">
      <c r="B21" s="762" t="s">
        <v>282</v>
      </c>
      <c r="C21" s="763"/>
      <c r="D21" s="763"/>
      <c r="E21" s="763"/>
      <c r="F21" s="763"/>
      <c r="G21" s="763"/>
      <c r="H21" s="763"/>
      <c r="I21" s="763"/>
      <c r="J21" s="763"/>
      <c r="K21" s="763"/>
      <c r="L21" s="763"/>
      <c r="M21" s="763"/>
      <c r="N21" s="763"/>
      <c r="O21" s="763"/>
      <c r="P21" s="763"/>
      <c r="Q21" s="764"/>
      <c r="T21" s="169"/>
      <c r="U21" s="170"/>
      <c r="V21" s="170"/>
      <c r="W21" s="171"/>
      <c r="X21" s="156"/>
    </row>
    <row r="22" spans="2:24" hidden="1" x14ac:dyDescent="0.25">
      <c r="B22" s="792"/>
      <c r="C22" s="793"/>
      <c r="D22" s="793"/>
      <c r="E22" s="793"/>
      <c r="F22" s="793"/>
      <c r="G22" s="793"/>
      <c r="H22" s="793"/>
      <c r="I22" s="793"/>
      <c r="J22" s="793"/>
      <c r="K22" s="793"/>
      <c r="L22" s="793"/>
      <c r="M22" s="793"/>
      <c r="N22" s="793"/>
      <c r="O22" s="793"/>
      <c r="P22" s="793"/>
      <c r="Q22" s="793"/>
      <c r="R22" s="793"/>
      <c r="S22" s="793"/>
      <c r="T22" s="793"/>
      <c r="U22" s="793"/>
      <c r="V22" s="793"/>
      <c r="W22" s="794"/>
      <c r="X22" s="505"/>
    </row>
    <row r="23" spans="2:24" ht="18.75" hidden="1" x14ac:dyDescent="0.25">
      <c r="B23" s="726" t="s">
        <v>29</v>
      </c>
      <c r="C23" s="726"/>
      <c r="D23" s="726"/>
      <c r="E23" s="726"/>
      <c r="F23" s="726"/>
      <c r="G23" s="726"/>
      <c r="H23" s="726"/>
      <c r="I23" s="726"/>
      <c r="J23" s="726"/>
      <c r="K23" s="726"/>
      <c r="L23" s="726"/>
      <c r="M23" s="726"/>
      <c r="N23" s="726"/>
      <c r="O23" s="726"/>
      <c r="P23" s="726"/>
      <c r="Q23" s="726"/>
      <c r="R23" s="726"/>
      <c r="S23" s="726"/>
      <c r="T23" s="726"/>
      <c r="U23" s="726"/>
      <c r="V23" s="726"/>
      <c r="W23" s="726"/>
      <c r="X23" s="506"/>
    </row>
    <row r="24" spans="2:24" ht="18.75" hidden="1" x14ac:dyDescent="0.25">
      <c r="B24" s="726" t="s">
        <v>508</v>
      </c>
      <c r="C24" s="726"/>
      <c r="D24" s="726"/>
      <c r="E24" s="726"/>
      <c r="F24" s="726"/>
      <c r="G24" s="726"/>
      <c r="H24" s="726"/>
      <c r="I24" s="726"/>
      <c r="J24" s="726"/>
      <c r="K24" s="727"/>
      <c r="L24" s="727"/>
      <c r="M24" s="727"/>
      <c r="N24" s="727"/>
      <c r="O24" s="727"/>
      <c r="P24" s="727"/>
      <c r="Q24" s="727"/>
      <c r="R24" s="727"/>
      <c r="S24" s="726"/>
      <c r="T24" s="726"/>
      <c r="U24" s="726"/>
      <c r="V24" s="726"/>
      <c r="W24" s="726"/>
      <c r="X24" s="728"/>
    </row>
    <row r="25" spans="2:24" s="15" customFormat="1" ht="32.1" customHeight="1" x14ac:dyDescent="0.25">
      <c r="B25" s="729" t="s">
        <v>30</v>
      </c>
      <c r="C25" s="730" t="s">
        <v>31</v>
      </c>
      <c r="D25" s="731" t="s">
        <v>32</v>
      </c>
      <c r="E25" s="729" t="s">
        <v>33</v>
      </c>
      <c r="F25" s="729" t="s">
        <v>34</v>
      </c>
      <c r="G25" s="729" t="s">
        <v>35</v>
      </c>
      <c r="H25" s="723" t="s">
        <v>36</v>
      </c>
      <c r="I25" s="723"/>
      <c r="J25" s="723"/>
      <c r="K25" s="732" t="s">
        <v>37</v>
      </c>
      <c r="L25" s="732"/>
      <c r="M25" s="723" t="s">
        <v>38</v>
      </c>
      <c r="N25" s="722" t="s">
        <v>39</v>
      </c>
      <c r="O25" s="723" t="s">
        <v>40</v>
      </c>
      <c r="P25" s="724" t="s">
        <v>41</v>
      </c>
      <c r="Q25" s="725" t="s">
        <v>42</v>
      </c>
      <c r="R25" s="731" t="s">
        <v>43</v>
      </c>
      <c r="S25" s="731" t="s">
        <v>44</v>
      </c>
      <c r="T25" s="733" t="s">
        <v>45</v>
      </c>
      <c r="U25" s="734"/>
      <c r="V25" s="735" t="s">
        <v>46</v>
      </c>
      <c r="W25" s="731"/>
      <c r="X25" s="736" t="s">
        <v>47</v>
      </c>
    </row>
    <row r="26" spans="2:24" s="15" customFormat="1" ht="33" customHeight="1" thickBot="1" x14ac:dyDescent="0.3">
      <c r="B26" s="729"/>
      <c r="C26" s="730"/>
      <c r="D26" s="731"/>
      <c r="E26" s="729"/>
      <c r="F26" s="729"/>
      <c r="G26" s="729"/>
      <c r="H26" s="173" t="s">
        <v>48</v>
      </c>
      <c r="I26" s="173" t="s">
        <v>49</v>
      </c>
      <c r="J26" s="173" t="s">
        <v>50</v>
      </c>
      <c r="K26" s="174" t="s">
        <v>51</v>
      </c>
      <c r="L26" s="174" t="s">
        <v>52</v>
      </c>
      <c r="M26" s="723"/>
      <c r="N26" s="722"/>
      <c r="O26" s="723"/>
      <c r="P26" s="724"/>
      <c r="Q26" s="725"/>
      <c r="R26" s="731"/>
      <c r="S26" s="731"/>
      <c r="T26" s="176" t="s">
        <v>53</v>
      </c>
      <c r="U26" s="42" t="s">
        <v>54</v>
      </c>
      <c r="V26" s="42" t="s">
        <v>53</v>
      </c>
      <c r="W26" s="172" t="s">
        <v>54</v>
      </c>
      <c r="X26" s="737"/>
    </row>
    <row r="27" spans="2:24" ht="27.75" customHeight="1" thickBot="1" x14ac:dyDescent="0.3">
      <c r="B27" s="721" t="s">
        <v>55</v>
      </c>
      <c r="C27" s="721"/>
      <c r="D27" s="721"/>
      <c r="E27" s="721"/>
      <c r="F27" s="721"/>
      <c r="G27" s="721"/>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623</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625</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632</v>
      </c>
      <c r="D85" s="44" t="s">
        <v>633</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638</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639</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640</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641</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642</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643</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644</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645</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651</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661</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662</v>
      </c>
      <c r="D150" s="43" t="s">
        <v>79</v>
      </c>
      <c r="E150" s="43" t="s">
        <v>74</v>
      </c>
      <c r="F150" s="44" t="s">
        <v>872</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664</v>
      </c>
      <c r="D151" s="43" t="s">
        <v>77</v>
      </c>
      <c r="E151" s="43" t="s">
        <v>74</v>
      </c>
      <c r="F151" s="44" t="s">
        <v>872</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665</v>
      </c>
      <c r="D152" s="43" t="s">
        <v>126</v>
      </c>
      <c r="E152" s="43" t="s">
        <v>74</v>
      </c>
      <c r="F152" s="44" t="s">
        <v>872</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666</v>
      </c>
      <c r="D153" s="43" t="s">
        <v>206</v>
      </c>
      <c r="E153" s="43" t="s">
        <v>74</v>
      </c>
      <c r="F153" s="44" t="s">
        <v>872</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673</v>
      </c>
      <c r="D163" s="43" t="s">
        <v>57</v>
      </c>
      <c r="E163" s="43" t="s">
        <v>74</v>
      </c>
      <c r="F163" s="44" t="s">
        <v>872</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677</v>
      </c>
      <c r="D175" s="43" t="s">
        <v>65</v>
      </c>
      <c r="E175" s="43" t="s">
        <v>74</v>
      </c>
      <c r="F175" s="44" t="s">
        <v>872</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678</v>
      </c>
      <c r="D176" s="43" t="s">
        <v>63</v>
      </c>
      <c r="E176" s="43" t="s">
        <v>74</v>
      </c>
      <c r="F176" s="44" t="s">
        <v>872</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680</v>
      </c>
      <c r="D177" s="43" t="s">
        <v>210</v>
      </c>
      <c r="E177" s="43" t="s">
        <v>74</v>
      </c>
      <c r="F177" s="44" t="s">
        <v>844</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682</v>
      </c>
      <c r="D178" s="43" t="s">
        <v>77</v>
      </c>
      <c r="E178" s="43" t="s">
        <v>74</v>
      </c>
      <c r="F178" s="44" t="s">
        <v>844</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683</v>
      </c>
      <c r="D179" s="43" t="s">
        <v>57</v>
      </c>
      <c r="E179" s="43" t="s">
        <v>74</v>
      </c>
      <c r="F179" s="44" t="s">
        <v>844</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684</v>
      </c>
      <c r="D180" s="43" t="s">
        <v>689</v>
      </c>
      <c r="E180" s="43" t="s">
        <v>74</v>
      </c>
      <c r="F180" s="43" t="s">
        <v>844</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685</v>
      </c>
      <c r="D181" s="44" t="s">
        <v>690</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686</v>
      </c>
      <c r="D182" s="44" t="s">
        <v>691</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687</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688</v>
      </c>
      <c r="D185" s="44" t="s">
        <v>778</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693</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694</v>
      </c>
      <c r="D211" s="44" t="s">
        <v>696</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695</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697</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699</v>
      </c>
      <c r="D228" s="43" t="s">
        <v>65</v>
      </c>
      <c r="E228" s="43" t="s">
        <v>74</v>
      </c>
      <c r="F228" s="44" t="s">
        <v>872</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835</v>
      </c>
      <c r="D229" s="43" t="s">
        <v>689</v>
      </c>
      <c r="E229" s="43" t="s">
        <v>74</v>
      </c>
      <c r="F229" s="44" t="s">
        <v>844</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702</v>
      </c>
      <c r="D230" s="43" t="s">
        <v>63</v>
      </c>
      <c r="E230" s="43" t="s">
        <v>74</v>
      </c>
      <c r="F230" s="44" t="s">
        <v>844</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705</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834</v>
      </c>
      <c r="S250" s="51" t="s">
        <v>61</v>
      </c>
      <c r="T250" s="138"/>
      <c r="U250" s="133"/>
      <c r="V250" s="144"/>
      <c r="W250" s="133">
        <v>46046</v>
      </c>
      <c r="X250" s="156"/>
    </row>
    <row r="251" spans="2:24" ht="30" x14ac:dyDescent="0.25">
      <c r="B251" s="44">
        <v>224</v>
      </c>
      <c r="C251" s="539" t="s">
        <v>706</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834</v>
      </c>
      <c r="S251" s="51" t="s">
        <v>61</v>
      </c>
      <c r="T251" s="138"/>
      <c r="U251" s="133"/>
      <c r="V251" s="144"/>
      <c r="W251" s="133">
        <v>46030</v>
      </c>
      <c r="X251" s="156"/>
    </row>
    <row r="252" spans="2:24" ht="30" x14ac:dyDescent="0.25">
      <c r="B252" s="44">
        <v>225</v>
      </c>
      <c r="C252" s="539" t="s">
        <v>707</v>
      </c>
      <c r="D252" s="43" t="s">
        <v>710</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708</v>
      </c>
      <c r="D253" s="43" t="s">
        <v>689</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709</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711</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712</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713</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714</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817</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720</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721</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722</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723</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726</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729</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834</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818</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732</v>
      </c>
      <c r="D366" s="44" t="s">
        <v>733</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734</v>
      </c>
      <c r="D367" s="44" t="s">
        <v>633</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735</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736</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926</v>
      </c>
      <c r="S369" s="51" t="s">
        <v>61</v>
      </c>
      <c r="T369" s="58"/>
      <c r="U369" s="58"/>
      <c r="V369" s="58"/>
      <c r="W369" s="133">
        <v>46160</v>
      </c>
    </row>
    <row r="370" spans="2:23" ht="27.6" customHeight="1" x14ac:dyDescent="0.25">
      <c r="B370" s="44">
        <v>343</v>
      </c>
      <c r="C370" s="48" t="s">
        <v>738</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739</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740</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741</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613</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614</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615</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616</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619</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620</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621</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622</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672</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679</v>
      </c>
      <c r="D383" s="43" t="s">
        <v>652</v>
      </c>
      <c r="E383" s="43" t="s">
        <v>74</v>
      </c>
      <c r="F383" s="44" t="s">
        <v>872</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669</v>
      </c>
      <c r="D384" s="43" t="s">
        <v>79</v>
      </c>
      <c r="E384" s="43" t="s">
        <v>74</v>
      </c>
      <c r="F384" s="44" t="s">
        <v>872</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676</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698</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715</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700</v>
      </c>
      <c r="D388" s="43" t="s">
        <v>696</v>
      </c>
      <c r="E388" s="43" t="s">
        <v>74</v>
      </c>
      <c r="F388" s="44" t="s">
        <v>872</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663</v>
      </c>
      <c r="D389" s="43" t="s">
        <v>652</v>
      </c>
      <c r="E389" s="43" t="s">
        <v>74</v>
      </c>
      <c r="F389" s="44" t="s">
        <v>872</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671</v>
      </c>
      <c r="D390" s="43" t="s">
        <v>132</v>
      </c>
      <c r="E390" s="43" t="s">
        <v>74</v>
      </c>
      <c r="F390" s="44" t="s">
        <v>872</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718</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670</v>
      </c>
      <c r="D392" s="43" t="s">
        <v>181</v>
      </c>
      <c r="E392" s="43" t="s">
        <v>74</v>
      </c>
      <c r="F392" s="44" t="s">
        <v>872</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655</v>
      </c>
      <c r="D393" s="43" t="s">
        <v>132</v>
      </c>
      <c r="E393" s="43" t="s">
        <v>74</v>
      </c>
      <c r="F393" s="44" t="s">
        <v>872</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660</v>
      </c>
      <c r="D394" s="43" t="s">
        <v>667</v>
      </c>
      <c r="E394" s="43" t="s">
        <v>74</v>
      </c>
      <c r="F394" s="44" t="s">
        <v>872</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654</v>
      </c>
      <c r="D395" s="43" t="s">
        <v>400</v>
      </c>
      <c r="E395" s="43" t="s">
        <v>74</v>
      </c>
      <c r="F395" s="44" t="s">
        <v>872</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905</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657</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649</v>
      </c>
      <c r="D398" s="43" t="s">
        <v>206</v>
      </c>
      <c r="E398" s="43" t="s">
        <v>74</v>
      </c>
      <c r="F398" s="43" t="s">
        <v>872</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650</v>
      </c>
      <c r="D399" s="43" t="s">
        <v>652</v>
      </c>
      <c r="E399" s="43" t="s">
        <v>74</v>
      </c>
      <c r="F399" s="43" t="s">
        <v>872</v>
      </c>
      <c r="G399" s="43"/>
      <c r="H399" s="45">
        <v>465.2</v>
      </c>
      <c r="I399" s="45">
        <v>23.364000000000001</v>
      </c>
      <c r="J399" s="45">
        <f>SUM(H399:I399)</f>
        <v>488.56399999999996</v>
      </c>
      <c r="K399" s="45">
        <v>58.15</v>
      </c>
      <c r="L399" s="45">
        <v>5.31</v>
      </c>
      <c r="M399" s="45">
        <v>320.69</v>
      </c>
      <c r="N399" s="45" t="s">
        <v>962</v>
      </c>
      <c r="O399" s="45">
        <v>2.0830000000000002</v>
      </c>
      <c r="P399" s="503"/>
      <c r="Q399" s="49">
        <v>46126</v>
      </c>
      <c r="R399" s="52" t="s">
        <v>60</v>
      </c>
      <c r="S399" s="51" t="s">
        <v>61</v>
      </c>
      <c r="T399" s="133"/>
      <c r="U399" s="133"/>
      <c r="V399" s="133"/>
      <c r="W399" s="133">
        <v>46135</v>
      </c>
    </row>
    <row r="400" spans="2:23" ht="30" x14ac:dyDescent="0.25">
      <c r="B400" s="44">
        <v>373</v>
      </c>
      <c r="C400" s="539" t="s">
        <v>636</v>
      </c>
      <c r="D400" s="43" t="s">
        <v>287</v>
      </c>
      <c r="E400" s="43" t="s">
        <v>58</v>
      </c>
      <c r="F400" s="43" t="s">
        <v>872</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659</v>
      </c>
      <c r="D401" s="43" t="s">
        <v>633</v>
      </c>
      <c r="E401" s="43" t="s">
        <v>74</v>
      </c>
      <c r="F401" s="43" t="s">
        <v>872</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737</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834</v>
      </c>
      <c r="S402" s="51" t="s">
        <v>61</v>
      </c>
      <c r="T402" s="133"/>
      <c r="U402" s="133"/>
      <c r="V402" s="133"/>
      <c r="W402" s="133">
        <v>46167</v>
      </c>
    </row>
    <row r="403" spans="2:23" ht="39.950000000000003" customHeight="1" x14ac:dyDescent="0.25">
      <c r="B403" s="44">
        <v>376</v>
      </c>
      <c r="C403" s="539" t="s">
        <v>935</v>
      </c>
      <c r="D403" s="675" t="s">
        <v>936</v>
      </c>
      <c r="E403" s="43" t="s">
        <v>74</v>
      </c>
      <c r="F403" s="43" t="s">
        <v>279</v>
      </c>
      <c r="G403" s="43"/>
      <c r="H403" s="45"/>
      <c r="I403" s="45"/>
      <c r="J403" s="45"/>
      <c r="K403" s="45"/>
      <c r="L403" s="45"/>
      <c r="M403" s="45"/>
      <c r="N403" s="45"/>
      <c r="O403" s="45"/>
      <c r="P403" s="503"/>
      <c r="Q403" s="49">
        <v>46174</v>
      </c>
      <c r="R403" s="52" t="s">
        <v>834</v>
      </c>
      <c r="S403" s="51" t="s">
        <v>61</v>
      </c>
      <c r="T403" s="133"/>
      <c r="U403" s="133"/>
      <c r="V403" s="133"/>
      <c r="W403" s="133">
        <v>46193</v>
      </c>
    </row>
    <row r="404" spans="2:23" ht="30" customHeight="1" x14ac:dyDescent="0.25">
      <c r="B404" s="44">
        <v>377</v>
      </c>
      <c r="C404" s="539" t="s">
        <v>727</v>
      </c>
      <c r="D404" s="673" t="s">
        <v>150</v>
      </c>
      <c r="E404" s="43" t="s">
        <v>74</v>
      </c>
      <c r="F404" s="43" t="s">
        <v>279</v>
      </c>
      <c r="G404" s="43"/>
      <c r="H404" s="45"/>
      <c r="I404" s="45"/>
      <c r="J404" s="45"/>
      <c r="K404" s="45"/>
      <c r="L404" s="45"/>
      <c r="M404" s="45"/>
      <c r="N404" s="45"/>
      <c r="O404" s="45"/>
      <c r="P404" s="503"/>
      <c r="Q404" s="49">
        <v>46174</v>
      </c>
      <c r="R404" s="52" t="s">
        <v>834</v>
      </c>
      <c r="S404" s="51" t="s">
        <v>61</v>
      </c>
      <c r="T404" s="47"/>
      <c r="U404" s="47"/>
      <c r="V404" s="47"/>
      <c r="W404" s="586">
        <v>46188</v>
      </c>
    </row>
    <row r="405" spans="2:23" ht="30" customHeight="1" x14ac:dyDescent="0.25">
      <c r="B405" s="44">
        <v>378</v>
      </c>
      <c r="C405" s="539" t="s">
        <v>728</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730</v>
      </c>
      <c r="D406" s="673" t="s">
        <v>65</v>
      </c>
      <c r="E406" s="43" t="s">
        <v>74</v>
      </c>
      <c r="F406" s="43" t="s">
        <v>279</v>
      </c>
      <c r="G406" s="43"/>
      <c r="H406" s="45"/>
      <c r="I406" s="45"/>
      <c r="J406" s="45"/>
      <c r="K406" s="45"/>
      <c r="L406" s="45"/>
      <c r="M406" s="45"/>
      <c r="N406" s="45"/>
      <c r="O406" s="45"/>
      <c r="P406" s="503"/>
      <c r="Q406" s="49">
        <v>46174</v>
      </c>
      <c r="R406" s="52" t="s">
        <v>834</v>
      </c>
      <c r="S406" s="51" t="s">
        <v>61</v>
      </c>
      <c r="T406" s="47"/>
      <c r="U406" s="47"/>
      <c r="V406" s="47"/>
      <c r="W406" s="586">
        <v>46196</v>
      </c>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3" t="s">
        <v>802</v>
      </c>
      <c r="B1" s="814"/>
      <c r="C1" s="814"/>
      <c r="D1" s="814"/>
      <c r="E1" s="814"/>
      <c r="F1" s="815"/>
    </row>
    <row r="2" spans="1:6" ht="20.45" customHeight="1" thickBot="1" x14ac:dyDescent="0.3">
      <c r="A2" s="6" t="s">
        <v>783</v>
      </c>
      <c r="B2" s="7" t="s">
        <v>784</v>
      </c>
      <c r="C2" s="7" t="s">
        <v>788</v>
      </c>
      <c r="D2" s="7" t="s">
        <v>785</v>
      </c>
      <c r="E2" s="7" t="s">
        <v>786</v>
      </c>
      <c r="F2" s="515" t="s">
        <v>16</v>
      </c>
    </row>
    <row r="3" spans="1:6" x14ac:dyDescent="0.25">
      <c r="A3" s="513">
        <v>1</v>
      </c>
      <c r="B3" s="514" t="s">
        <v>613</v>
      </c>
      <c r="C3" s="514" t="s">
        <v>63</v>
      </c>
      <c r="D3" s="514" t="s">
        <v>787</v>
      </c>
      <c r="E3" s="514" t="s">
        <v>789</v>
      </c>
      <c r="F3" s="811" t="s">
        <v>801</v>
      </c>
    </row>
    <row r="4" spans="1:6" x14ac:dyDescent="0.25">
      <c r="A4" s="508">
        <v>2</v>
      </c>
      <c r="B4" s="43" t="s">
        <v>614</v>
      </c>
      <c r="C4" s="43" t="s">
        <v>63</v>
      </c>
      <c r="D4" s="43" t="s">
        <v>787</v>
      </c>
      <c r="E4" s="43" t="s">
        <v>789</v>
      </c>
      <c r="F4" s="812"/>
    </row>
    <row r="5" spans="1:6" x14ac:dyDescent="0.25">
      <c r="A5" s="508">
        <v>3</v>
      </c>
      <c r="B5" s="43" t="s">
        <v>615</v>
      </c>
      <c r="C5" s="43" t="s">
        <v>65</v>
      </c>
      <c r="D5" s="43" t="s">
        <v>787</v>
      </c>
      <c r="E5" s="43" t="s">
        <v>789</v>
      </c>
      <c r="F5" s="812"/>
    </row>
    <row r="6" spans="1:6" x14ac:dyDescent="0.25">
      <c r="A6" s="508">
        <v>4</v>
      </c>
      <c r="B6" s="43" t="s">
        <v>616</v>
      </c>
      <c r="C6" s="43" t="s">
        <v>65</v>
      </c>
      <c r="D6" s="43" t="s">
        <v>787</v>
      </c>
      <c r="E6" s="43" t="s">
        <v>789</v>
      </c>
      <c r="F6" s="812"/>
    </row>
    <row r="7" spans="1:6" x14ac:dyDescent="0.25">
      <c r="A7" s="513">
        <v>5</v>
      </c>
      <c r="B7" s="43" t="s">
        <v>619</v>
      </c>
      <c r="C7" s="43" t="s">
        <v>65</v>
      </c>
      <c r="D7" s="43" t="s">
        <v>787</v>
      </c>
      <c r="E7" s="43" t="s">
        <v>789</v>
      </c>
      <c r="F7" s="812"/>
    </row>
    <row r="8" spans="1:6" x14ac:dyDescent="0.25">
      <c r="A8" s="508">
        <v>6</v>
      </c>
      <c r="B8" s="43" t="s">
        <v>620</v>
      </c>
      <c r="C8" s="43" t="s">
        <v>65</v>
      </c>
      <c r="D8" s="43" t="s">
        <v>787</v>
      </c>
      <c r="E8" s="43" t="s">
        <v>789</v>
      </c>
      <c r="F8" s="812"/>
    </row>
    <row r="9" spans="1:6" x14ac:dyDescent="0.25">
      <c r="A9" s="508">
        <v>7</v>
      </c>
      <c r="B9" s="43" t="s">
        <v>621</v>
      </c>
      <c r="C9" s="43" t="s">
        <v>63</v>
      </c>
      <c r="D9" s="43" t="s">
        <v>831</v>
      </c>
      <c r="E9" s="43" t="s">
        <v>15</v>
      </c>
      <c r="F9" s="812"/>
    </row>
    <row r="10" spans="1:6" x14ac:dyDescent="0.25">
      <c r="A10" s="508">
        <v>8</v>
      </c>
      <c r="B10" s="43" t="s">
        <v>625</v>
      </c>
      <c r="C10" s="43" t="s">
        <v>77</v>
      </c>
      <c r="D10" s="43" t="s">
        <v>790</v>
      </c>
      <c r="E10" s="43" t="s">
        <v>791</v>
      </c>
      <c r="F10" s="509"/>
    </row>
    <row r="11" spans="1:6" x14ac:dyDescent="0.25">
      <c r="A11" s="513">
        <v>9</v>
      </c>
      <c r="B11" s="43" t="s">
        <v>135</v>
      </c>
      <c r="C11" s="43" t="s">
        <v>123</v>
      </c>
      <c r="E11" s="43" t="s">
        <v>792</v>
      </c>
      <c r="F11" s="509"/>
    </row>
    <row r="12" spans="1:6" ht="30" x14ac:dyDescent="0.25">
      <c r="A12" s="508">
        <v>10</v>
      </c>
      <c r="B12" s="43" t="s">
        <v>259</v>
      </c>
      <c r="C12" s="43" t="s">
        <v>197</v>
      </c>
      <c r="D12" s="43" t="s">
        <v>787</v>
      </c>
      <c r="E12" s="43"/>
      <c r="F12" s="510" t="s">
        <v>793</v>
      </c>
    </row>
    <row r="13" spans="1:6" x14ac:dyDescent="0.25">
      <c r="A13" s="508">
        <v>11</v>
      </c>
      <c r="B13" s="43" t="s">
        <v>638</v>
      </c>
      <c r="C13" s="43" t="s">
        <v>390</v>
      </c>
      <c r="D13" s="43" t="s">
        <v>790</v>
      </c>
      <c r="E13" s="43" t="s">
        <v>791</v>
      </c>
      <c r="F13" s="510"/>
    </row>
    <row r="14" spans="1:6" ht="30" x14ac:dyDescent="0.25">
      <c r="A14" s="508">
        <v>12</v>
      </c>
      <c r="B14" s="43" t="s">
        <v>428</v>
      </c>
      <c r="C14" s="43" t="s">
        <v>197</v>
      </c>
      <c r="D14" s="43" t="s">
        <v>787</v>
      </c>
      <c r="E14" s="43"/>
      <c r="F14" s="510" t="s">
        <v>793</v>
      </c>
    </row>
    <row r="15" spans="1:6" x14ac:dyDescent="0.25">
      <c r="A15" s="513">
        <v>13</v>
      </c>
      <c r="B15" s="43" t="s">
        <v>258</v>
      </c>
      <c r="C15" s="43" t="s">
        <v>57</v>
      </c>
      <c r="D15" s="43" t="s">
        <v>790</v>
      </c>
      <c r="E15" s="43" t="s">
        <v>792</v>
      </c>
      <c r="F15" s="509"/>
    </row>
    <row r="16" spans="1:6" x14ac:dyDescent="0.25">
      <c r="A16" s="508">
        <v>14</v>
      </c>
      <c r="B16" s="43" t="s">
        <v>274</v>
      </c>
      <c r="C16" s="43" t="s">
        <v>275</v>
      </c>
      <c r="D16" s="43" t="s">
        <v>790</v>
      </c>
      <c r="E16" s="43" t="s">
        <v>791</v>
      </c>
      <c r="F16" s="509"/>
    </row>
    <row r="17" spans="1:6" x14ac:dyDescent="0.25">
      <c r="A17" s="508">
        <v>15</v>
      </c>
      <c r="B17" s="43" t="s">
        <v>478</v>
      </c>
      <c r="C17" s="43" t="s">
        <v>181</v>
      </c>
      <c r="D17" s="43" t="s">
        <v>790</v>
      </c>
      <c r="E17" s="43" t="s">
        <v>791</v>
      </c>
      <c r="F17" s="509" t="s">
        <v>820</v>
      </c>
    </row>
    <row r="18" spans="1:6" x14ac:dyDescent="0.25">
      <c r="A18" s="508">
        <v>16</v>
      </c>
      <c r="B18" s="43" t="s">
        <v>485</v>
      </c>
      <c r="C18" s="43" t="s">
        <v>231</v>
      </c>
      <c r="D18" s="43" t="s">
        <v>790</v>
      </c>
      <c r="E18" s="43" t="s">
        <v>830</v>
      </c>
      <c r="F18" s="527"/>
    </row>
    <row r="19" spans="1:6" x14ac:dyDescent="0.25">
      <c r="A19" s="513">
        <v>17</v>
      </c>
      <c r="B19" s="43" t="s">
        <v>369</v>
      </c>
      <c r="C19" s="43" t="s">
        <v>77</v>
      </c>
      <c r="D19" s="43" t="s">
        <v>790</v>
      </c>
      <c r="E19" s="43" t="s">
        <v>794</v>
      </c>
      <c r="F19" s="509"/>
    </row>
    <row r="20" spans="1:6" x14ac:dyDescent="0.25">
      <c r="A20" s="508">
        <v>18</v>
      </c>
      <c r="B20" s="43" t="s">
        <v>397</v>
      </c>
      <c r="C20" s="43" t="s">
        <v>398</v>
      </c>
      <c r="D20" s="43" t="s">
        <v>790</v>
      </c>
      <c r="E20" s="43" t="s">
        <v>826</v>
      </c>
      <c r="F20" s="509" t="s">
        <v>828</v>
      </c>
    </row>
    <row r="21" spans="1:6" ht="30" x14ac:dyDescent="0.25">
      <c r="A21" s="508">
        <v>19</v>
      </c>
      <c r="B21" s="43" t="s">
        <v>196</v>
      </c>
      <c r="C21" s="43" t="s">
        <v>197</v>
      </c>
      <c r="D21" s="43" t="s">
        <v>787</v>
      </c>
      <c r="E21" s="43"/>
      <c r="F21" s="510" t="s">
        <v>793</v>
      </c>
    </row>
    <row r="22" spans="1:6" ht="30" x14ac:dyDescent="0.25">
      <c r="A22" s="508">
        <v>20</v>
      </c>
      <c r="B22" s="43" t="s">
        <v>686</v>
      </c>
      <c r="C22" s="43" t="s">
        <v>691</v>
      </c>
      <c r="D22" s="43" t="s">
        <v>787</v>
      </c>
      <c r="E22" s="43"/>
      <c r="F22" s="510" t="s">
        <v>796</v>
      </c>
    </row>
    <row r="23" spans="1:6" x14ac:dyDescent="0.25">
      <c r="A23" s="513">
        <v>21</v>
      </c>
      <c r="B23" s="43" t="s">
        <v>688</v>
      </c>
      <c r="C23" s="43" t="s">
        <v>65</v>
      </c>
      <c r="D23" s="43" t="s">
        <v>790</v>
      </c>
      <c r="E23" s="43" t="s">
        <v>15</v>
      </c>
      <c r="F23" s="509"/>
    </row>
    <row r="24" spans="1:6" x14ac:dyDescent="0.25">
      <c r="A24" s="508">
        <v>22</v>
      </c>
      <c r="B24" s="43" t="s">
        <v>516</v>
      </c>
      <c r="C24" s="43" t="s">
        <v>231</v>
      </c>
      <c r="D24" s="43" t="s">
        <v>790</v>
      </c>
      <c r="E24" s="43" t="s">
        <v>797</v>
      </c>
      <c r="F24" s="509"/>
    </row>
    <row r="25" spans="1:6" x14ac:dyDescent="0.25">
      <c r="A25" s="508">
        <v>23</v>
      </c>
      <c r="B25" s="43" t="s">
        <v>163</v>
      </c>
      <c r="C25" s="43" t="s">
        <v>63</v>
      </c>
      <c r="D25" s="43" t="s">
        <v>790</v>
      </c>
      <c r="E25" s="43" t="s">
        <v>794</v>
      </c>
      <c r="F25" s="509"/>
    </row>
    <row r="26" spans="1:6" x14ac:dyDescent="0.25">
      <c r="A26" s="508">
        <v>24</v>
      </c>
      <c r="B26" s="43" t="s">
        <v>174</v>
      </c>
      <c r="C26" s="43" t="s">
        <v>65</v>
      </c>
      <c r="D26" s="43" t="s">
        <v>790</v>
      </c>
      <c r="E26" s="43" t="s">
        <v>794</v>
      </c>
      <c r="F26" s="509" t="s">
        <v>827</v>
      </c>
    </row>
    <row r="27" spans="1:6" x14ac:dyDescent="0.25">
      <c r="A27" s="513">
        <v>25</v>
      </c>
      <c r="B27" s="43" t="s">
        <v>175</v>
      </c>
      <c r="C27" s="43" t="s">
        <v>68</v>
      </c>
      <c r="D27" s="43" t="s">
        <v>790</v>
      </c>
      <c r="E27" s="43" t="s">
        <v>794</v>
      </c>
      <c r="F27" s="509"/>
    </row>
    <row r="28" spans="1:6" x14ac:dyDescent="0.25">
      <c r="A28" s="508">
        <v>26</v>
      </c>
      <c r="B28" s="43" t="s">
        <v>202</v>
      </c>
      <c r="C28" s="43" t="s">
        <v>203</v>
      </c>
      <c r="D28" s="43" t="s">
        <v>790</v>
      </c>
      <c r="E28" s="43" t="s">
        <v>791</v>
      </c>
      <c r="F28" s="509"/>
    </row>
    <row r="29" spans="1:6" x14ac:dyDescent="0.25">
      <c r="A29" s="508">
        <v>27</v>
      </c>
      <c r="B29" s="43" t="s">
        <v>191</v>
      </c>
      <c r="C29" s="43" t="s">
        <v>65</v>
      </c>
      <c r="D29" s="43" t="s">
        <v>790</v>
      </c>
      <c r="E29" s="43" t="s">
        <v>791</v>
      </c>
      <c r="F29" s="509" t="s">
        <v>829</v>
      </c>
    </row>
    <row r="30" spans="1:6" x14ac:dyDescent="0.25">
      <c r="A30" s="508">
        <v>28</v>
      </c>
      <c r="B30" s="43" t="s">
        <v>190</v>
      </c>
      <c r="C30" s="43" t="s">
        <v>63</v>
      </c>
      <c r="D30" s="43" t="s">
        <v>790</v>
      </c>
      <c r="E30" s="43" t="s">
        <v>791</v>
      </c>
      <c r="F30" s="509" t="s">
        <v>829</v>
      </c>
    </row>
    <row r="31" spans="1:6" x14ac:dyDescent="0.25">
      <c r="A31" s="513">
        <v>29</v>
      </c>
      <c r="B31" s="43" t="s">
        <v>215</v>
      </c>
      <c r="C31" s="43" t="s">
        <v>65</v>
      </c>
      <c r="D31" s="43" t="s">
        <v>790</v>
      </c>
      <c r="E31" s="43" t="s">
        <v>791</v>
      </c>
      <c r="F31" s="509" t="s">
        <v>829</v>
      </c>
    </row>
    <row r="32" spans="1:6" x14ac:dyDescent="0.25">
      <c r="A32" s="508">
        <v>30</v>
      </c>
      <c r="B32" s="43" t="s">
        <v>184</v>
      </c>
      <c r="C32" s="43" t="s">
        <v>68</v>
      </c>
      <c r="D32" s="43" t="s">
        <v>790</v>
      </c>
      <c r="E32" s="43" t="s">
        <v>794</v>
      </c>
      <c r="F32" s="509"/>
    </row>
    <row r="33" spans="1:6" x14ac:dyDescent="0.25">
      <c r="A33" s="508">
        <v>31</v>
      </c>
      <c r="B33" s="43" t="s">
        <v>514</v>
      </c>
      <c r="C33" s="43" t="s">
        <v>79</v>
      </c>
      <c r="D33" s="43" t="s">
        <v>790</v>
      </c>
      <c r="E33" s="43" t="s">
        <v>794</v>
      </c>
      <c r="F33" s="509"/>
    </row>
    <row r="34" spans="1:6" x14ac:dyDescent="0.25">
      <c r="A34" s="508">
        <v>32</v>
      </c>
      <c r="B34" s="43" t="s">
        <v>553</v>
      </c>
      <c r="C34" s="43" t="s">
        <v>77</v>
      </c>
      <c r="D34" s="43" t="s">
        <v>790</v>
      </c>
      <c r="E34" s="43" t="s">
        <v>791</v>
      </c>
      <c r="F34" s="509"/>
    </row>
    <row r="35" spans="1:6" ht="17.45" customHeight="1" x14ac:dyDescent="0.25">
      <c r="A35" s="513">
        <v>33</v>
      </c>
      <c r="B35" s="43" t="s">
        <v>695</v>
      </c>
      <c r="C35" s="43" t="s">
        <v>150</v>
      </c>
      <c r="D35" s="43" t="s">
        <v>790</v>
      </c>
      <c r="E35" s="47" t="s">
        <v>798</v>
      </c>
      <c r="F35" s="509"/>
    </row>
    <row r="36" spans="1:6" x14ac:dyDescent="0.25">
      <c r="A36" s="508">
        <v>34</v>
      </c>
      <c r="B36" s="43" t="s">
        <v>224</v>
      </c>
      <c r="C36" s="43" t="s">
        <v>65</v>
      </c>
      <c r="D36" s="43" t="s">
        <v>790</v>
      </c>
      <c r="E36" s="43" t="s">
        <v>795</v>
      </c>
      <c r="F36" s="509"/>
    </row>
    <row r="37" spans="1:6" x14ac:dyDescent="0.25">
      <c r="A37" s="508">
        <v>35</v>
      </c>
      <c r="B37" s="43" t="s">
        <v>226</v>
      </c>
      <c r="C37" s="43" t="s">
        <v>77</v>
      </c>
      <c r="D37" s="43" t="s">
        <v>790</v>
      </c>
      <c r="E37" s="43" t="s">
        <v>799</v>
      </c>
      <c r="F37" s="509"/>
    </row>
    <row r="38" spans="1:6" ht="15.75" thickBot="1" x14ac:dyDescent="0.3">
      <c r="A38" s="508">
        <v>36</v>
      </c>
      <c r="B38" s="511" t="s">
        <v>219</v>
      </c>
      <c r="C38" s="511" t="s">
        <v>65</v>
      </c>
      <c r="D38" s="511" t="s">
        <v>790</v>
      </c>
      <c r="E38" s="511" t="s">
        <v>235</v>
      </c>
      <c r="F38" s="512" t="s">
        <v>800</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6" t="s">
        <v>821</v>
      </c>
      <c r="B1" s="817"/>
      <c r="C1" s="817"/>
      <c r="D1" s="817"/>
      <c r="E1" s="817"/>
      <c r="F1" s="818"/>
    </row>
    <row r="2" spans="1:6" ht="20.45" customHeight="1" x14ac:dyDescent="0.25">
      <c r="A2" s="535" t="s">
        <v>783</v>
      </c>
      <c r="B2" s="535" t="s">
        <v>784</v>
      </c>
      <c r="C2" s="535" t="s">
        <v>788</v>
      </c>
      <c r="D2" s="535" t="s">
        <v>785</v>
      </c>
      <c r="E2" s="535" t="s">
        <v>786</v>
      </c>
      <c r="F2" s="535" t="s">
        <v>16</v>
      </c>
    </row>
    <row r="3" spans="1:6" x14ac:dyDescent="0.25">
      <c r="A3" s="43">
        <v>1</v>
      </c>
      <c r="B3" s="43" t="s">
        <v>246</v>
      </c>
      <c r="C3" s="43" t="s">
        <v>65</v>
      </c>
      <c r="D3" s="43" t="s">
        <v>790</v>
      </c>
      <c r="E3" s="43" t="s">
        <v>822</v>
      </c>
      <c r="F3" s="47"/>
    </row>
    <row r="4" spans="1:6" x14ac:dyDescent="0.25">
      <c r="A4" s="43">
        <v>2</v>
      </c>
      <c r="B4" s="43" t="s">
        <v>367</v>
      </c>
      <c r="C4" s="43" t="s">
        <v>77</v>
      </c>
      <c r="D4" s="43" t="s">
        <v>790</v>
      </c>
      <c r="E4" s="43" t="s">
        <v>794</v>
      </c>
      <c r="F4" s="47"/>
    </row>
    <row r="5" spans="1:6" x14ac:dyDescent="0.25">
      <c r="A5" s="43">
        <v>3</v>
      </c>
      <c r="B5" s="43" t="s">
        <v>266</v>
      </c>
      <c r="C5" s="43" t="s">
        <v>63</v>
      </c>
      <c r="D5" s="43"/>
      <c r="E5" s="43"/>
      <c r="F5" s="47"/>
    </row>
    <row r="6" spans="1:6" x14ac:dyDescent="0.25">
      <c r="A6" s="43">
        <v>4</v>
      </c>
      <c r="B6" s="43" t="s">
        <v>363</v>
      </c>
      <c r="C6" s="43" t="s">
        <v>65</v>
      </c>
      <c r="D6" s="43" t="s">
        <v>790</v>
      </c>
      <c r="E6" s="43" t="s">
        <v>822</v>
      </c>
      <c r="F6" s="47"/>
    </row>
    <row r="7" spans="1:6" x14ac:dyDescent="0.25">
      <c r="A7" s="43">
        <v>5</v>
      </c>
      <c r="B7" s="43" t="s">
        <v>260</v>
      </c>
      <c r="C7" s="43" t="s">
        <v>77</v>
      </c>
      <c r="D7" s="43"/>
      <c r="E7" s="43"/>
      <c r="F7" s="47"/>
    </row>
    <row r="8" spans="1:6" x14ac:dyDescent="0.25">
      <c r="A8" s="43">
        <v>6</v>
      </c>
      <c r="B8" s="43" t="s">
        <v>262</v>
      </c>
      <c r="C8" s="43" t="s">
        <v>65</v>
      </c>
      <c r="D8" s="43" t="s">
        <v>790</v>
      </c>
      <c r="E8" s="43" t="s">
        <v>822</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790</v>
      </c>
      <c r="E11" s="43" t="s">
        <v>823</v>
      </c>
      <c r="F11" s="47"/>
    </row>
    <row r="12" spans="1:6" x14ac:dyDescent="0.25">
      <c r="A12" s="43">
        <v>10</v>
      </c>
      <c r="B12" s="43" t="s">
        <v>712</v>
      </c>
      <c r="C12" s="43" t="s">
        <v>65</v>
      </c>
      <c r="D12" s="43" t="s">
        <v>790</v>
      </c>
      <c r="E12" s="43" t="s">
        <v>822</v>
      </c>
      <c r="F12" s="47"/>
    </row>
    <row r="13" spans="1:6" x14ac:dyDescent="0.25">
      <c r="A13" s="43">
        <v>11</v>
      </c>
      <c r="B13" s="43" t="s">
        <v>420</v>
      </c>
      <c r="C13" s="43" t="s">
        <v>65</v>
      </c>
      <c r="D13" s="43" t="s">
        <v>790</v>
      </c>
      <c r="E13" s="43" t="s">
        <v>794</v>
      </c>
      <c r="F13" s="47"/>
    </row>
    <row r="14" spans="1:6" x14ac:dyDescent="0.25">
      <c r="A14" s="43">
        <v>12</v>
      </c>
      <c r="B14" s="43" t="s">
        <v>412</v>
      </c>
      <c r="C14" s="43" t="s">
        <v>79</v>
      </c>
      <c r="D14" s="43" t="s">
        <v>790</v>
      </c>
      <c r="E14" s="43" t="s">
        <v>795</v>
      </c>
      <c r="F14" s="43"/>
    </row>
    <row r="15" spans="1:6" x14ac:dyDescent="0.25">
      <c r="A15" s="43">
        <v>13</v>
      </c>
      <c r="B15" s="43" t="s">
        <v>413</v>
      </c>
      <c r="C15" s="43" t="s">
        <v>79</v>
      </c>
      <c r="D15" s="43" t="s">
        <v>790</v>
      </c>
      <c r="E15" s="43" t="s">
        <v>795</v>
      </c>
      <c r="F15" s="43"/>
    </row>
    <row r="16" spans="1:6" x14ac:dyDescent="0.25">
      <c r="A16" s="43">
        <v>14</v>
      </c>
      <c r="B16" s="43" t="s">
        <v>451</v>
      </c>
      <c r="C16" s="43" t="s">
        <v>65</v>
      </c>
      <c r="D16" s="43" t="s">
        <v>790</v>
      </c>
      <c r="E16" s="43" t="s">
        <v>800</v>
      </c>
      <c r="F16" s="43"/>
    </row>
    <row r="17" spans="1:6" x14ac:dyDescent="0.25">
      <c r="A17" s="43">
        <v>15</v>
      </c>
      <c r="B17" s="43" t="s">
        <v>430</v>
      </c>
      <c r="C17" s="43" t="s">
        <v>65</v>
      </c>
      <c r="D17" s="43" t="s">
        <v>790</v>
      </c>
      <c r="E17" s="43" t="s">
        <v>794</v>
      </c>
      <c r="F17" s="43"/>
    </row>
    <row r="18" spans="1:6" x14ac:dyDescent="0.25">
      <c r="A18" s="43">
        <v>16</v>
      </c>
      <c r="B18" s="43" t="s">
        <v>361</v>
      </c>
      <c r="C18" s="43" t="s">
        <v>77</v>
      </c>
      <c r="D18" s="43"/>
      <c r="E18" s="43"/>
      <c r="F18" s="43"/>
    </row>
    <row r="19" spans="1:6" x14ac:dyDescent="0.25">
      <c r="A19" s="43">
        <v>17</v>
      </c>
      <c r="B19" s="43" t="s">
        <v>713</v>
      </c>
      <c r="C19" s="43" t="s">
        <v>150</v>
      </c>
      <c r="D19" s="43" t="s">
        <v>790</v>
      </c>
      <c r="E19" s="43" t="s">
        <v>794</v>
      </c>
      <c r="F19" s="47"/>
    </row>
    <row r="20" spans="1:6" x14ac:dyDescent="0.25">
      <c r="A20" s="43">
        <v>18</v>
      </c>
      <c r="B20" s="43" t="s">
        <v>714</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790</v>
      </c>
      <c r="E22" s="43" t="s">
        <v>794</v>
      </c>
      <c r="F22" s="43"/>
    </row>
    <row r="23" spans="1:6" x14ac:dyDescent="0.25">
      <c r="A23" s="43">
        <v>21</v>
      </c>
      <c r="B23" s="43" t="s">
        <v>395</v>
      </c>
      <c r="C23" s="43" t="s">
        <v>79</v>
      </c>
      <c r="D23" s="43" t="s">
        <v>790</v>
      </c>
      <c r="E23" s="43" t="s">
        <v>235</v>
      </c>
      <c r="F23" s="43" t="s">
        <v>824</v>
      </c>
    </row>
    <row r="24" spans="1:6" x14ac:dyDescent="0.25">
      <c r="A24" s="43">
        <v>22</v>
      </c>
      <c r="B24" s="43" t="s">
        <v>426</v>
      </c>
      <c r="C24" s="43" t="s">
        <v>65</v>
      </c>
      <c r="D24" s="43"/>
      <c r="E24" s="43"/>
      <c r="F24" s="43"/>
    </row>
    <row r="25" spans="1:6" x14ac:dyDescent="0.25">
      <c r="A25" s="43">
        <v>23</v>
      </c>
      <c r="B25" s="43" t="s">
        <v>466</v>
      </c>
      <c r="C25" s="43" t="s">
        <v>79</v>
      </c>
      <c r="D25" s="43" t="s">
        <v>790</v>
      </c>
      <c r="E25" s="43" t="s">
        <v>235</v>
      </c>
      <c r="F25" s="43" t="s">
        <v>824</v>
      </c>
    </row>
    <row r="26" spans="1:6" x14ac:dyDescent="0.25">
      <c r="A26" s="43">
        <v>24</v>
      </c>
      <c r="B26" s="43" t="s">
        <v>383</v>
      </c>
      <c r="C26" s="43" t="s">
        <v>65</v>
      </c>
      <c r="D26" s="43" t="s">
        <v>790</v>
      </c>
      <c r="E26" s="43" t="s">
        <v>794</v>
      </c>
      <c r="F26" s="47"/>
    </row>
    <row r="27" spans="1:6" x14ac:dyDescent="0.25">
      <c r="A27" s="43">
        <v>25</v>
      </c>
      <c r="B27" s="43" t="s">
        <v>403</v>
      </c>
      <c r="C27" s="43" t="s">
        <v>65</v>
      </c>
      <c r="D27" s="43" t="s">
        <v>790</v>
      </c>
      <c r="E27" s="43" t="s">
        <v>794</v>
      </c>
      <c r="F27" s="47"/>
    </row>
    <row r="28" spans="1:6" x14ac:dyDescent="0.25">
      <c r="A28" s="43">
        <v>26</v>
      </c>
      <c r="B28" s="43" t="s">
        <v>429</v>
      </c>
      <c r="C28" s="43" t="s">
        <v>203</v>
      </c>
      <c r="D28" s="43" t="s">
        <v>825</v>
      </c>
      <c r="E28" s="43" t="s">
        <v>795</v>
      </c>
      <c r="F28" s="47"/>
    </row>
    <row r="29" spans="1:6" x14ac:dyDescent="0.25">
      <c r="A29" s="43">
        <v>27</v>
      </c>
      <c r="B29" s="43" t="s">
        <v>440</v>
      </c>
      <c r="C29" s="43" t="s">
        <v>79</v>
      </c>
      <c r="D29" s="43" t="s">
        <v>790</v>
      </c>
      <c r="E29" s="43" t="s">
        <v>794</v>
      </c>
      <c r="F29" s="47"/>
    </row>
    <row r="30" spans="1:6" x14ac:dyDescent="0.25">
      <c r="A30" s="43">
        <v>28</v>
      </c>
      <c r="B30" s="43" t="s">
        <v>441</v>
      </c>
      <c r="C30" s="43" t="s">
        <v>65</v>
      </c>
      <c r="D30" s="43" t="s">
        <v>790</v>
      </c>
      <c r="E30" s="43" t="s">
        <v>794</v>
      </c>
      <c r="F30" s="47"/>
    </row>
    <row r="31" spans="1:6" x14ac:dyDescent="0.25">
      <c r="A31" s="43">
        <v>29</v>
      </c>
      <c r="B31" s="43" t="s">
        <v>460</v>
      </c>
      <c r="C31" s="43" t="s">
        <v>65</v>
      </c>
      <c r="D31" s="43" t="s">
        <v>790</v>
      </c>
      <c r="E31" s="43" t="s">
        <v>235</v>
      </c>
      <c r="F31" s="43" t="s">
        <v>824</v>
      </c>
    </row>
    <row r="32" spans="1:6" x14ac:dyDescent="0.25">
      <c r="A32" s="43">
        <v>30</v>
      </c>
      <c r="B32" s="43" t="s">
        <v>487</v>
      </c>
      <c r="C32" s="43" t="s">
        <v>65</v>
      </c>
      <c r="D32" s="43" t="s">
        <v>790</v>
      </c>
      <c r="E32" s="43" t="s">
        <v>235</v>
      </c>
      <c r="F32" s="43" t="s">
        <v>824</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790</v>
      </c>
      <c r="E41" s="43" t="s">
        <v>800</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723</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825</v>
      </c>
      <c r="E52" s="43" t="s">
        <v>795</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726</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732</v>
      </c>
      <c r="C76" s="65" t="s">
        <v>733</v>
      </c>
      <c r="D76" s="65"/>
      <c r="E76" s="65"/>
      <c r="F76" s="65"/>
    </row>
    <row r="77" spans="1:6" x14ac:dyDescent="0.25">
      <c r="A77" s="43">
        <v>75</v>
      </c>
      <c r="B77" s="43" t="s">
        <v>735</v>
      </c>
      <c r="C77" s="65" t="s">
        <v>65</v>
      </c>
      <c r="D77" s="65"/>
      <c r="E77" s="65"/>
      <c r="F77" s="65"/>
    </row>
    <row r="78" spans="1:6" x14ac:dyDescent="0.25">
      <c r="A78" s="43">
        <v>76</v>
      </c>
      <c r="B78" s="43" t="s">
        <v>738</v>
      </c>
      <c r="C78" s="65" t="s">
        <v>79</v>
      </c>
      <c r="D78" s="65"/>
      <c r="E78" s="65"/>
      <c r="F78" s="65"/>
    </row>
    <row r="79" spans="1:6" x14ac:dyDescent="0.25">
      <c r="A79" s="43">
        <v>77</v>
      </c>
      <c r="B79" s="43" t="s">
        <v>740</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4" zoomScale="85" zoomScaleNormal="78" workbookViewId="0">
      <selection activeCell="I369" sqref="I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564</v>
      </c>
      <c r="F4" s="208" t="s">
        <v>41</v>
      </c>
      <c r="G4" s="209" t="s">
        <v>42</v>
      </c>
      <c r="H4" s="206" t="s">
        <v>562</v>
      </c>
      <c r="I4" s="206" t="s">
        <v>777</v>
      </c>
      <c r="J4" s="172" t="s">
        <v>560</v>
      </c>
      <c r="K4" s="172" t="s">
        <v>561</v>
      </c>
      <c r="L4" s="210" t="s">
        <v>563</v>
      </c>
      <c r="M4" s="210" t="s">
        <v>34</v>
      </c>
      <c r="N4" s="665" t="s">
        <v>909</v>
      </c>
      <c r="O4" s="206" t="s">
        <v>16</v>
      </c>
    </row>
    <row r="5" spans="2:19" ht="23.1" customHeight="1" x14ac:dyDescent="0.25">
      <c r="B5" s="204"/>
      <c r="C5" s="205"/>
      <c r="D5" s="206"/>
      <c r="E5" s="207">
        <f>SUM(E6:E392)</f>
        <v>17078.710795999981</v>
      </c>
      <c r="F5" s="208"/>
      <c r="G5" s="209"/>
      <c r="H5" s="206"/>
      <c r="I5" s="206">
        <f>COUNTIF(I6:I1636,"Completed")</f>
        <v>363</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774</v>
      </c>
      <c r="N6" s="64" t="s">
        <v>906</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774</v>
      </c>
      <c r="N7" s="64" t="s">
        <v>906</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774</v>
      </c>
      <c r="N8" s="64" t="s">
        <v>906</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774</v>
      </c>
      <c r="N9" s="64" t="s">
        <v>906</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774</v>
      </c>
      <c r="N10" s="64" t="s">
        <v>906</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774</v>
      </c>
      <c r="N11" s="64" t="s">
        <v>906</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774</v>
      </c>
      <c r="N12" s="64" t="s">
        <v>906</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774</v>
      </c>
      <c r="N13" s="64" t="s">
        <v>906</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774</v>
      </c>
      <c r="N14" s="64" t="s">
        <v>906</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774</v>
      </c>
      <c r="N15" s="64" t="s">
        <v>906</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774</v>
      </c>
      <c r="N16" s="64" t="s">
        <v>906</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774</v>
      </c>
      <c r="N17" s="64" t="s">
        <v>906</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774</v>
      </c>
      <c r="N18" s="64" t="s">
        <v>906</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774</v>
      </c>
      <c r="N19" s="64" t="s">
        <v>906</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774</v>
      </c>
      <c r="N20" s="64" t="s">
        <v>906</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774</v>
      </c>
      <c r="N21" s="64" t="s">
        <v>906</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774</v>
      </c>
      <c r="N22" s="64" t="s">
        <v>906</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774</v>
      </c>
      <c r="N23" s="64" t="s">
        <v>906</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774</v>
      </c>
      <c r="N24" s="64" t="s">
        <v>906</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774</v>
      </c>
      <c r="N25" s="64" t="s">
        <v>906</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774</v>
      </c>
      <c r="N26" s="64" t="s">
        <v>906</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774</v>
      </c>
      <c r="N27" s="64" t="s">
        <v>906</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774</v>
      </c>
      <c r="N28" s="64" t="s">
        <v>906</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774</v>
      </c>
      <c r="N29" s="64" t="s">
        <v>906</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774</v>
      </c>
      <c r="N30" s="64" t="s">
        <v>906</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774</v>
      </c>
      <c r="N31" s="64" t="s">
        <v>906</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774</v>
      </c>
      <c r="N32" s="64" t="s">
        <v>906</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774</v>
      </c>
      <c r="N33" s="64" t="s">
        <v>906</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774</v>
      </c>
      <c r="N34" s="64" t="s">
        <v>906</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774</v>
      </c>
      <c r="N35" s="64" t="s">
        <v>906</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774</v>
      </c>
      <c r="N36" s="64" t="s">
        <v>906</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774</v>
      </c>
      <c r="N37" s="64" t="s">
        <v>906</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774</v>
      </c>
      <c r="N38" s="64" t="s">
        <v>906</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774</v>
      </c>
      <c r="N39" s="64" t="s">
        <v>906</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774</v>
      </c>
      <c r="N40" s="64" t="s">
        <v>906</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774</v>
      </c>
      <c r="N41" s="64" t="s">
        <v>906</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774</v>
      </c>
      <c r="N42" s="64" t="s">
        <v>906</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774</v>
      </c>
      <c r="N43" s="64" t="s">
        <v>906</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774</v>
      </c>
      <c r="N45" s="64" t="s">
        <v>906</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774</v>
      </c>
      <c r="N46" s="64" t="s">
        <v>906</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774</v>
      </c>
      <c r="N47" s="64" t="s">
        <v>906</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774</v>
      </c>
      <c r="N48" s="64" t="s">
        <v>906</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774</v>
      </c>
      <c r="N49" s="64" t="s">
        <v>906</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774</v>
      </c>
      <c r="N50" s="64" t="s">
        <v>906</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774</v>
      </c>
      <c r="N51" s="64" t="s">
        <v>906</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774</v>
      </c>
      <c r="N52" s="64" t="s">
        <v>906</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774</v>
      </c>
      <c r="N53" s="64" t="s">
        <v>906</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774</v>
      </c>
      <c r="N54" s="64" t="s">
        <v>906</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774</v>
      </c>
      <c r="N55" s="483" t="s">
        <v>906</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774</v>
      </c>
      <c r="N56" s="64" t="s">
        <v>906</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774</v>
      </c>
      <c r="N59" s="64" t="s">
        <v>906</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774</v>
      </c>
      <c r="N60" s="64" t="s">
        <v>906</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774</v>
      </c>
      <c r="N61" s="483" t="s">
        <v>906</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774</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774</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774</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774</v>
      </c>
      <c r="N65" s="483" t="s">
        <v>906</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774</v>
      </c>
      <c r="N66" s="64" t="s">
        <v>906</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774</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774</v>
      </c>
      <c r="N68" s="483" t="s">
        <v>906</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774</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774</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774</v>
      </c>
      <c r="N73" s="483" t="s">
        <v>906</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774</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774</v>
      </c>
      <c r="N75" s="64" t="s">
        <v>906</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774</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774</v>
      </c>
      <c r="N77" s="64" t="s">
        <v>906</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774</v>
      </c>
      <c r="N78" s="64" t="s">
        <v>906</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774</v>
      </c>
      <c r="N79" s="64" t="s">
        <v>906</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774</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906</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774</v>
      </c>
      <c r="N82" s="64" t="s">
        <v>906</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774</v>
      </c>
      <c r="N83" s="64" t="s">
        <v>906</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774</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774</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774</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774</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774</v>
      </c>
      <c r="N88" s="64" t="s">
        <v>906</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774</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774</v>
      </c>
      <c r="N90" s="64" t="s">
        <v>906</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774</v>
      </c>
      <c r="N91" s="64" t="s">
        <v>906</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774</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774</v>
      </c>
      <c r="N93" s="64" t="s">
        <v>906</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774</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774</v>
      </c>
      <c r="N95" s="64" t="s">
        <v>906</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774</v>
      </c>
      <c r="N96" s="483" t="s">
        <v>906</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774</v>
      </c>
      <c r="N97" s="64" t="s">
        <v>906</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774</v>
      </c>
      <c r="N98" s="64" t="s">
        <v>906</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774</v>
      </c>
      <c r="N99" s="64" t="s">
        <v>906</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774</v>
      </c>
      <c r="N100" s="64" t="s">
        <v>906</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774</v>
      </c>
      <c r="N102" s="64" t="s">
        <v>906</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774</v>
      </c>
      <c r="N103" s="483" t="s">
        <v>906</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774</v>
      </c>
      <c r="N104" s="64" t="s">
        <v>906</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774</v>
      </c>
      <c r="N105" s="64" t="s">
        <v>906</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774</v>
      </c>
      <c r="N106" s="64" t="s">
        <v>906</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774</v>
      </c>
      <c r="N107" s="64" t="s">
        <v>906</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774</v>
      </c>
      <c r="N108" s="64" t="s">
        <v>906</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774</v>
      </c>
      <c r="N109" s="64" t="s">
        <v>906</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774</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774</v>
      </c>
      <c r="N111" s="64" t="s">
        <v>906</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774</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774</v>
      </c>
      <c r="N113" s="64" t="s">
        <v>906</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774</v>
      </c>
      <c r="N114" s="64" t="s">
        <v>906</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774</v>
      </c>
      <c r="N115" s="64" t="s">
        <v>906</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774</v>
      </c>
      <c r="N116" s="64" t="s">
        <v>906</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774</v>
      </c>
      <c r="N117" s="64" t="s">
        <v>906</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774</v>
      </c>
      <c r="N118" s="64" t="s">
        <v>906</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774</v>
      </c>
      <c r="N120" s="64" t="s">
        <v>906</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774</v>
      </c>
      <c r="N121" s="64" t="s">
        <v>906</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774</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906</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774</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774</v>
      </c>
      <c r="N128" s="64" t="s">
        <v>906</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774</v>
      </c>
      <c r="N129" s="64" t="s">
        <v>906</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774</v>
      </c>
      <c r="N130" s="64" t="s">
        <v>906</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774</v>
      </c>
      <c r="N132" s="64" t="s">
        <v>906</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774</v>
      </c>
      <c r="N133" s="64" t="s">
        <v>906</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774</v>
      </c>
      <c r="N134" s="64" t="s">
        <v>906</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906</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774</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774</v>
      </c>
      <c r="N137" s="64" t="s">
        <v>906</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774</v>
      </c>
      <c r="N138" s="64" t="s">
        <v>906</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774</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774</v>
      </c>
      <c r="N140" s="64" t="s">
        <v>906</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774</v>
      </c>
      <c r="N141" s="483" t="s">
        <v>906</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906</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906</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906</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774</v>
      </c>
      <c r="N146" s="64" t="s">
        <v>906</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906</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774</v>
      </c>
      <c r="N148" s="64" t="s">
        <v>906</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774</v>
      </c>
      <c r="N149" s="64" t="s">
        <v>906</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774</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774</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774</v>
      </c>
      <c r="N153" s="64" t="s">
        <v>906</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774</v>
      </c>
      <c r="N154" s="64" t="s">
        <v>906</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906</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774</v>
      </c>
      <c r="N159" s="64" t="s">
        <v>906</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774</v>
      </c>
      <c r="N161" s="64" t="s">
        <v>906</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774</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774</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774</v>
      </c>
      <c r="N164" s="64" t="s">
        <v>906</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906</v>
      </c>
      <c r="O165" s="66"/>
    </row>
    <row r="166" spans="2:15" x14ac:dyDescent="0.25">
      <c r="B166" s="43">
        <v>161</v>
      </c>
      <c r="C166" s="65" t="s">
        <v>489</v>
      </c>
      <c r="D166" s="65" t="s">
        <v>65</v>
      </c>
      <c r="E166" s="61">
        <v>36.159755999999994</v>
      </c>
      <c r="F166" s="196">
        <f t="shared" si="4"/>
        <v>395587.73063999997</v>
      </c>
      <c r="G166" s="62">
        <v>45962</v>
      </c>
      <c r="H166" s="65" t="s">
        <v>780</v>
      </c>
      <c r="I166" s="43" t="s">
        <v>12</v>
      </c>
      <c r="J166" s="139">
        <v>45957</v>
      </c>
      <c r="K166" s="139">
        <v>45985</v>
      </c>
      <c r="L166" s="483">
        <f t="shared" si="5"/>
        <v>28</v>
      </c>
      <c r="M166" s="483" t="s">
        <v>279</v>
      </c>
      <c r="N166" s="483" t="s">
        <v>906</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774</v>
      </c>
      <c r="N168" s="483" t="s">
        <v>906</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774</v>
      </c>
      <c r="N169" s="64" t="s">
        <v>906</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906</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774</v>
      </c>
      <c r="N172" s="64" t="s">
        <v>906</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906</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774</v>
      </c>
      <c r="N175" s="483" t="s">
        <v>906</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781</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774</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906</v>
      </c>
      <c r="O179" s="66"/>
    </row>
    <row r="180" spans="2:15" x14ac:dyDescent="0.25">
      <c r="B180" s="43">
        <v>175</v>
      </c>
      <c r="C180" s="65" t="s">
        <v>687</v>
      </c>
      <c r="D180" s="65" t="s">
        <v>63</v>
      </c>
      <c r="E180" s="61">
        <v>43.804423999999997</v>
      </c>
      <c r="F180" s="196">
        <f t="shared" si="4"/>
        <v>479220.39855999994</v>
      </c>
      <c r="G180" s="62">
        <v>45962</v>
      </c>
      <c r="H180" s="65" t="s">
        <v>523</v>
      </c>
      <c r="I180" s="43" t="s">
        <v>12</v>
      </c>
      <c r="J180" s="139">
        <v>45973</v>
      </c>
      <c r="K180" s="139">
        <v>45986</v>
      </c>
      <c r="L180" s="483">
        <f t="shared" si="5"/>
        <v>13</v>
      </c>
      <c r="M180" s="64" t="s">
        <v>774</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906</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906</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774</v>
      </c>
      <c r="N183" s="64"/>
      <c r="O183" s="66"/>
    </row>
    <row r="184" spans="2:15" x14ac:dyDescent="0.25">
      <c r="B184" s="43">
        <v>179</v>
      </c>
      <c r="C184" s="65" t="s">
        <v>711</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774</v>
      </c>
      <c r="N185" s="64" t="s">
        <v>906</v>
      </c>
      <c r="O185" s="66"/>
    </row>
    <row r="186" spans="2:15" x14ac:dyDescent="0.25">
      <c r="B186" s="43">
        <v>181</v>
      </c>
      <c r="C186" s="65" t="s">
        <v>427</v>
      </c>
      <c r="D186" s="65" t="s">
        <v>79</v>
      </c>
      <c r="E186" s="68">
        <v>34.79</v>
      </c>
      <c r="F186" s="196">
        <f t="shared" si="4"/>
        <v>380602.6</v>
      </c>
      <c r="G186" s="62">
        <v>45962</v>
      </c>
      <c r="H186" s="65" t="s">
        <v>780</v>
      </c>
      <c r="I186" s="43" t="s">
        <v>12</v>
      </c>
      <c r="J186" s="139">
        <v>45957</v>
      </c>
      <c r="K186" s="139">
        <v>45978</v>
      </c>
      <c r="L186" s="483">
        <f t="shared" si="5"/>
        <v>21</v>
      </c>
      <c r="M186" s="483" t="s">
        <v>279</v>
      </c>
      <c r="N186" s="483" t="s">
        <v>906</v>
      </c>
      <c r="O186" s="66"/>
    </row>
    <row r="187" spans="2:15" x14ac:dyDescent="0.25">
      <c r="B187" s="43">
        <v>182</v>
      </c>
      <c r="C187" s="65" t="s">
        <v>439</v>
      </c>
      <c r="D187" s="65" t="s">
        <v>65</v>
      </c>
      <c r="E187" s="61">
        <v>36.159755999999994</v>
      </c>
      <c r="F187" s="196">
        <f t="shared" si="4"/>
        <v>395587.73063999997</v>
      </c>
      <c r="G187" s="62">
        <v>45962</v>
      </c>
      <c r="H187" s="65" t="s">
        <v>780</v>
      </c>
      <c r="I187" s="43" t="s">
        <v>12</v>
      </c>
      <c r="J187" s="139">
        <v>45979</v>
      </c>
      <c r="K187" s="139">
        <v>45989</v>
      </c>
      <c r="L187" s="483">
        <f t="shared" si="5"/>
        <v>10</v>
      </c>
      <c r="M187" s="483" t="s">
        <v>279</v>
      </c>
      <c r="N187" s="483"/>
      <c r="O187" s="66"/>
    </row>
    <row r="188" spans="2:15" x14ac:dyDescent="0.25">
      <c r="B188" s="43">
        <v>183</v>
      </c>
      <c r="C188" s="65" t="s">
        <v>623</v>
      </c>
      <c r="D188" s="65" t="s">
        <v>181</v>
      </c>
      <c r="E188" s="65">
        <v>73.245000000000005</v>
      </c>
      <c r="F188" s="196">
        <f t="shared" si="4"/>
        <v>801300.3</v>
      </c>
      <c r="G188" s="62">
        <v>45962</v>
      </c>
      <c r="H188" s="43" t="s">
        <v>277</v>
      </c>
      <c r="I188" s="43" t="s">
        <v>12</v>
      </c>
      <c r="J188" s="139">
        <v>45980</v>
      </c>
      <c r="K188" s="139">
        <v>45990</v>
      </c>
      <c r="L188" s="483">
        <f t="shared" si="5"/>
        <v>10</v>
      </c>
      <c r="M188" s="64" t="s">
        <v>774</v>
      </c>
      <c r="N188" s="64" t="s">
        <v>906</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774</v>
      </c>
      <c r="N191" s="64" t="s">
        <v>906</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774</v>
      </c>
      <c r="N192" s="64"/>
      <c r="O192" s="66"/>
    </row>
    <row r="193" spans="2:15" x14ac:dyDescent="0.25">
      <c r="B193" s="43">
        <v>188</v>
      </c>
      <c r="C193" s="65" t="s">
        <v>517</v>
      </c>
      <c r="D193" s="65" t="s">
        <v>65</v>
      </c>
      <c r="E193" s="61">
        <v>36.159755999999994</v>
      </c>
      <c r="F193" s="196">
        <f t="shared" si="4"/>
        <v>395587.73063999997</v>
      </c>
      <c r="G193" s="62">
        <v>45962</v>
      </c>
      <c r="H193" s="43" t="s">
        <v>781</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774</v>
      </c>
      <c r="N196" s="64" t="s">
        <v>906</v>
      </c>
      <c r="O196" s="66"/>
    </row>
    <row r="197" spans="2:15" x14ac:dyDescent="0.25">
      <c r="B197" s="43">
        <v>192</v>
      </c>
      <c r="C197" s="65" t="s">
        <v>688</v>
      </c>
      <c r="D197" s="65" t="s">
        <v>65</v>
      </c>
      <c r="E197" s="61">
        <v>36.159755999999994</v>
      </c>
      <c r="F197" s="196">
        <f t="shared" si="4"/>
        <v>395587.73063999997</v>
      </c>
      <c r="G197" s="62">
        <v>45992</v>
      </c>
      <c r="H197" s="65" t="s">
        <v>523</v>
      </c>
      <c r="I197" s="43" t="s">
        <v>12</v>
      </c>
      <c r="J197" s="139">
        <v>45987</v>
      </c>
      <c r="K197" s="139">
        <v>45996</v>
      </c>
      <c r="L197" s="483">
        <f t="shared" si="5"/>
        <v>9</v>
      </c>
      <c r="M197" s="64" t="s">
        <v>774</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780</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774</v>
      </c>
      <c r="N200" s="483"/>
      <c r="O200" s="66"/>
    </row>
    <row r="201" spans="2:15" x14ac:dyDescent="0.25">
      <c r="B201" s="43">
        <v>196</v>
      </c>
      <c r="C201" s="65" t="s">
        <v>622</v>
      </c>
      <c r="D201" s="65" t="s">
        <v>63</v>
      </c>
      <c r="E201" s="61">
        <v>43.804423999999997</v>
      </c>
      <c r="F201" s="196">
        <f t="shared" si="6"/>
        <v>479220.39855999994</v>
      </c>
      <c r="G201" s="62">
        <v>45992</v>
      </c>
      <c r="H201" s="43" t="s">
        <v>277</v>
      </c>
      <c r="I201" s="43" t="s">
        <v>12</v>
      </c>
      <c r="J201" s="139">
        <v>45991</v>
      </c>
      <c r="K201" s="139">
        <v>45995</v>
      </c>
      <c r="L201" s="483">
        <f t="shared" si="7"/>
        <v>4</v>
      </c>
      <c r="M201" s="483" t="s">
        <v>774</v>
      </c>
      <c r="N201" s="483" t="s">
        <v>906</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781</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774</v>
      </c>
      <c r="N204" s="533" t="s">
        <v>906</v>
      </c>
      <c r="O204" s="532"/>
    </row>
    <row r="205" spans="2:15" x14ac:dyDescent="0.25">
      <c r="B205" s="43">
        <v>200</v>
      </c>
      <c r="C205" s="65" t="s">
        <v>625</v>
      </c>
      <c r="D205" s="65" t="s">
        <v>77</v>
      </c>
      <c r="E205" s="65">
        <v>37.930999999999997</v>
      </c>
      <c r="F205" s="196">
        <f t="shared" si="6"/>
        <v>414965.13999999996</v>
      </c>
      <c r="G205" s="62">
        <v>45992</v>
      </c>
      <c r="H205" s="43" t="s">
        <v>524</v>
      </c>
      <c r="I205" s="43" t="s">
        <v>12</v>
      </c>
      <c r="J205" s="139">
        <v>45994</v>
      </c>
      <c r="K205" s="139">
        <v>46001</v>
      </c>
      <c r="L205" s="533">
        <f t="shared" si="7"/>
        <v>7</v>
      </c>
      <c r="M205" s="483" t="s">
        <v>774</v>
      </c>
      <c r="N205" s="64" t="s">
        <v>906</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832</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833</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619</v>
      </c>
      <c r="D211" s="65" t="s">
        <v>65</v>
      </c>
      <c r="E211" s="61">
        <v>36.159755999999994</v>
      </c>
      <c r="F211" s="196">
        <f t="shared" si="6"/>
        <v>395587.73063999997</v>
      </c>
      <c r="G211" s="62">
        <v>45992</v>
      </c>
      <c r="H211" s="43" t="s">
        <v>277</v>
      </c>
      <c r="I211" s="43" t="s">
        <v>12</v>
      </c>
      <c r="J211" s="139">
        <v>45996</v>
      </c>
      <c r="K211" s="139">
        <v>46000</v>
      </c>
      <c r="L211" s="533">
        <f t="shared" si="7"/>
        <v>4</v>
      </c>
      <c r="M211" s="483" t="s">
        <v>774</v>
      </c>
      <c r="N211" s="483" t="s">
        <v>906</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774</v>
      </c>
      <c r="N212" s="483"/>
      <c r="O212" s="66"/>
    </row>
    <row r="213" spans="2:15" x14ac:dyDescent="0.25">
      <c r="B213" s="43">
        <v>208</v>
      </c>
      <c r="C213" s="65" t="s">
        <v>401</v>
      </c>
      <c r="D213" s="65" t="s">
        <v>79</v>
      </c>
      <c r="E213" s="68">
        <v>34.79</v>
      </c>
      <c r="F213" s="196">
        <f t="shared" si="6"/>
        <v>380602.6</v>
      </c>
      <c r="G213" s="62">
        <v>45992</v>
      </c>
      <c r="H213" s="65" t="s">
        <v>780</v>
      </c>
      <c r="I213" s="43" t="s">
        <v>12</v>
      </c>
      <c r="J213" s="139">
        <v>45998</v>
      </c>
      <c r="K213" s="139">
        <v>46003</v>
      </c>
      <c r="L213" s="533">
        <f t="shared" si="7"/>
        <v>5</v>
      </c>
      <c r="M213" s="483" t="s">
        <v>279</v>
      </c>
      <c r="N213" s="483"/>
      <c r="O213" s="66"/>
    </row>
    <row r="214" spans="2:15" x14ac:dyDescent="0.25">
      <c r="B214" s="43">
        <v>209</v>
      </c>
      <c r="C214" s="65" t="s">
        <v>713</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781</v>
      </c>
      <c r="I215" s="43" t="s">
        <v>12</v>
      </c>
      <c r="J215" s="139">
        <v>46000</v>
      </c>
      <c r="K215" s="139">
        <v>46022</v>
      </c>
      <c r="L215" s="533">
        <f t="shared" si="7"/>
        <v>22</v>
      </c>
      <c r="M215" s="483" t="s">
        <v>279</v>
      </c>
      <c r="N215" s="483"/>
      <c r="O215" s="66"/>
    </row>
    <row r="216" spans="2:15" x14ac:dyDescent="0.25">
      <c r="B216" s="43">
        <v>211</v>
      </c>
      <c r="C216" s="65" t="s">
        <v>616</v>
      </c>
      <c r="D216" s="65" t="s">
        <v>65</v>
      </c>
      <c r="E216" s="61">
        <v>36.159755999999994</v>
      </c>
      <c r="F216" s="196">
        <f t="shared" si="6"/>
        <v>395587.73063999997</v>
      </c>
      <c r="G216" s="530">
        <v>45992</v>
      </c>
      <c r="H216" s="514" t="s">
        <v>277</v>
      </c>
      <c r="I216" s="43" t="s">
        <v>12</v>
      </c>
      <c r="J216" s="139">
        <v>46001</v>
      </c>
      <c r="K216" s="139">
        <v>46004</v>
      </c>
      <c r="L216" s="533">
        <f t="shared" si="7"/>
        <v>3</v>
      </c>
      <c r="M216" s="483" t="s">
        <v>774</v>
      </c>
      <c r="N216" s="483" t="s">
        <v>906</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774</v>
      </c>
      <c r="N217" s="483"/>
      <c r="O217" s="66"/>
    </row>
    <row r="218" spans="2:15" x14ac:dyDescent="0.25">
      <c r="B218" s="43">
        <v>213</v>
      </c>
      <c r="C218" s="65" t="s">
        <v>714</v>
      </c>
      <c r="D218" s="65" t="s">
        <v>474</v>
      </c>
      <c r="E218" s="68">
        <v>65.87</v>
      </c>
      <c r="F218" s="196">
        <f t="shared" si="6"/>
        <v>720617.8</v>
      </c>
      <c r="G218" s="62">
        <v>45992</v>
      </c>
      <c r="H218" s="43" t="s">
        <v>545</v>
      </c>
      <c r="I218" s="43" t="s">
        <v>12</v>
      </c>
      <c r="J218" s="139">
        <v>46001</v>
      </c>
      <c r="K218" s="139">
        <v>46009</v>
      </c>
      <c r="L218" s="533">
        <f t="shared" si="7"/>
        <v>8</v>
      </c>
      <c r="M218" s="483" t="s">
        <v>279</v>
      </c>
      <c r="N218" s="483" t="s">
        <v>906</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774</v>
      </c>
      <c r="N219" s="483" t="s">
        <v>906</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774</v>
      </c>
      <c r="N220" s="483" t="s">
        <v>906</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740</v>
      </c>
      <c r="D223" s="65" t="s">
        <v>65</v>
      </c>
      <c r="E223" s="61">
        <v>36.159755999999994</v>
      </c>
      <c r="F223" s="196">
        <f t="shared" si="6"/>
        <v>395587.73063999997</v>
      </c>
      <c r="G223" s="62">
        <v>45992</v>
      </c>
      <c r="H223" s="65" t="s">
        <v>832</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780</v>
      </c>
      <c r="I224" s="43" t="s">
        <v>12</v>
      </c>
      <c r="J224" s="139">
        <v>46004</v>
      </c>
      <c r="K224" s="139">
        <v>46012</v>
      </c>
      <c r="L224" s="483">
        <f t="shared" si="7"/>
        <v>8</v>
      </c>
      <c r="M224" s="483" t="s">
        <v>279</v>
      </c>
      <c r="N224" s="483"/>
      <c r="O224" s="66"/>
    </row>
    <row r="225" spans="2:15" x14ac:dyDescent="0.25">
      <c r="B225" s="43">
        <v>220</v>
      </c>
      <c r="C225" s="65" t="s">
        <v>620</v>
      </c>
      <c r="D225" s="65" t="s">
        <v>65</v>
      </c>
      <c r="E225" s="61">
        <v>36.159755999999994</v>
      </c>
      <c r="F225" s="196">
        <f t="shared" si="6"/>
        <v>395587.73063999997</v>
      </c>
      <c r="G225" s="62">
        <v>45992</v>
      </c>
      <c r="H225" s="43" t="s">
        <v>277</v>
      </c>
      <c r="I225" s="43" t="s">
        <v>12</v>
      </c>
      <c r="J225" s="139">
        <v>46004</v>
      </c>
      <c r="K225" s="139">
        <v>46008</v>
      </c>
      <c r="L225" s="483">
        <f t="shared" si="7"/>
        <v>4</v>
      </c>
      <c r="M225" s="483" t="s">
        <v>774</v>
      </c>
      <c r="N225" s="483" t="s">
        <v>906</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774</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774</v>
      </c>
      <c r="N227" s="483" t="s">
        <v>906</v>
      </c>
      <c r="O227" s="66"/>
    </row>
    <row r="228" spans="2:15" x14ac:dyDescent="0.25">
      <c r="B228" s="43">
        <v>223</v>
      </c>
      <c r="C228" s="65" t="s">
        <v>615</v>
      </c>
      <c r="D228" s="65" t="s">
        <v>65</v>
      </c>
      <c r="E228" s="61">
        <v>36.159755999999994</v>
      </c>
      <c r="F228" s="196">
        <f t="shared" si="6"/>
        <v>395587.73063999997</v>
      </c>
      <c r="G228" s="62">
        <v>45992</v>
      </c>
      <c r="H228" s="43" t="s">
        <v>277</v>
      </c>
      <c r="I228" s="43" t="s">
        <v>12</v>
      </c>
      <c r="J228" s="139">
        <v>46009</v>
      </c>
      <c r="K228" s="139">
        <v>46013</v>
      </c>
      <c r="L228" s="483">
        <f t="shared" si="7"/>
        <v>4</v>
      </c>
      <c r="M228" s="483" t="s">
        <v>774</v>
      </c>
      <c r="N228" s="483" t="s">
        <v>906</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774</v>
      </c>
      <c r="N230" s="483"/>
      <c r="O230" s="66"/>
    </row>
    <row r="231" spans="2:15" x14ac:dyDescent="0.25">
      <c r="B231" s="43">
        <v>226</v>
      </c>
      <c r="C231" s="65" t="s">
        <v>817</v>
      </c>
      <c r="D231" s="65" t="s">
        <v>79</v>
      </c>
      <c r="E231" s="68">
        <v>34.79</v>
      </c>
      <c r="F231" s="196">
        <f t="shared" si="6"/>
        <v>380602.6</v>
      </c>
      <c r="G231" s="62">
        <v>45992</v>
      </c>
      <c r="H231" s="43" t="s">
        <v>538</v>
      </c>
      <c r="I231" s="43" t="s">
        <v>12</v>
      </c>
      <c r="J231" s="139">
        <v>46011</v>
      </c>
      <c r="K231" s="139">
        <v>46018</v>
      </c>
      <c r="L231" s="483">
        <f t="shared" si="8"/>
        <v>7</v>
      </c>
      <c r="M231" s="483" t="s">
        <v>279</v>
      </c>
      <c r="N231" s="483" t="s">
        <v>906</v>
      </c>
      <c r="O231" s="66"/>
    </row>
    <row r="232" spans="2:15" x14ac:dyDescent="0.25">
      <c r="B232" s="43">
        <v>227</v>
      </c>
      <c r="C232" s="65" t="s">
        <v>483</v>
      </c>
      <c r="D232" s="65" t="s">
        <v>77</v>
      </c>
      <c r="E232" s="65">
        <v>37.930999999999997</v>
      </c>
      <c r="F232" s="196">
        <f t="shared" si="6"/>
        <v>414965.13999999996</v>
      </c>
      <c r="G232" s="62">
        <v>45992</v>
      </c>
      <c r="H232" s="65" t="s">
        <v>833</v>
      </c>
      <c r="I232" s="43" t="s">
        <v>12</v>
      </c>
      <c r="J232" s="139">
        <v>46012</v>
      </c>
      <c r="K232" s="139">
        <v>46018</v>
      </c>
      <c r="L232" s="483">
        <f t="shared" si="8"/>
        <v>6</v>
      </c>
      <c r="M232" s="483" t="s">
        <v>279</v>
      </c>
      <c r="N232" s="483"/>
      <c r="O232" s="65"/>
    </row>
    <row r="233" spans="2:15" x14ac:dyDescent="0.25">
      <c r="B233" s="43">
        <v>228</v>
      </c>
      <c r="C233" s="65" t="s">
        <v>735</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729</v>
      </c>
      <c r="D234" s="65" t="s">
        <v>79</v>
      </c>
      <c r="E234" s="68">
        <v>34.79</v>
      </c>
      <c r="F234" s="196">
        <f t="shared" si="6"/>
        <v>380602.6</v>
      </c>
      <c r="G234" s="62">
        <v>45992</v>
      </c>
      <c r="H234" s="65" t="s">
        <v>832</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780</v>
      </c>
      <c r="I235" s="43" t="s">
        <v>12</v>
      </c>
      <c r="J235" s="139">
        <v>46013</v>
      </c>
      <c r="K235" s="139">
        <v>46021</v>
      </c>
      <c r="L235" s="483">
        <f t="shared" si="8"/>
        <v>8</v>
      </c>
      <c r="M235" s="483" t="s">
        <v>279</v>
      </c>
      <c r="N235" s="483" t="s">
        <v>906</v>
      </c>
      <c r="O235" s="66"/>
    </row>
    <row r="236" spans="2:15" x14ac:dyDescent="0.25">
      <c r="B236" s="43">
        <v>231</v>
      </c>
      <c r="C236" s="65" t="s">
        <v>639</v>
      </c>
      <c r="D236" s="65" t="s">
        <v>197</v>
      </c>
      <c r="E236" s="68">
        <v>97.17</v>
      </c>
      <c r="F236" s="65">
        <f t="shared" si="6"/>
        <v>1063039.8</v>
      </c>
      <c r="G236" s="62">
        <v>46023</v>
      </c>
      <c r="H236" s="43" t="s">
        <v>524</v>
      </c>
      <c r="I236" s="43" t="s">
        <v>12</v>
      </c>
      <c r="J236" s="139">
        <v>46013</v>
      </c>
      <c r="K236" s="139">
        <v>46026</v>
      </c>
      <c r="L236" s="483">
        <f t="shared" si="8"/>
        <v>13</v>
      </c>
      <c r="M236" s="483" t="s">
        <v>774</v>
      </c>
      <c r="N236" s="483"/>
      <c r="O236" s="66"/>
    </row>
    <row r="237" spans="2:15" x14ac:dyDescent="0.25">
      <c r="B237" s="43">
        <v>232</v>
      </c>
      <c r="C237" s="65" t="s">
        <v>621</v>
      </c>
      <c r="D237" s="65" t="s">
        <v>65</v>
      </c>
      <c r="E237" s="61">
        <v>36.159755999999994</v>
      </c>
      <c r="F237" s="196">
        <f t="shared" si="6"/>
        <v>395587.73063999997</v>
      </c>
      <c r="G237" s="62">
        <v>45992</v>
      </c>
      <c r="H237" s="43" t="s">
        <v>277</v>
      </c>
      <c r="I237" s="43" t="s">
        <v>12</v>
      </c>
      <c r="J237" s="139">
        <v>46013</v>
      </c>
      <c r="K237" s="139">
        <v>46017</v>
      </c>
      <c r="L237" s="483">
        <f t="shared" si="8"/>
        <v>4</v>
      </c>
      <c r="M237" s="483" t="s">
        <v>774</v>
      </c>
      <c r="N237" s="483" t="s">
        <v>906</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774</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613</v>
      </c>
      <c r="D240" s="65" t="s">
        <v>63</v>
      </c>
      <c r="E240" s="61">
        <v>43.804423999999997</v>
      </c>
      <c r="F240" s="196">
        <f t="shared" si="6"/>
        <v>479220.39855999994</v>
      </c>
      <c r="G240" s="62">
        <v>45992</v>
      </c>
      <c r="H240" s="43" t="s">
        <v>277</v>
      </c>
      <c r="I240" s="43" t="s">
        <v>12</v>
      </c>
      <c r="J240" s="139">
        <v>46018</v>
      </c>
      <c r="K240" s="139">
        <v>46022</v>
      </c>
      <c r="L240" s="483">
        <f t="shared" si="8"/>
        <v>4</v>
      </c>
      <c r="M240" s="483" t="s">
        <v>774</v>
      </c>
      <c r="N240" s="483" t="s">
        <v>906</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774</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906</v>
      </c>
      <c r="O243" s="66"/>
    </row>
    <row r="244" spans="2:15" x14ac:dyDescent="0.25">
      <c r="B244" s="43">
        <v>239</v>
      </c>
      <c r="C244" s="65" t="s">
        <v>491</v>
      </c>
      <c r="D244" s="65" t="s">
        <v>65</v>
      </c>
      <c r="E244" s="61">
        <v>36.159755999999994</v>
      </c>
      <c r="F244" s="196">
        <f t="shared" si="6"/>
        <v>395587.73063999997</v>
      </c>
      <c r="G244" s="62">
        <v>46023</v>
      </c>
      <c r="H244" s="65" t="s">
        <v>833</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832</v>
      </c>
      <c r="I245" s="43" t="s">
        <v>12</v>
      </c>
      <c r="J245" s="139">
        <v>46020</v>
      </c>
      <c r="K245" s="139">
        <v>46028</v>
      </c>
      <c r="L245" s="483">
        <f t="shared" si="8"/>
        <v>8</v>
      </c>
      <c r="M245" s="483" t="s">
        <v>279</v>
      </c>
      <c r="N245" s="483"/>
      <c r="O245" s="66"/>
    </row>
    <row r="246" spans="2:15" x14ac:dyDescent="0.25">
      <c r="B246" s="43">
        <v>241</v>
      </c>
      <c r="C246" s="65" t="s">
        <v>651</v>
      </c>
      <c r="D246" s="65" t="s">
        <v>181</v>
      </c>
      <c r="E246" s="65">
        <v>73.245000000000005</v>
      </c>
      <c r="F246" s="196">
        <f t="shared" si="6"/>
        <v>801300.3</v>
      </c>
      <c r="G246" s="62">
        <v>46023</v>
      </c>
      <c r="H246" s="43" t="s">
        <v>525</v>
      </c>
      <c r="I246" s="43" t="s">
        <v>12</v>
      </c>
      <c r="J246" s="139">
        <v>46022</v>
      </c>
      <c r="K246" s="139">
        <v>46033</v>
      </c>
      <c r="L246" s="483">
        <f t="shared" si="8"/>
        <v>11</v>
      </c>
      <c r="M246" s="483" t="s">
        <v>774</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780</v>
      </c>
      <c r="I248" s="43" t="s">
        <v>12</v>
      </c>
      <c r="J248" s="139">
        <v>46022</v>
      </c>
      <c r="K248" s="139">
        <v>46030</v>
      </c>
      <c r="L248" s="483">
        <f t="shared" si="8"/>
        <v>8</v>
      </c>
      <c r="M248" s="483" t="s">
        <v>279</v>
      </c>
      <c r="N248" s="483"/>
      <c r="O248" s="66"/>
    </row>
    <row r="249" spans="2:15" x14ac:dyDescent="0.25">
      <c r="B249" s="43">
        <v>244</v>
      </c>
      <c r="C249" s="65" t="s">
        <v>614</v>
      </c>
      <c r="D249" s="65" t="s">
        <v>63</v>
      </c>
      <c r="E249" s="61">
        <v>43.804423999999997</v>
      </c>
      <c r="F249" s="196">
        <f t="shared" si="6"/>
        <v>479220.39855999994</v>
      </c>
      <c r="G249" s="62">
        <v>46023</v>
      </c>
      <c r="H249" s="43" t="s">
        <v>277</v>
      </c>
      <c r="I249" s="43" t="s">
        <v>12</v>
      </c>
      <c r="J249" s="139">
        <v>46024</v>
      </c>
      <c r="K249" s="139">
        <v>46027</v>
      </c>
      <c r="L249" s="483">
        <f t="shared" si="8"/>
        <v>3</v>
      </c>
      <c r="M249" s="483" t="s">
        <v>774</v>
      </c>
      <c r="N249" s="483" t="s">
        <v>906</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774</v>
      </c>
      <c r="N250" s="483"/>
      <c r="O250" s="66"/>
    </row>
    <row r="251" spans="2:15" x14ac:dyDescent="0.25">
      <c r="B251" s="43">
        <v>246</v>
      </c>
      <c r="C251" s="65" t="s">
        <v>694</v>
      </c>
      <c r="D251" s="65" t="s">
        <v>696</v>
      </c>
      <c r="E251" s="68">
        <v>72.16</v>
      </c>
      <c r="F251" s="196">
        <f t="shared" si="6"/>
        <v>789430.39999999991</v>
      </c>
      <c r="G251" s="62">
        <v>46023</v>
      </c>
      <c r="H251" s="43" t="s">
        <v>521</v>
      </c>
      <c r="I251" s="43" t="s">
        <v>12</v>
      </c>
      <c r="J251" s="139">
        <v>46024</v>
      </c>
      <c r="K251" s="139">
        <v>46032</v>
      </c>
      <c r="L251" s="483">
        <f t="shared" si="8"/>
        <v>8</v>
      </c>
      <c r="M251" s="483" t="s">
        <v>774</v>
      </c>
      <c r="N251" s="483" t="s">
        <v>906</v>
      </c>
      <c r="O251" s="66"/>
    </row>
    <row r="252" spans="2:15" x14ac:dyDescent="0.25">
      <c r="B252" s="43">
        <v>247</v>
      </c>
      <c r="C252" s="65" t="s">
        <v>424</v>
      </c>
      <c r="D252" s="65" t="s">
        <v>77</v>
      </c>
      <c r="E252" s="65">
        <v>37.930999999999997</v>
      </c>
      <c r="F252" s="196">
        <f t="shared" si="6"/>
        <v>414965.13999999996</v>
      </c>
      <c r="G252" s="62">
        <v>46023</v>
      </c>
      <c r="H252" s="43" t="s">
        <v>781</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781</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833</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774</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640</v>
      </c>
      <c r="D258" s="65" t="s">
        <v>65</v>
      </c>
      <c r="E258" s="61">
        <v>36.159755999999994</v>
      </c>
      <c r="F258" s="196">
        <f t="shared" si="6"/>
        <v>395587.73063999997</v>
      </c>
      <c r="G258" s="62">
        <v>46023</v>
      </c>
      <c r="H258" s="43" t="s">
        <v>524</v>
      </c>
      <c r="I258" s="43" t="s">
        <v>12</v>
      </c>
      <c r="J258" s="139">
        <v>46027</v>
      </c>
      <c r="K258" s="139">
        <v>46036</v>
      </c>
      <c r="L258" s="483">
        <f t="shared" si="8"/>
        <v>9</v>
      </c>
      <c r="M258" s="483" t="s">
        <v>774</v>
      </c>
      <c r="N258" s="483" t="s">
        <v>906</v>
      </c>
      <c r="O258" s="66"/>
    </row>
    <row r="259" spans="2:15" x14ac:dyDescent="0.25">
      <c r="B259" s="43">
        <v>254</v>
      </c>
      <c r="C259" s="65" t="s">
        <v>632</v>
      </c>
      <c r="D259" s="65" t="s">
        <v>633</v>
      </c>
      <c r="E259" s="65">
        <v>101.95</v>
      </c>
      <c r="F259" s="196">
        <f t="shared" si="6"/>
        <v>1115333</v>
      </c>
      <c r="G259" s="62">
        <v>46023</v>
      </c>
      <c r="H259" s="43" t="s">
        <v>277</v>
      </c>
      <c r="I259" s="43" t="s">
        <v>12</v>
      </c>
      <c r="J259" s="139">
        <v>46028</v>
      </c>
      <c r="K259" s="139">
        <v>46041</v>
      </c>
      <c r="L259" s="483">
        <f t="shared" si="8"/>
        <v>13</v>
      </c>
      <c r="M259" s="483" t="s">
        <v>774</v>
      </c>
      <c r="N259" s="483" t="s">
        <v>906</v>
      </c>
      <c r="O259" s="66"/>
    </row>
    <row r="260" spans="2:15" x14ac:dyDescent="0.25">
      <c r="B260" s="43">
        <v>255</v>
      </c>
      <c r="C260" s="65" t="s">
        <v>739</v>
      </c>
      <c r="D260" s="65" t="s">
        <v>79</v>
      </c>
      <c r="E260" s="68">
        <v>34.79</v>
      </c>
      <c r="F260" s="196">
        <f t="shared" si="6"/>
        <v>380602.6</v>
      </c>
      <c r="G260" s="62">
        <v>46023</v>
      </c>
      <c r="H260" s="65" t="s">
        <v>832</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721</v>
      </c>
      <c r="D262" s="65" t="s">
        <v>203</v>
      </c>
      <c r="E262" s="65">
        <v>55.451000000000001</v>
      </c>
      <c r="F262" s="65">
        <f t="shared" si="9"/>
        <v>606633.94000000006</v>
      </c>
      <c r="G262" s="62">
        <v>46023</v>
      </c>
      <c r="H262" s="65" t="s">
        <v>780</v>
      </c>
      <c r="I262" s="43" t="s">
        <v>12</v>
      </c>
      <c r="J262" s="139">
        <v>46031</v>
      </c>
      <c r="K262" s="139">
        <v>46053</v>
      </c>
      <c r="L262" s="483">
        <f t="shared" ref="L262:L293" si="10">K262-J262</f>
        <v>22</v>
      </c>
      <c r="M262" s="483" t="s">
        <v>279</v>
      </c>
      <c r="N262" s="483" t="s">
        <v>906</v>
      </c>
      <c r="O262" s="65"/>
    </row>
    <row r="263" spans="2:15" x14ac:dyDescent="0.25">
      <c r="B263" s="43">
        <v>258</v>
      </c>
      <c r="C263" s="65" t="s">
        <v>693</v>
      </c>
      <c r="D263" s="65" t="s">
        <v>170</v>
      </c>
      <c r="E263" s="65">
        <v>65.028000000000006</v>
      </c>
      <c r="F263" s="196">
        <f t="shared" si="9"/>
        <v>711406.32000000007</v>
      </c>
      <c r="G263" s="62">
        <v>46023</v>
      </c>
      <c r="H263" s="43" t="s">
        <v>521</v>
      </c>
      <c r="I263" s="43" t="s">
        <v>12</v>
      </c>
      <c r="J263" s="139">
        <v>46033</v>
      </c>
      <c r="K263" s="139">
        <v>46040</v>
      </c>
      <c r="L263" s="483">
        <f t="shared" si="10"/>
        <v>7</v>
      </c>
      <c r="M263" s="483" t="s">
        <v>774</v>
      </c>
      <c r="N263" s="483" t="s">
        <v>906</v>
      </c>
      <c r="O263" s="65"/>
    </row>
    <row r="264" spans="2:15" x14ac:dyDescent="0.25">
      <c r="B264" s="43">
        <v>259</v>
      </c>
      <c r="C264" s="65" t="s">
        <v>702</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738</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734</v>
      </c>
      <c r="D266" s="65" t="s">
        <v>633</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832</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833</v>
      </c>
      <c r="I268" s="43" t="s">
        <v>12</v>
      </c>
      <c r="J268" s="139">
        <v>46034</v>
      </c>
      <c r="K268" s="139">
        <v>46040</v>
      </c>
      <c r="L268" s="483">
        <f t="shared" si="10"/>
        <v>6</v>
      </c>
      <c r="M268" s="483" t="s">
        <v>279</v>
      </c>
      <c r="N268" s="483"/>
      <c r="O268" s="66"/>
    </row>
    <row r="269" spans="2:15" x14ac:dyDescent="0.25">
      <c r="B269" s="43">
        <v>264</v>
      </c>
      <c r="C269" s="65" t="s">
        <v>645</v>
      </c>
      <c r="D269" s="65" t="s">
        <v>65</v>
      </c>
      <c r="E269" s="61">
        <v>36.159755999999994</v>
      </c>
      <c r="F269" s="196">
        <f t="shared" si="9"/>
        <v>395587.73063999997</v>
      </c>
      <c r="G269" s="62">
        <v>46023</v>
      </c>
      <c r="H269" s="43" t="s">
        <v>525</v>
      </c>
      <c r="I269" s="43" t="s">
        <v>12</v>
      </c>
      <c r="J269" s="139">
        <v>46034</v>
      </c>
      <c r="K269" s="139">
        <v>46042</v>
      </c>
      <c r="L269" s="483">
        <f t="shared" si="10"/>
        <v>8</v>
      </c>
      <c r="M269" s="483" t="s">
        <v>774</v>
      </c>
      <c r="N269" s="483" t="s">
        <v>906</v>
      </c>
      <c r="O269" s="66"/>
    </row>
    <row r="270" spans="2:15" x14ac:dyDescent="0.25">
      <c r="B270" s="43">
        <v>265</v>
      </c>
      <c r="C270" s="65" t="s">
        <v>450</v>
      </c>
      <c r="D270" s="65" t="s">
        <v>65</v>
      </c>
      <c r="E270" s="61">
        <v>36.159755999999994</v>
      </c>
      <c r="F270" s="196">
        <f t="shared" si="9"/>
        <v>395587.73063999997</v>
      </c>
      <c r="G270" s="62">
        <v>46023</v>
      </c>
      <c r="H270" s="43" t="s">
        <v>781</v>
      </c>
      <c r="I270" s="43" t="s">
        <v>12</v>
      </c>
      <c r="J270" s="139">
        <v>46037</v>
      </c>
      <c r="K270" s="139">
        <v>46047</v>
      </c>
      <c r="L270" s="483">
        <f t="shared" si="10"/>
        <v>10</v>
      </c>
      <c r="M270" s="483" t="s">
        <v>279</v>
      </c>
      <c r="N270" s="483"/>
      <c r="O270" s="66"/>
    </row>
    <row r="271" spans="2:15" x14ac:dyDescent="0.25">
      <c r="B271" s="43">
        <v>266</v>
      </c>
      <c r="C271" s="65" t="s">
        <v>642</v>
      </c>
      <c r="D271" s="65" t="s">
        <v>79</v>
      </c>
      <c r="E271" s="68">
        <v>34.79</v>
      </c>
      <c r="F271" s="196">
        <f t="shared" si="9"/>
        <v>380602.6</v>
      </c>
      <c r="G271" s="62">
        <v>46023</v>
      </c>
      <c r="H271" s="43" t="s">
        <v>524</v>
      </c>
      <c r="I271" s="43" t="s">
        <v>12</v>
      </c>
      <c r="J271" s="139">
        <v>46037</v>
      </c>
      <c r="K271" s="139">
        <v>46042</v>
      </c>
      <c r="L271" s="483">
        <f t="shared" si="10"/>
        <v>5</v>
      </c>
      <c r="M271" s="483" t="s">
        <v>774</v>
      </c>
      <c r="N271" s="483" t="s">
        <v>906</v>
      </c>
      <c r="O271" s="66"/>
    </row>
    <row r="272" spans="2:15" x14ac:dyDescent="0.25">
      <c r="B272" s="43">
        <v>267</v>
      </c>
      <c r="C272" s="65" t="s">
        <v>680</v>
      </c>
      <c r="D272" s="65" t="s">
        <v>210</v>
      </c>
      <c r="E272" s="65">
        <v>88.468000000000004</v>
      </c>
      <c r="F272" s="196">
        <f t="shared" si="9"/>
        <v>967839.92</v>
      </c>
      <c r="G272" s="62">
        <v>46023</v>
      </c>
      <c r="H272" s="43" t="s">
        <v>521</v>
      </c>
      <c r="I272" s="43" t="s">
        <v>12</v>
      </c>
      <c r="J272" s="139">
        <v>46041</v>
      </c>
      <c r="K272" s="139">
        <v>46053</v>
      </c>
      <c r="L272" s="483">
        <f t="shared" si="10"/>
        <v>12</v>
      </c>
      <c r="M272" s="483" t="s">
        <v>844</v>
      </c>
      <c r="N272" s="483" t="s">
        <v>906</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833</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774</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774</v>
      </c>
      <c r="N276" s="64" t="s">
        <v>906</v>
      </c>
      <c r="O276" s="66"/>
    </row>
    <row r="277" spans="2:15" x14ac:dyDescent="0.25">
      <c r="B277" s="43">
        <v>272</v>
      </c>
      <c r="C277" s="65" t="s">
        <v>706</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906</v>
      </c>
      <c r="O277" s="66"/>
    </row>
    <row r="278" spans="2:15" x14ac:dyDescent="0.25">
      <c r="B278" s="43">
        <v>273</v>
      </c>
      <c r="C278" s="65" t="s">
        <v>641</v>
      </c>
      <c r="D278" s="65" t="s">
        <v>65</v>
      </c>
      <c r="E278" s="61">
        <v>36.159755999999994</v>
      </c>
      <c r="F278" s="196">
        <f t="shared" si="9"/>
        <v>395587.73063999997</v>
      </c>
      <c r="G278" s="62">
        <v>46023</v>
      </c>
      <c r="H278" s="43" t="s">
        <v>524</v>
      </c>
      <c r="I278" s="43" t="s">
        <v>12</v>
      </c>
      <c r="J278" s="139">
        <v>46043</v>
      </c>
      <c r="K278" s="139">
        <v>46050</v>
      </c>
      <c r="L278" s="483">
        <f t="shared" si="10"/>
        <v>7</v>
      </c>
      <c r="M278" s="483" t="s">
        <v>774</v>
      </c>
      <c r="N278" s="483" t="s">
        <v>906</v>
      </c>
      <c r="O278" s="66"/>
    </row>
    <row r="279" spans="2:15" x14ac:dyDescent="0.25">
      <c r="B279" s="43">
        <v>274</v>
      </c>
      <c r="C279" s="65" t="s">
        <v>644</v>
      </c>
      <c r="D279" s="65" t="s">
        <v>390</v>
      </c>
      <c r="E279" s="65">
        <v>87.021000000000001</v>
      </c>
      <c r="F279" s="196">
        <f t="shared" si="9"/>
        <v>952009.74</v>
      </c>
      <c r="G279" s="62">
        <v>46023</v>
      </c>
      <c r="H279" s="43" t="s">
        <v>525</v>
      </c>
      <c r="I279" s="43" t="s">
        <v>12</v>
      </c>
      <c r="J279" s="139">
        <v>46043</v>
      </c>
      <c r="K279" s="139">
        <v>46053</v>
      </c>
      <c r="L279" s="483">
        <f t="shared" si="10"/>
        <v>10</v>
      </c>
      <c r="M279" s="483" t="s">
        <v>774</v>
      </c>
      <c r="N279" s="483" t="s">
        <v>906</v>
      </c>
      <c r="O279" s="66"/>
    </row>
    <row r="280" spans="2:15" x14ac:dyDescent="0.25">
      <c r="B280" s="43">
        <v>275</v>
      </c>
      <c r="C280" s="65" t="s">
        <v>481</v>
      </c>
      <c r="D280" s="65" t="s">
        <v>126</v>
      </c>
      <c r="E280" s="65">
        <v>59.500999999999998</v>
      </c>
      <c r="F280" s="196">
        <f t="shared" si="9"/>
        <v>650940.93999999994</v>
      </c>
      <c r="G280" s="62">
        <v>46054</v>
      </c>
      <c r="H280" s="65" t="s">
        <v>832</v>
      </c>
      <c r="I280" s="43" t="s">
        <v>12</v>
      </c>
      <c r="J280" s="139">
        <v>46043</v>
      </c>
      <c r="K280" s="139">
        <v>46056</v>
      </c>
      <c r="L280" s="483">
        <f t="shared" si="10"/>
        <v>13</v>
      </c>
      <c r="M280" s="483" t="s">
        <v>279</v>
      </c>
      <c r="N280" s="483"/>
      <c r="O280" s="66"/>
    </row>
    <row r="281" spans="2:15" x14ac:dyDescent="0.25">
      <c r="B281" s="43">
        <v>276</v>
      </c>
      <c r="C281" s="65" t="s">
        <v>683</v>
      </c>
      <c r="D281" s="43" t="s">
        <v>57</v>
      </c>
      <c r="E281" s="61">
        <v>45.697022000000004</v>
      </c>
      <c r="F281" s="45">
        <f t="shared" si="9"/>
        <v>499925.42068000004</v>
      </c>
      <c r="G281" s="62">
        <v>46054</v>
      </c>
      <c r="H281" s="43" t="s">
        <v>527</v>
      </c>
      <c r="I281" s="43" t="s">
        <v>12</v>
      </c>
      <c r="J281" s="139">
        <v>46046</v>
      </c>
      <c r="K281" s="139">
        <v>46058</v>
      </c>
      <c r="L281" s="483">
        <f t="shared" si="10"/>
        <v>12</v>
      </c>
      <c r="M281" s="483" t="s">
        <v>844</v>
      </c>
      <c r="N281" s="483" t="s">
        <v>906</v>
      </c>
      <c r="O281" s="66"/>
    </row>
    <row r="282" spans="2:15" x14ac:dyDescent="0.25">
      <c r="B282" s="43">
        <v>277</v>
      </c>
      <c r="C282" s="65" t="s">
        <v>723</v>
      </c>
      <c r="D282" s="65" t="s">
        <v>65</v>
      </c>
      <c r="E282" s="61">
        <v>36.159755999999994</v>
      </c>
      <c r="F282" s="196">
        <f t="shared" si="9"/>
        <v>395587.73063999997</v>
      </c>
      <c r="G282" s="62">
        <v>46023</v>
      </c>
      <c r="H282" s="65" t="s">
        <v>780</v>
      </c>
      <c r="I282" s="43" t="s">
        <v>12</v>
      </c>
      <c r="J282" s="139">
        <v>46032</v>
      </c>
      <c r="K282" s="139">
        <v>46046</v>
      </c>
      <c r="L282" s="483">
        <f t="shared" si="10"/>
        <v>14</v>
      </c>
      <c r="M282" s="483" t="s">
        <v>279</v>
      </c>
      <c r="N282" s="483" t="s">
        <v>906</v>
      </c>
      <c r="O282" s="66"/>
    </row>
    <row r="283" spans="2:15" x14ac:dyDescent="0.25">
      <c r="B283" s="43">
        <v>278</v>
      </c>
      <c r="C283" s="65" t="s">
        <v>512</v>
      </c>
      <c r="D283" s="65" t="s">
        <v>203</v>
      </c>
      <c r="E283" s="65">
        <v>55.451000000000001</v>
      </c>
      <c r="F283" s="196">
        <f t="shared" si="9"/>
        <v>606633.94000000006</v>
      </c>
      <c r="G283" s="62">
        <v>46054</v>
      </c>
      <c r="H283" s="43" t="s">
        <v>781</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705</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906</v>
      </c>
      <c r="O285" s="66"/>
    </row>
    <row r="286" spans="2:15" x14ac:dyDescent="0.25">
      <c r="B286" s="43">
        <v>281</v>
      </c>
      <c r="C286" s="65" t="s">
        <v>638</v>
      </c>
      <c r="D286" s="65" t="s">
        <v>390</v>
      </c>
      <c r="E286" s="65">
        <v>87.021000000000001</v>
      </c>
      <c r="F286" s="196">
        <f t="shared" si="9"/>
        <v>952009.74</v>
      </c>
      <c r="G286" s="62">
        <v>46054</v>
      </c>
      <c r="H286" s="43" t="s">
        <v>524</v>
      </c>
      <c r="I286" s="43" t="s">
        <v>12</v>
      </c>
      <c r="J286" s="139">
        <v>46051</v>
      </c>
      <c r="K286" s="139">
        <v>46061</v>
      </c>
      <c r="L286" s="483">
        <f t="shared" si="10"/>
        <v>10</v>
      </c>
      <c r="M286" s="483" t="s">
        <v>774</v>
      </c>
      <c r="N286" s="64" t="s">
        <v>906</v>
      </c>
      <c r="O286" s="66"/>
    </row>
    <row r="287" spans="2:15" x14ac:dyDescent="0.25">
      <c r="B287" s="43">
        <v>282</v>
      </c>
      <c r="C287" s="65" t="s">
        <v>673</v>
      </c>
      <c r="D287" s="43" t="s">
        <v>57</v>
      </c>
      <c r="E287" s="61">
        <v>45.697022000000004</v>
      </c>
      <c r="F287" s="45">
        <f t="shared" si="9"/>
        <v>499925.42068000004</v>
      </c>
      <c r="G287" s="62">
        <v>46054</v>
      </c>
      <c r="H287" s="65" t="s">
        <v>523</v>
      </c>
      <c r="I287" s="43" t="s">
        <v>12</v>
      </c>
      <c r="J287" s="139">
        <v>46053</v>
      </c>
      <c r="K287" s="139">
        <v>46066</v>
      </c>
      <c r="L287" s="483">
        <f t="shared" si="10"/>
        <v>13</v>
      </c>
      <c r="M287" s="483" t="s">
        <v>774</v>
      </c>
      <c r="N287" s="483"/>
      <c r="O287" s="66"/>
    </row>
    <row r="288" spans="2:15" x14ac:dyDescent="0.25">
      <c r="B288" s="43">
        <v>283</v>
      </c>
      <c r="C288" s="65" t="s">
        <v>677</v>
      </c>
      <c r="D288" s="65" t="s">
        <v>65</v>
      </c>
      <c r="E288" s="61">
        <v>36.159755999999994</v>
      </c>
      <c r="F288" s="196">
        <f t="shared" si="9"/>
        <v>395587.73063999997</v>
      </c>
      <c r="G288" s="62">
        <v>46054</v>
      </c>
      <c r="H288" s="43" t="s">
        <v>277</v>
      </c>
      <c r="I288" s="43" t="s">
        <v>12</v>
      </c>
      <c r="J288" s="139">
        <v>46054</v>
      </c>
      <c r="K288" s="139">
        <v>46064</v>
      </c>
      <c r="L288" s="483">
        <f t="shared" si="10"/>
        <v>10</v>
      </c>
      <c r="M288" s="483" t="s">
        <v>872</v>
      </c>
      <c r="N288" s="483"/>
      <c r="O288" s="66"/>
    </row>
    <row r="289" spans="2:15" x14ac:dyDescent="0.25">
      <c r="B289" s="43">
        <v>284</v>
      </c>
      <c r="C289" s="65" t="s">
        <v>643</v>
      </c>
      <c r="D289" s="65" t="s">
        <v>231</v>
      </c>
      <c r="E289" s="68">
        <v>77.08</v>
      </c>
      <c r="F289" s="196">
        <f t="shared" si="9"/>
        <v>843255.2</v>
      </c>
      <c r="G289" s="62">
        <v>46054</v>
      </c>
      <c r="H289" s="43" t="s">
        <v>525</v>
      </c>
      <c r="I289" s="43" t="s">
        <v>12</v>
      </c>
      <c r="J289" s="139">
        <v>46054</v>
      </c>
      <c r="K289" s="139">
        <v>46065</v>
      </c>
      <c r="L289" s="483">
        <f t="shared" si="10"/>
        <v>11</v>
      </c>
      <c r="M289" s="483" t="s">
        <v>774</v>
      </c>
      <c r="N289" s="483"/>
      <c r="O289" s="66"/>
    </row>
    <row r="290" spans="2:15" x14ac:dyDescent="0.25">
      <c r="B290" s="43">
        <v>285</v>
      </c>
      <c r="C290" s="65" t="s">
        <v>682</v>
      </c>
      <c r="D290" s="65" t="s">
        <v>77</v>
      </c>
      <c r="E290" s="65">
        <v>37.930999999999997</v>
      </c>
      <c r="F290" s="196">
        <f t="shared" si="9"/>
        <v>414965.13999999996</v>
      </c>
      <c r="G290" s="62">
        <v>46054</v>
      </c>
      <c r="H290" s="43" t="s">
        <v>521</v>
      </c>
      <c r="I290" s="43" t="s">
        <v>12</v>
      </c>
      <c r="J290" s="139">
        <v>46054</v>
      </c>
      <c r="K290" s="139">
        <v>46062</v>
      </c>
      <c r="L290" s="483">
        <f t="shared" si="10"/>
        <v>8</v>
      </c>
      <c r="M290" s="483" t="s">
        <v>774</v>
      </c>
      <c r="N290" s="483" t="s">
        <v>906</v>
      </c>
      <c r="O290" s="66"/>
    </row>
    <row r="291" spans="2:15" x14ac:dyDescent="0.25">
      <c r="B291" s="43">
        <v>286</v>
      </c>
      <c r="C291" s="65" t="s">
        <v>709</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906</v>
      </c>
      <c r="O291" s="130" t="s">
        <v>877</v>
      </c>
    </row>
    <row r="292" spans="2:15" x14ac:dyDescent="0.25">
      <c r="B292" s="43">
        <v>287</v>
      </c>
      <c r="C292" s="65" t="s">
        <v>722</v>
      </c>
      <c r="D292" s="65" t="s">
        <v>65</v>
      </c>
      <c r="E292" s="61">
        <v>36.159755999999994</v>
      </c>
      <c r="F292" s="196">
        <f t="shared" si="9"/>
        <v>395587.73063999997</v>
      </c>
      <c r="G292" s="62">
        <v>46054</v>
      </c>
      <c r="H292" s="43" t="s">
        <v>875</v>
      </c>
      <c r="I292" s="43" t="s">
        <v>12</v>
      </c>
      <c r="J292" s="139">
        <v>46054</v>
      </c>
      <c r="K292" s="139">
        <v>46069</v>
      </c>
      <c r="L292" s="483">
        <f t="shared" si="10"/>
        <v>15</v>
      </c>
      <c r="M292" s="483" t="s">
        <v>279</v>
      </c>
      <c r="N292" s="483"/>
      <c r="O292" s="66"/>
    </row>
    <row r="293" spans="2:15" x14ac:dyDescent="0.25">
      <c r="B293" s="43">
        <v>288</v>
      </c>
      <c r="C293" s="65" t="s">
        <v>818</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832</v>
      </c>
      <c r="I294" s="43" t="s">
        <v>12</v>
      </c>
      <c r="J294" s="139">
        <v>46056</v>
      </c>
      <c r="K294" s="139">
        <v>46063</v>
      </c>
      <c r="L294" s="483">
        <f t="shared" ref="L294:L299" si="11">K294-J294</f>
        <v>7</v>
      </c>
      <c r="M294" s="483" t="s">
        <v>279</v>
      </c>
      <c r="N294" s="483"/>
      <c r="O294" s="66"/>
    </row>
    <row r="295" spans="2:15" x14ac:dyDescent="0.25">
      <c r="B295" s="43">
        <v>290</v>
      </c>
      <c r="C295" s="65" t="s">
        <v>686</v>
      </c>
      <c r="D295" s="65" t="s">
        <v>691</v>
      </c>
      <c r="E295" s="61">
        <v>85.492000000000004</v>
      </c>
      <c r="F295" s="196">
        <f t="shared" si="9"/>
        <v>935282.4800000001</v>
      </c>
      <c r="G295" s="62">
        <v>46054</v>
      </c>
      <c r="H295" s="43" t="s">
        <v>527</v>
      </c>
      <c r="I295" s="43" t="s">
        <v>12</v>
      </c>
      <c r="J295" s="139">
        <v>46059</v>
      </c>
      <c r="K295" s="139">
        <v>46079</v>
      </c>
      <c r="L295" s="483">
        <f t="shared" si="11"/>
        <v>20</v>
      </c>
      <c r="M295" s="483" t="s">
        <v>774</v>
      </c>
      <c r="N295" s="483"/>
      <c r="O295" s="66"/>
    </row>
    <row r="296" spans="2:15" x14ac:dyDescent="0.25">
      <c r="B296" s="43">
        <v>291</v>
      </c>
      <c r="C296" s="65" t="s">
        <v>707</v>
      </c>
      <c r="D296" s="65" t="s">
        <v>710</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877</v>
      </c>
    </row>
    <row r="297" spans="2:15" x14ac:dyDescent="0.25">
      <c r="B297" s="43">
        <v>292</v>
      </c>
      <c r="C297" s="65" t="s">
        <v>498</v>
      </c>
      <c r="D297" s="65" t="s">
        <v>79</v>
      </c>
      <c r="E297" s="68">
        <v>34.79</v>
      </c>
      <c r="F297" s="196">
        <f t="shared" si="9"/>
        <v>380602.6</v>
      </c>
      <c r="G297" s="62">
        <v>46054</v>
      </c>
      <c r="H297" s="43" t="s">
        <v>781</v>
      </c>
      <c r="I297" s="43" t="s">
        <v>12</v>
      </c>
      <c r="J297" s="139">
        <v>46061</v>
      </c>
      <c r="K297" s="139">
        <v>46068</v>
      </c>
      <c r="L297" s="483">
        <f t="shared" si="11"/>
        <v>7</v>
      </c>
      <c r="M297" s="483" t="s">
        <v>279</v>
      </c>
      <c r="N297" s="483"/>
      <c r="O297" s="66"/>
    </row>
    <row r="298" spans="2:15" x14ac:dyDescent="0.25">
      <c r="B298" s="43">
        <v>293</v>
      </c>
      <c r="C298" s="65" t="s">
        <v>699</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684</v>
      </c>
      <c r="D299" s="65" t="s">
        <v>689</v>
      </c>
      <c r="E299" s="65">
        <v>99.78</v>
      </c>
      <c r="F299" s="65">
        <f t="shared" si="9"/>
        <v>1091593.2</v>
      </c>
      <c r="G299" s="62">
        <v>46054</v>
      </c>
      <c r="H299" s="43" t="s">
        <v>521</v>
      </c>
      <c r="I299" s="43" t="s">
        <v>12</v>
      </c>
      <c r="J299" s="139">
        <v>46063</v>
      </c>
      <c r="K299" s="139">
        <v>46076</v>
      </c>
      <c r="L299" s="483">
        <f t="shared" si="11"/>
        <v>13</v>
      </c>
      <c r="M299" s="483" t="s">
        <v>844</v>
      </c>
      <c r="N299" s="483" t="s">
        <v>906</v>
      </c>
      <c r="O299" s="65"/>
    </row>
    <row r="300" spans="2:15" x14ac:dyDescent="0.25">
      <c r="B300" s="43">
        <v>295</v>
      </c>
      <c r="C300" s="65" t="s">
        <v>726</v>
      </c>
      <c r="D300" s="65" t="s">
        <v>63</v>
      </c>
      <c r="E300" s="61">
        <v>43.804423999999997</v>
      </c>
      <c r="F300" s="196">
        <f t="shared" si="9"/>
        <v>479220.39855999994</v>
      </c>
      <c r="G300" s="62">
        <v>46054</v>
      </c>
      <c r="H300" s="43" t="s">
        <v>781</v>
      </c>
      <c r="I300" s="43" t="s">
        <v>12</v>
      </c>
      <c r="J300" s="139">
        <v>46068</v>
      </c>
      <c r="K300" s="139">
        <v>46075</v>
      </c>
      <c r="L300" s="483">
        <f t="shared" ref="L300:L331" si="12">K300-J300</f>
        <v>7</v>
      </c>
      <c r="M300" s="483" t="s">
        <v>279</v>
      </c>
      <c r="N300" s="483"/>
      <c r="O300" s="601"/>
    </row>
    <row r="301" spans="2:15" x14ac:dyDescent="0.25">
      <c r="B301" s="43">
        <v>296</v>
      </c>
      <c r="C301" s="65" t="s">
        <v>666</v>
      </c>
      <c r="D301" s="65" t="s">
        <v>206</v>
      </c>
      <c r="E301" s="68">
        <v>57.96</v>
      </c>
      <c r="F301" s="196">
        <f t="shared" si="9"/>
        <v>634082.4</v>
      </c>
      <c r="G301" s="62">
        <v>46054</v>
      </c>
      <c r="H301" s="43" t="s">
        <v>277</v>
      </c>
      <c r="I301" s="43" t="s">
        <v>12</v>
      </c>
      <c r="J301" s="139">
        <v>46065</v>
      </c>
      <c r="K301" s="139">
        <v>46074</v>
      </c>
      <c r="L301" s="483">
        <f t="shared" si="12"/>
        <v>9</v>
      </c>
      <c r="M301" s="483" t="s">
        <v>872</v>
      </c>
      <c r="N301" s="483"/>
      <c r="O301" s="66"/>
    </row>
    <row r="302" spans="2:15" x14ac:dyDescent="0.25">
      <c r="B302" s="43">
        <v>297</v>
      </c>
      <c r="C302" s="65" t="s">
        <v>662</v>
      </c>
      <c r="D302" s="65" t="s">
        <v>79</v>
      </c>
      <c r="E302" s="68">
        <v>34.79</v>
      </c>
      <c r="F302" s="196">
        <f t="shared" si="9"/>
        <v>380602.6</v>
      </c>
      <c r="G302" s="62">
        <v>46054</v>
      </c>
      <c r="H302" s="65" t="s">
        <v>523</v>
      </c>
      <c r="I302" s="43" t="s">
        <v>12</v>
      </c>
      <c r="J302" s="139">
        <v>46068</v>
      </c>
      <c r="K302" s="139">
        <v>46077</v>
      </c>
      <c r="L302" s="483">
        <f t="shared" si="12"/>
        <v>9</v>
      </c>
      <c r="M302" s="483" t="s">
        <v>872</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774</v>
      </c>
      <c r="N303" s="483"/>
      <c r="O303" s="66"/>
    </row>
    <row r="304" spans="2:15" x14ac:dyDescent="0.25">
      <c r="B304" s="43">
        <v>299</v>
      </c>
      <c r="C304" s="65" t="s">
        <v>665</v>
      </c>
      <c r="D304" s="65" t="s">
        <v>126</v>
      </c>
      <c r="E304" s="65">
        <v>59.500999999999998</v>
      </c>
      <c r="F304" s="196">
        <f t="shared" si="9"/>
        <v>650940.93999999994</v>
      </c>
      <c r="G304" s="62">
        <v>46054</v>
      </c>
      <c r="H304" s="43" t="s">
        <v>277</v>
      </c>
      <c r="I304" s="43" t="s">
        <v>12</v>
      </c>
      <c r="J304" s="139">
        <v>46075</v>
      </c>
      <c r="K304" s="139">
        <v>46081</v>
      </c>
      <c r="L304" s="483">
        <f t="shared" si="12"/>
        <v>6</v>
      </c>
      <c r="M304" s="483" t="s">
        <v>872</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708</v>
      </c>
      <c r="D306" s="65" t="s">
        <v>689</v>
      </c>
      <c r="E306" s="65">
        <v>99.78</v>
      </c>
      <c r="F306" s="65">
        <f t="shared" si="9"/>
        <v>1091593.2</v>
      </c>
      <c r="G306" s="62">
        <v>46082</v>
      </c>
      <c r="H306" s="43" t="s">
        <v>539</v>
      </c>
      <c r="I306" s="43" t="s">
        <v>12</v>
      </c>
      <c r="J306" s="139">
        <v>46069</v>
      </c>
      <c r="K306" s="139">
        <v>46091</v>
      </c>
      <c r="L306" s="483">
        <f t="shared" si="12"/>
        <v>22</v>
      </c>
      <c r="M306" s="483" t="s">
        <v>279</v>
      </c>
      <c r="N306" s="483"/>
      <c r="O306" s="130" t="s">
        <v>877</v>
      </c>
    </row>
    <row r="307" spans="2:15" x14ac:dyDescent="0.25">
      <c r="B307" s="43">
        <v>302</v>
      </c>
      <c r="C307" s="65" t="s">
        <v>501</v>
      </c>
      <c r="D307" s="65" t="s">
        <v>77</v>
      </c>
      <c r="E307" s="65">
        <v>37.930999999999997</v>
      </c>
      <c r="F307" s="196">
        <f t="shared" si="9"/>
        <v>414965.13999999996</v>
      </c>
      <c r="G307" s="62">
        <v>46082</v>
      </c>
      <c r="H307" s="43" t="s">
        <v>781</v>
      </c>
      <c r="I307" s="43" t="s">
        <v>12</v>
      </c>
      <c r="J307" s="139">
        <v>46077</v>
      </c>
      <c r="K307" s="139">
        <v>46085</v>
      </c>
      <c r="L307" s="483">
        <f t="shared" si="12"/>
        <v>8</v>
      </c>
      <c r="M307" s="483" t="s">
        <v>279</v>
      </c>
      <c r="N307" s="483"/>
      <c r="O307" s="601"/>
    </row>
    <row r="308" spans="2:15" x14ac:dyDescent="0.25">
      <c r="B308" s="43">
        <v>303</v>
      </c>
      <c r="C308" s="65" t="s">
        <v>712</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678</v>
      </c>
      <c r="D309" s="65" t="s">
        <v>63</v>
      </c>
      <c r="E309" s="61">
        <v>43.804423999999997</v>
      </c>
      <c r="F309" s="196">
        <f t="shared" si="9"/>
        <v>479220.39855999994</v>
      </c>
      <c r="G309" s="62">
        <v>46082</v>
      </c>
      <c r="H309" s="43" t="s">
        <v>521</v>
      </c>
      <c r="I309" s="43" t="s">
        <v>12</v>
      </c>
      <c r="J309" s="139">
        <v>46077</v>
      </c>
      <c r="K309" s="139">
        <v>46095</v>
      </c>
      <c r="L309" s="483">
        <f t="shared" si="12"/>
        <v>18</v>
      </c>
      <c r="M309" s="483" t="s">
        <v>872</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774</v>
      </c>
      <c r="N310" s="483"/>
      <c r="O310" s="601"/>
    </row>
    <row r="311" spans="2:15" x14ac:dyDescent="0.25">
      <c r="B311" s="43">
        <v>306</v>
      </c>
      <c r="C311" s="65" t="s">
        <v>669</v>
      </c>
      <c r="D311" s="65" t="s">
        <v>79</v>
      </c>
      <c r="E311" s="68">
        <v>34.79</v>
      </c>
      <c r="F311" s="196">
        <f t="shared" si="9"/>
        <v>380602.6</v>
      </c>
      <c r="G311" s="62">
        <v>46082</v>
      </c>
      <c r="H311" s="43" t="s">
        <v>527</v>
      </c>
      <c r="I311" s="43" t="s">
        <v>12</v>
      </c>
      <c r="J311" s="139">
        <v>46080</v>
      </c>
      <c r="K311" s="139">
        <v>46095</v>
      </c>
      <c r="L311" s="483">
        <f t="shared" si="12"/>
        <v>15</v>
      </c>
      <c r="M311" s="483" t="s">
        <v>774</v>
      </c>
      <c r="N311" s="483"/>
      <c r="O311" s="66"/>
    </row>
    <row r="312" spans="2:15" x14ac:dyDescent="0.25">
      <c r="B312" s="43">
        <v>307</v>
      </c>
      <c r="C312" s="65" t="s">
        <v>664</v>
      </c>
      <c r="D312" s="65" t="s">
        <v>77</v>
      </c>
      <c r="E312" s="65">
        <v>37.930999999999997</v>
      </c>
      <c r="F312" s="196">
        <f t="shared" si="9"/>
        <v>414965.13999999996</v>
      </c>
      <c r="G312" s="62">
        <v>46082</v>
      </c>
      <c r="H312" s="43" t="s">
        <v>277</v>
      </c>
      <c r="I312" s="43" t="s">
        <v>12</v>
      </c>
      <c r="J312" s="139">
        <v>46082</v>
      </c>
      <c r="K312" s="139">
        <v>46088</v>
      </c>
      <c r="L312" s="483">
        <f t="shared" si="12"/>
        <v>6</v>
      </c>
      <c r="M312" s="483" t="s">
        <v>774</v>
      </c>
      <c r="N312" s="483"/>
      <c r="O312" s="66"/>
    </row>
    <row r="313" spans="2:15" x14ac:dyDescent="0.25">
      <c r="B313" s="43">
        <v>308</v>
      </c>
      <c r="C313" s="65" t="s">
        <v>441</v>
      </c>
      <c r="D313" s="65" t="s">
        <v>65</v>
      </c>
      <c r="E313" s="61">
        <v>36.159755999999994</v>
      </c>
      <c r="F313" s="196">
        <f t="shared" si="9"/>
        <v>395587.73063999997</v>
      </c>
      <c r="G313" s="62">
        <v>46082</v>
      </c>
      <c r="H313" s="43" t="s">
        <v>781</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906</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672</v>
      </c>
      <c r="D316" s="66" t="s">
        <v>200</v>
      </c>
      <c r="E316" s="65">
        <v>124.95</v>
      </c>
      <c r="F316" s="196">
        <f t="shared" si="9"/>
        <v>1366953</v>
      </c>
      <c r="G316" s="62">
        <v>46082</v>
      </c>
      <c r="H316" s="43" t="s">
        <v>524</v>
      </c>
      <c r="I316" s="43" t="s">
        <v>12</v>
      </c>
      <c r="J316" s="139">
        <v>46092</v>
      </c>
      <c r="K316" s="139">
        <v>46106</v>
      </c>
      <c r="L316" s="483">
        <f t="shared" si="12"/>
        <v>14</v>
      </c>
      <c r="M316" s="483" t="s">
        <v>872</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774</v>
      </c>
      <c r="N317" s="483"/>
      <c r="O317" s="66"/>
    </row>
    <row r="318" spans="2:15" x14ac:dyDescent="0.25">
      <c r="B318" s="43">
        <v>313</v>
      </c>
      <c r="C318" s="65" t="s">
        <v>663</v>
      </c>
      <c r="D318" s="65" t="s">
        <v>652</v>
      </c>
      <c r="E318" s="68">
        <v>66.78</v>
      </c>
      <c r="F318" s="196">
        <f t="shared" si="9"/>
        <v>730573.20000000007</v>
      </c>
      <c r="G318" s="62">
        <v>46113</v>
      </c>
      <c r="H318" s="65" t="s">
        <v>523</v>
      </c>
      <c r="I318" s="43" t="s">
        <v>12</v>
      </c>
      <c r="J318" s="139">
        <v>46095</v>
      </c>
      <c r="K318" s="139">
        <v>46124</v>
      </c>
      <c r="L318" s="483">
        <f t="shared" si="12"/>
        <v>29</v>
      </c>
      <c r="M318" s="483" t="s">
        <v>904</v>
      </c>
      <c r="N318" s="483"/>
      <c r="O318" s="66"/>
    </row>
    <row r="319" spans="2:15" x14ac:dyDescent="0.25">
      <c r="B319" s="43">
        <v>314</v>
      </c>
      <c r="C319" s="65" t="s">
        <v>698</v>
      </c>
      <c r="D319" s="65" t="s">
        <v>65</v>
      </c>
      <c r="E319" s="61">
        <v>36.159755999999994</v>
      </c>
      <c r="F319" s="196">
        <f t="shared" si="9"/>
        <v>395587.73063999997</v>
      </c>
      <c r="G319" s="62">
        <v>46082</v>
      </c>
      <c r="H319" s="43" t="s">
        <v>521</v>
      </c>
      <c r="I319" s="43" t="s">
        <v>12</v>
      </c>
      <c r="J319" s="139">
        <v>46096</v>
      </c>
      <c r="K319" s="139">
        <v>46106</v>
      </c>
      <c r="L319" s="483">
        <f t="shared" si="12"/>
        <v>10</v>
      </c>
      <c r="M319" s="483" t="s">
        <v>774</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781</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781</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9" si="13">E324*10940</f>
        <v>414965.13999999996</v>
      </c>
      <c r="G324" s="62">
        <v>46082</v>
      </c>
      <c r="H324" s="43" t="s">
        <v>277</v>
      </c>
      <c r="I324" s="43" t="s">
        <v>12</v>
      </c>
      <c r="J324" s="139">
        <v>46103</v>
      </c>
      <c r="K324" s="139">
        <v>46106</v>
      </c>
      <c r="L324" s="483">
        <f t="shared" si="12"/>
        <v>3</v>
      </c>
      <c r="M324" s="483" t="s">
        <v>279</v>
      </c>
      <c r="N324" s="483" t="s">
        <v>906</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906</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906</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781</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906</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8"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906</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906</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906</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781</v>
      </c>
      <c r="I341" s="43" t="s">
        <v>12</v>
      </c>
      <c r="J341" s="139">
        <v>46121</v>
      </c>
      <c r="K341" s="139">
        <v>46129</v>
      </c>
      <c r="L341" s="483">
        <f t="shared" si="14"/>
        <v>8</v>
      </c>
      <c r="M341" s="483" t="s">
        <v>279</v>
      </c>
      <c r="N341" s="483"/>
      <c r="O341" s="66"/>
    </row>
    <row r="342" spans="2:15" x14ac:dyDescent="0.25">
      <c r="B342" s="43">
        <v>337</v>
      </c>
      <c r="C342" s="65" t="s">
        <v>660</v>
      </c>
      <c r="D342" s="65" t="s">
        <v>667</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906</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695</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781</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715</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781</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732</v>
      </c>
      <c r="D356" s="65" t="s">
        <v>733</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657</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697</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741</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636</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905</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736</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737</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720</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718</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659</v>
      </c>
      <c r="D368" s="677" t="s">
        <v>633</v>
      </c>
      <c r="E368" s="68">
        <v>101.95</v>
      </c>
      <c r="F368" s="65">
        <f t="shared" si="13"/>
        <v>1115333</v>
      </c>
      <c r="G368" s="530">
        <v>46174</v>
      </c>
      <c r="H368" s="43" t="s">
        <v>521</v>
      </c>
      <c r="I368" s="43" t="s">
        <v>12</v>
      </c>
      <c r="J368" s="139">
        <v>46185</v>
      </c>
      <c r="K368" s="139">
        <v>46197</v>
      </c>
      <c r="L368" s="483">
        <f t="shared" si="14"/>
        <v>12</v>
      </c>
      <c r="M368" s="483" t="s">
        <v>774</v>
      </c>
      <c r="N368" s="661"/>
      <c r="O368" s="66"/>
    </row>
    <row r="369" spans="2:15" x14ac:dyDescent="0.25">
      <c r="B369" s="65">
        <v>364</v>
      </c>
      <c r="C369" s="65" t="s">
        <v>727</v>
      </c>
      <c r="D369" s="65" t="s">
        <v>150</v>
      </c>
      <c r="E369" s="68">
        <v>67.260000000000005</v>
      </c>
      <c r="F369" s="65">
        <f t="shared" si="13"/>
        <v>735824.4</v>
      </c>
      <c r="G369" s="66"/>
      <c r="H369" s="43" t="s">
        <v>521</v>
      </c>
      <c r="I369" s="683" t="s">
        <v>15</v>
      </c>
      <c r="J369" s="139">
        <v>46198</v>
      </c>
      <c r="K369" s="66"/>
      <c r="L369" s="661"/>
      <c r="M369" s="483" t="s">
        <v>279</v>
      </c>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8">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16" zoomScale="75" zoomScaleNormal="75" workbookViewId="0">
      <pane xSplit="4" topLeftCell="E1" activePane="topRight" state="frozen"/>
      <selection pane="topRight" activeCell="E32" sqref="E32"/>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845</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846</v>
      </c>
      <c r="B4" s="594" t="s">
        <v>847</v>
      </c>
      <c r="C4" s="594" t="s">
        <v>848</v>
      </c>
      <c r="D4" s="594" t="s">
        <v>849</v>
      </c>
      <c r="E4" s="594" t="s">
        <v>850</v>
      </c>
      <c r="F4" s="594" t="s">
        <v>914</v>
      </c>
      <c r="G4" s="595" t="s">
        <v>851</v>
      </c>
      <c r="H4" s="596" t="s">
        <v>852</v>
      </c>
      <c r="I4" s="596" t="s">
        <v>853</v>
      </c>
      <c r="J4" s="595" t="s">
        <v>854</v>
      </c>
      <c r="K4" s="595" t="s">
        <v>855</v>
      </c>
      <c r="L4" s="594" t="s">
        <v>856</v>
      </c>
      <c r="M4" s="595" t="s">
        <v>857</v>
      </c>
      <c r="N4" s="595" t="s">
        <v>858</v>
      </c>
      <c r="O4" s="594" t="s">
        <v>859</v>
      </c>
      <c r="P4" s="594" t="s">
        <v>860</v>
      </c>
      <c r="Q4" s="595" t="s">
        <v>861</v>
      </c>
      <c r="R4" s="594" t="s">
        <v>862</v>
      </c>
      <c r="S4" s="594" t="s">
        <v>44</v>
      </c>
      <c r="T4" s="594" t="s">
        <v>562</v>
      </c>
      <c r="U4" s="594" t="s">
        <v>863</v>
      </c>
      <c r="V4" s="594" t="s">
        <v>864</v>
      </c>
      <c r="W4" s="594" t="s">
        <v>865</v>
      </c>
      <c r="X4" s="595" t="s">
        <v>16</v>
      </c>
    </row>
    <row r="5" spans="1:106" s="66" customFormat="1" x14ac:dyDescent="0.25">
      <c r="A5" s="43">
        <v>1</v>
      </c>
      <c r="B5" s="43" t="s">
        <v>873</v>
      </c>
      <c r="C5" s="43" t="s">
        <v>623</v>
      </c>
      <c r="D5" s="43" t="s">
        <v>503</v>
      </c>
      <c r="E5" s="684">
        <v>419</v>
      </c>
      <c r="F5" s="45" t="s">
        <v>915</v>
      </c>
      <c r="G5" s="47" t="s">
        <v>871</v>
      </c>
      <c r="H5" s="606" t="s">
        <v>867</v>
      </c>
      <c r="I5" s="606" t="s">
        <v>868</v>
      </c>
      <c r="J5" s="586">
        <v>46042</v>
      </c>
      <c r="K5" s="586">
        <v>46047</v>
      </c>
      <c r="L5" s="599" t="s">
        <v>868</v>
      </c>
      <c r="M5" s="586">
        <v>46058</v>
      </c>
      <c r="N5" s="586">
        <v>46060</v>
      </c>
      <c r="O5" s="535"/>
      <c r="P5" s="535"/>
      <c r="Q5" s="591"/>
      <c r="R5" s="45">
        <f>E5</f>
        <v>419</v>
      </c>
      <c r="S5" s="599" t="s">
        <v>868</v>
      </c>
      <c r="T5" s="43" t="s">
        <v>869</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874</v>
      </c>
      <c r="C6" s="43" t="s">
        <v>503</v>
      </c>
      <c r="D6" s="43" t="s">
        <v>122</v>
      </c>
      <c r="E6" s="684">
        <v>3470</v>
      </c>
      <c r="F6" s="667" t="s">
        <v>916</v>
      </c>
      <c r="G6" s="43" t="s">
        <v>866</v>
      </c>
      <c r="H6" s="606" t="s">
        <v>867</v>
      </c>
      <c r="I6" s="606" t="s">
        <v>868</v>
      </c>
      <c r="J6" s="63">
        <v>46049</v>
      </c>
      <c r="K6" s="63">
        <v>46055</v>
      </c>
      <c r="L6" s="599" t="s">
        <v>868</v>
      </c>
      <c r="M6" s="63">
        <v>46063</v>
      </c>
      <c r="N6" s="63">
        <v>46068</v>
      </c>
      <c r="O6" s="63"/>
      <c r="P6" s="63"/>
      <c r="Q6" s="63"/>
      <c r="R6" s="45">
        <f>E6</f>
        <v>3470</v>
      </c>
      <c r="S6" s="599" t="s">
        <v>868</v>
      </c>
      <c r="T6" s="43" t="s">
        <v>869</v>
      </c>
      <c r="U6" s="43">
        <v>30</v>
      </c>
      <c r="V6" s="578"/>
      <c r="W6" s="43"/>
      <c r="X6" s="43"/>
    </row>
    <row r="7" spans="1:106" x14ac:dyDescent="0.25">
      <c r="A7" s="43">
        <v>3</v>
      </c>
      <c r="B7" s="43" t="s">
        <v>876</v>
      </c>
      <c r="C7" s="43" t="s">
        <v>122</v>
      </c>
      <c r="D7" s="43" t="s">
        <v>488</v>
      </c>
      <c r="E7" s="684">
        <v>461</v>
      </c>
      <c r="F7" s="45" t="s">
        <v>917</v>
      </c>
      <c r="G7" s="47" t="s">
        <v>871</v>
      </c>
      <c r="H7" s="606" t="s">
        <v>867</v>
      </c>
      <c r="I7" s="606" t="s">
        <v>868</v>
      </c>
      <c r="J7" s="63">
        <v>46061</v>
      </c>
      <c r="K7" s="63">
        <v>46065</v>
      </c>
      <c r="L7" s="599" t="s">
        <v>868</v>
      </c>
      <c r="M7" s="63">
        <v>46071</v>
      </c>
      <c r="N7" s="63">
        <v>46075</v>
      </c>
      <c r="O7" s="63"/>
      <c r="P7" s="63"/>
      <c r="Q7" s="63"/>
      <c r="R7" s="61">
        <f>E7</f>
        <v>461</v>
      </c>
      <c r="S7" s="599" t="s">
        <v>868</v>
      </c>
      <c r="T7" s="43" t="s">
        <v>869</v>
      </c>
      <c r="U7" s="43">
        <v>30</v>
      </c>
      <c r="V7" s="578"/>
      <c r="W7" s="43"/>
      <c r="X7" s="43"/>
    </row>
    <row r="8" spans="1:106" ht="30" x14ac:dyDescent="0.25">
      <c r="A8" s="43">
        <v>4</v>
      </c>
      <c r="B8" s="43" t="s">
        <v>878</v>
      </c>
      <c r="C8" s="43" t="s">
        <v>488</v>
      </c>
      <c r="D8" s="43" t="s">
        <v>455</v>
      </c>
      <c r="E8" s="685">
        <v>2200</v>
      </c>
      <c r="F8" s="666" t="s">
        <v>918</v>
      </c>
      <c r="G8" s="43" t="s">
        <v>866</v>
      </c>
      <c r="H8" s="606" t="s">
        <v>867</v>
      </c>
      <c r="I8" s="606" t="s">
        <v>868</v>
      </c>
      <c r="J8" s="63">
        <v>46069</v>
      </c>
      <c r="K8" s="63">
        <v>46075</v>
      </c>
      <c r="L8" s="599" t="s">
        <v>868</v>
      </c>
      <c r="M8" s="63">
        <v>46079</v>
      </c>
      <c r="N8" s="63">
        <v>46081</v>
      </c>
      <c r="O8" s="63"/>
      <c r="P8" s="63"/>
      <c r="Q8" s="63"/>
      <c r="R8" s="61">
        <v>2200</v>
      </c>
      <c r="S8" s="599" t="s">
        <v>868</v>
      </c>
      <c r="T8" s="43" t="s">
        <v>869</v>
      </c>
      <c r="U8" s="43">
        <v>30</v>
      </c>
      <c r="V8" s="578"/>
      <c r="W8" s="43"/>
      <c r="X8" s="43"/>
    </row>
    <row r="9" spans="1:106" x14ac:dyDescent="0.25">
      <c r="A9" s="43">
        <v>5</v>
      </c>
      <c r="B9" s="43" t="s">
        <v>886</v>
      </c>
      <c r="C9" s="43" t="s">
        <v>455</v>
      </c>
      <c r="D9" s="43" t="s">
        <v>225</v>
      </c>
      <c r="E9" s="685">
        <v>567</v>
      </c>
      <c r="F9" s="61" t="s">
        <v>919</v>
      </c>
      <c r="G9" s="43" t="s">
        <v>866</v>
      </c>
      <c r="H9" s="606" t="s">
        <v>867</v>
      </c>
      <c r="I9" s="606" t="s">
        <v>868</v>
      </c>
      <c r="J9" s="63">
        <v>46077</v>
      </c>
      <c r="K9" s="63">
        <v>46079</v>
      </c>
      <c r="L9" s="599" t="s">
        <v>868</v>
      </c>
      <c r="M9" s="63">
        <v>46093</v>
      </c>
      <c r="N9" s="63">
        <v>46097</v>
      </c>
      <c r="O9" s="63"/>
      <c r="P9" s="63"/>
      <c r="Q9" s="63"/>
      <c r="R9" s="61">
        <v>567</v>
      </c>
      <c r="S9" s="599" t="s">
        <v>868</v>
      </c>
      <c r="T9" s="43" t="s">
        <v>869</v>
      </c>
      <c r="U9" s="43">
        <v>30</v>
      </c>
      <c r="V9" s="578"/>
      <c r="W9" s="43"/>
      <c r="X9" s="43"/>
    </row>
    <row r="10" spans="1:106" x14ac:dyDescent="0.25">
      <c r="A10" s="43">
        <v>6</v>
      </c>
      <c r="B10" s="43" t="s">
        <v>900</v>
      </c>
      <c r="C10" s="43" t="s">
        <v>225</v>
      </c>
      <c r="D10" s="43" t="s">
        <v>230</v>
      </c>
      <c r="E10" s="685">
        <v>1403</v>
      </c>
      <c r="F10" s="61" t="s">
        <v>920</v>
      </c>
      <c r="G10" s="43" t="s">
        <v>866</v>
      </c>
      <c r="H10" s="606" t="s">
        <v>867</v>
      </c>
      <c r="I10" s="606" t="s">
        <v>868</v>
      </c>
      <c r="J10" s="63">
        <v>46093</v>
      </c>
      <c r="K10" s="63">
        <v>46097</v>
      </c>
      <c r="L10" s="599" t="s">
        <v>868</v>
      </c>
      <c r="M10" s="63">
        <v>46098</v>
      </c>
      <c r="N10" s="63">
        <v>46101</v>
      </c>
      <c r="O10" s="63"/>
      <c r="P10" s="63"/>
      <c r="Q10" s="63"/>
      <c r="R10" s="61">
        <v>1403</v>
      </c>
      <c r="S10" s="599" t="s">
        <v>868</v>
      </c>
      <c r="T10" s="43" t="s">
        <v>869</v>
      </c>
      <c r="U10" s="43">
        <v>30</v>
      </c>
      <c r="V10" s="578"/>
      <c r="W10" s="43"/>
      <c r="X10" s="43"/>
    </row>
    <row r="11" spans="1:106" x14ac:dyDescent="0.25">
      <c r="A11" s="43">
        <v>7</v>
      </c>
      <c r="B11" s="43" t="s">
        <v>898</v>
      </c>
      <c r="C11" s="43" t="s">
        <v>230</v>
      </c>
      <c r="D11" s="43" t="s">
        <v>131</v>
      </c>
      <c r="E11" s="686">
        <v>967</v>
      </c>
      <c r="F11" s="657" t="s">
        <v>921</v>
      </c>
      <c r="G11" s="43" t="s">
        <v>866</v>
      </c>
      <c r="H11" s="606" t="s">
        <v>867</v>
      </c>
      <c r="I11" s="606" t="s">
        <v>868</v>
      </c>
      <c r="J11" s="63">
        <v>46088</v>
      </c>
      <c r="K11" s="63">
        <v>46063</v>
      </c>
      <c r="L11" s="599" t="s">
        <v>868</v>
      </c>
      <c r="M11" s="63">
        <v>46124</v>
      </c>
      <c r="N11" s="63">
        <v>46129</v>
      </c>
      <c r="O11" s="63"/>
      <c r="P11" s="63"/>
      <c r="Q11" s="63"/>
      <c r="R11" s="61">
        <v>967</v>
      </c>
      <c r="S11" s="599" t="s">
        <v>868</v>
      </c>
      <c r="T11" s="43" t="s">
        <v>869</v>
      </c>
      <c r="U11" s="43">
        <v>30</v>
      </c>
      <c r="V11" s="578"/>
      <c r="W11" s="43"/>
      <c r="X11" s="43"/>
    </row>
    <row r="12" spans="1:106" ht="30" x14ac:dyDescent="0.25">
      <c r="A12" s="43">
        <v>8</v>
      </c>
      <c r="B12" s="43" t="s">
        <v>901</v>
      </c>
      <c r="C12" s="43" t="s">
        <v>169</v>
      </c>
      <c r="D12" s="43" t="s">
        <v>199</v>
      </c>
      <c r="E12" s="685">
        <v>1954</v>
      </c>
      <c r="F12" s="666" t="s">
        <v>922</v>
      </c>
      <c r="G12" s="43" t="s">
        <v>866</v>
      </c>
      <c r="H12" s="606" t="s">
        <v>867</v>
      </c>
      <c r="I12" s="606" t="s">
        <v>868</v>
      </c>
      <c r="J12" s="63">
        <v>46109</v>
      </c>
      <c r="K12" s="63">
        <v>46110</v>
      </c>
      <c r="L12" s="599" t="s">
        <v>868</v>
      </c>
      <c r="M12" s="63">
        <v>46110</v>
      </c>
      <c r="N12" s="682">
        <v>46112</v>
      </c>
      <c r="O12" s="63"/>
      <c r="P12" s="63"/>
      <c r="Q12" s="63"/>
      <c r="R12" s="61">
        <v>1954</v>
      </c>
      <c r="S12" s="599" t="s">
        <v>868</v>
      </c>
      <c r="T12" s="43" t="s">
        <v>869</v>
      </c>
      <c r="U12" s="43">
        <v>30</v>
      </c>
      <c r="V12" s="578"/>
      <c r="W12" s="43"/>
      <c r="X12" s="43"/>
    </row>
    <row r="13" spans="1:106" ht="30" x14ac:dyDescent="0.25">
      <c r="A13" s="43">
        <v>9</v>
      </c>
      <c r="B13" s="43" t="s">
        <v>897</v>
      </c>
      <c r="C13" s="43" t="s">
        <v>632</v>
      </c>
      <c r="D13" s="43" t="s">
        <v>149</v>
      </c>
      <c r="E13" s="685">
        <v>2565</v>
      </c>
      <c r="F13" s="666" t="s">
        <v>923</v>
      </c>
      <c r="G13" s="43" t="s">
        <v>866</v>
      </c>
      <c r="H13" s="606" t="s">
        <v>867</v>
      </c>
      <c r="I13" s="606" t="s">
        <v>868</v>
      </c>
      <c r="J13" s="63">
        <v>46106</v>
      </c>
      <c r="K13" s="63">
        <v>46108</v>
      </c>
      <c r="L13" s="599" t="s">
        <v>868</v>
      </c>
      <c r="M13" s="63">
        <v>46109</v>
      </c>
      <c r="N13" s="682">
        <v>46112</v>
      </c>
      <c r="O13" s="63"/>
      <c r="P13" s="63"/>
      <c r="Q13" s="63"/>
      <c r="R13" s="61">
        <v>2565</v>
      </c>
      <c r="S13" s="599" t="s">
        <v>868</v>
      </c>
      <c r="T13" s="43" t="s">
        <v>910</v>
      </c>
      <c r="U13" s="43">
        <v>38</v>
      </c>
      <c r="V13" s="578"/>
      <c r="W13" s="43"/>
      <c r="X13" s="43"/>
    </row>
    <row r="14" spans="1:106" ht="45" x14ac:dyDescent="0.25">
      <c r="A14" s="43">
        <v>10</v>
      </c>
      <c r="B14" s="43" t="s">
        <v>899</v>
      </c>
      <c r="C14" s="43" t="s">
        <v>149</v>
      </c>
      <c r="D14" s="43" t="s">
        <v>389</v>
      </c>
      <c r="E14" s="685">
        <v>4304</v>
      </c>
      <c r="F14" s="666" t="s">
        <v>924</v>
      </c>
      <c r="G14" s="43" t="s">
        <v>866</v>
      </c>
      <c r="H14" s="606" t="s">
        <v>867</v>
      </c>
      <c r="I14" s="606" t="s">
        <v>868</v>
      </c>
      <c r="J14" s="682">
        <v>46164</v>
      </c>
      <c r="K14" s="682">
        <v>46178</v>
      </c>
      <c r="L14" s="599" t="s">
        <v>868</v>
      </c>
      <c r="M14" s="682">
        <v>46179</v>
      </c>
      <c r="N14" s="682">
        <v>46182</v>
      </c>
      <c r="O14" s="63"/>
      <c r="P14" s="63"/>
      <c r="Q14" s="63"/>
      <c r="R14" s="61">
        <v>4304</v>
      </c>
      <c r="S14" s="599" t="s">
        <v>868</v>
      </c>
      <c r="T14" s="43" t="s">
        <v>910</v>
      </c>
      <c r="U14" s="43">
        <v>38</v>
      </c>
      <c r="V14" s="578"/>
      <c r="W14" s="43"/>
      <c r="X14" s="43"/>
    </row>
    <row r="15" spans="1:106" x14ac:dyDescent="0.25">
      <c r="A15" s="43">
        <v>11</v>
      </c>
      <c r="B15" s="43" t="s">
        <v>913</v>
      </c>
      <c r="C15" s="43" t="s">
        <v>125</v>
      </c>
      <c r="D15" s="43" t="s">
        <v>169</v>
      </c>
      <c r="E15" s="685">
        <v>1230</v>
      </c>
      <c r="F15" s="61" t="s">
        <v>925</v>
      </c>
      <c r="G15" s="43" t="s">
        <v>866</v>
      </c>
      <c r="H15" s="606" t="s">
        <v>867</v>
      </c>
      <c r="I15" s="606" t="s">
        <v>868</v>
      </c>
      <c r="J15" s="63">
        <v>46156</v>
      </c>
      <c r="K15" s="63">
        <v>46160</v>
      </c>
      <c r="L15" s="599" t="s">
        <v>868</v>
      </c>
      <c r="M15" s="63">
        <v>46167</v>
      </c>
      <c r="N15" s="63">
        <v>46171</v>
      </c>
      <c r="O15" s="63"/>
      <c r="P15" s="63"/>
      <c r="Q15" s="63"/>
      <c r="R15" s="61">
        <v>1230</v>
      </c>
      <c r="S15" s="671" t="s">
        <v>868</v>
      </c>
      <c r="T15" s="43" t="s">
        <v>869</v>
      </c>
      <c r="U15" s="43">
        <v>35</v>
      </c>
      <c r="V15" s="578"/>
      <c r="W15" s="43"/>
      <c r="X15" s="43"/>
    </row>
    <row r="16" spans="1:106" ht="38.25" x14ac:dyDescent="0.25">
      <c r="A16" s="43">
        <v>12</v>
      </c>
      <c r="B16" s="43" t="s">
        <v>927</v>
      </c>
      <c r="C16" s="43" t="s">
        <v>135</v>
      </c>
      <c r="D16" s="43" t="s">
        <v>125</v>
      </c>
      <c r="E16" s="685">
        <v>3512</v>
      </c>
      <c r="F16" s="670" t="s">
        <v>928</v>
      </c>
      <c r="G16" s="43" t="s">
        <v>866</v>
      </c>
      <c r="H16" s="606" t="s">
        <v>867</v>
      </c>
      <c r="I16" s="606" t="s">
        <v>868</v>
      </c>
      <c r="J16" s="682">
        <v>46181</v>
      </c>
      <c r="K16" s="682">
        <v>46185</v>
      </c>
      <c r="L16" s="599" t="s">
        <v>868</v>
      </c>
      <c r="M16" s="682">
        <v>46186</v>
      </c>
      <c r="N16" s="682">
        <v>46189</v>
      </c>
      <c r="O16" s="681"/>
      <c r="P16" s="681"/>
      <c r="Q16" s="681"/>
      <c r="R16" s="61">
        <v>3860</v>
      </c>
      <c r="S16" s="671" t="s">
        <v>868</v>
      </c>
      <c r="T16" s="43" t="s">
        <v>929</v>
      </c>
      <c r="U16" s="43">
        <v>25</v>
      </c>
      <c r="V16" s="578"/>
      <c r="W16" s="43"/>
      <c r="X16" s="43"/>
    </row>
    <row r="17" spans="1:24" x14ac:dyDescent="0.25">
      <c r="A17" s="43">
        <v>13</v>
      </c>
      <c r="B17" s="43" t="s">
        <v>930</v>
      </c>
      <c r="C17" s="43" t="s">
        <v>199</v>
      </c>
      <c r="D17" s="43" t="s">
        <v>632</v>
      </c>
      <c r="E17" s="685">
        <v>226</v>
      </c>
      <c r="F17" s="61" t="s">
        <v>931</v>
      </c>
      <c r="G17" s="43" t="s">
        <v>932</v>
      </c>
      <c r="H17" s="606" t="s">
        <v>867</v>
      </c>
      <c r="I17" s="606" t="s">
        <v>868</v>
      </c>
      <c r="J17" s="63">
        <v>46166</v>
      </c>
      <c r="K17" s="63">
        <v>46172</v>
      </c>
      <c r="L17" s="599" t="s">
        <v>868</v>
      </c>
      <c r="M17" s="63">
        <v>46166</v>
      </c>
      <c r="N17" s="63">
        <v>46172</v>
      </c>
      <c r="O17" s="63"/>
      <c r="P17" s="63"/>
      <c r="Q17" s="63"/>
      <c r="R17" s="61">
        <v>226</v>
      </c>
      <c r="S17" s="671" t="s">
        <v>868</v>
      </c>
      <c r="T17" s="43" t="s">
        <v>933</v>
      </c>
      <c r="U17" s="43">
        <v>25</v>
      </c>
      <c r="V17" s="578"/>
      <c r="W17" s="43"/>
      <c r="X17" s="43"/>
    </row>
    <row r="18" spans="1:24" x14ac:dyDescent="0.25">
      <c r="A18" s="43">
        <v>14</v>
      </c>
      <c r="B18" s="43" t="s">
        <v>938</v>
      </c>
      <c r="C18" s="43" t="s">
        <v>939</v>
      </c>
      <c r="D18" s="43" t="s">
        <v>180</v>
      </c>
      <c r="E18" s="685">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940</v>
      </c>
      <c r="C19" s="43" t="s">
        <v>180</v>
      </c>
      <c r="D19" s="43" t="s">
        <v>227</v>
      </c>
      <c r="E19" s="685">
        <v>1441</v>
      </c>
      <c r="F19" s="61" t="s">
        <v>976</v>
      </c>
      <c r="G19" s="43" t="s">
        <v>866</v>
      </c>
      <c r="H19" s="606" t="s">
        <v>867</v>
      </c>
      <c r="I19" s="606" t="s">
        <v>868</v>
      </c>
      <c r="J19" s="678"/>
      <c r="K19" s="63"/>
      <c r="L19" s="61"/>
      <c r="M19" s="63"/>
      <c r="N19" s="63"/>
      <c r="O19" s="63"/>
      <c r="P19" s="63"/>
      <c r="Q19" s="63"/>
      <c r="R19" s="61"/>
      <c r="S19" s="43"/>
      <c r="T19" s="578"/>
      <c r="U19" s="578"/>
      <c r="V19" s="578"/>
      <c r="W19" s="43"/>
      <c r="X19" s="43"/>
    </row>
    <row r="20" spans="1:24" ht="30" x14ac:dyDescent="0.25">
      <c r="A20" s="43">
        <v>16</v>
      </c>
      <c r="B20" s="673" t="s">
        <v>941</v>
      </c>
      <c r="C20" s="43" t="s">
        <v>630</v>
      </c>
      <c r="D20" s="43" t="s">
        <v>167</v>
      </c>
      <c r="E20" s="1028">
        <v>1668</v>
      </c>
      <c r="F20" s="666" t="s">
        <v>972</v>
      </c>
      <c r="G20" s="43" t="s">
        <v>866</v>
      </c>
      <c r="H20" s="606" t="s">
        <v>867</v>
      </c>
      <c r="I20" s="606" t="s">
        <v>868</v>
      </c>
      <c r="J20" s="63">
        <v>46197</v>
      </c>
      <c r="K20" s="63"/>
      <c r="L20" s="61"/>
      <c r="M20" s="63"/>
      <c r="N20" s="63"/>
      <c r="O20" s="63"/>
      <c r="P20" s="63"/>
      <c r="Q20" s="63"/>
      <c r="R20" s="61"/>
      <c r="S20" s="43"/>
      <c r="T20" s="578"/>
      <c r="U20" s="578"/>
      <c r="V20" s="578"/>
      <c r="W20" s="43"/>
      <c r="X20" s="43"/>
    </row>
    <row r="21" spans="1:24" ht="30" x14ac:dyDescent="0.25">
      <c r="A21" s="43">
        <v>17</v>
      </c>
      <c r="B21" s="673" t="s">
        <v>943</v>
      </c>
      <c r="C21" s="43" t="s">
        <v>942</v>
      </c>
      <c r="D21" s="43" t="s">
        <v>135</v>
      </c>
      <c r="E21" s="685">
        <v>1949</v>
      </c>
      <c r="F21" s="666" t="s">
        <v>964</v>
      </c>
      <c r="G21" s="43" t="s">
        <v>866</v>
      </c>
      <c r="H21" s="606" t="s">
        <v>867</v>
      </c>
      <c r="I21" s="606" t="s">
        <v>868</v>
      </c>
      <c r="J21" s="63">
        <v>46191</v>
      </c>
      <c r="K21" s="63">
        <v>46194</v>
      </c>
      <c r="L21" s="599" t="s">
        <v>868</v>
      </c>
      <c r="M21" s="682">
        <v>46197</v>
      </c>
      <c r="N21" s="682">
        <v>46202</v>
      </c>
      <c r="O21" s="63"/>
      <c r="P21" s="63"/>
      <c r="Q21" s="63"/>
      <c r="R21" s="685">
        <v>1949</v>
      </c>
      <c r="S21" s="671" t="s">
        <v>868</v>
      </c>
      <c r="T21" s="43" t="s">
        <v>929</v>
      </c>
      <c r="U21" s="43">
        <v>50</v>
      </c>
      <c r="V21" s="578"/>
      <c r="W21" s="43"/>
      <c r="X21" s="43"/>
    </row>
    <row r="22" spans="1:24" x14ac:dyDescent="0.25">
      <c r="A22" s="43">
        <v>18</v>
      </c>
      <c r="B22" s="673" t="s">
        <v>944</v>
      </c>
      <c r="C22" s="43" t="s">
        <v>389</v>
      </c>
      <c r="D22" s="43" t="s">
        <v>379</v>
      </c>
      <c r="E22" s="685">
        <v>200</v>
      </c>
      <c r="F22" s="61" t="s">
        <v>945</v>
      </c>
      <c r="G22" s="43" t="s">
        <v>932</v>
      </c>
      <c r="H22" s="606" t="s">
        <v>867</v>
      </c>
      <c r="I22" s="606" t="s">
        <v>868</v>
      </c>
      <c r="J22" s="63">
        <v>46174</v>
      </c>
      <c r="K22" s="63">
        <v>46185</v>
      </c>
      <c r="L22" s="599" t="s">
        <v>868</v>
      </c>
      <c r="M22" s="63">
        <v>46174</v>
      </c>
      <c r="N22" s="63">
        <v>46185</v>
      </c>
      <c r="O22" s="63"/>
      <c r="P22" s="63"/>
      <c r="Q22" s="63"/>
      <c r="R22" s="61">
        <v>200</v>
      </c>
      <c r="S22" s="671" t="s">
        <v>868</v>
      </c>
      <c r="T22" s="43" t="s">
        <v>933</v>
      </c>
      <c r="U22" s="43">
        <v>25</v>
      </c>
      <c r="V22" s="578"/>
      <c r="W22" s="43"/>
      <c r="X22" s="43"/>
    </row>
    <row r="23" spans="1:24" x14ac:dyDescent="0.25">
      <c r="A23" s="43">
        <v>19</v>
      </c>
      <c r="B23" s="43" t="s">
        <v>946</v>
      </c>
      <c r="C23" s="43" t="s">
        <v>131</v>
      </c>
      <c r="D23" s="43" t="s">
        <v>444</v>
      </c>
      <c r="E23" s="685">
        <v>755</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947</v>
      </c>
      <c r="C24" s="43" t="s">
        <v>444</v>
      </c>
      <c r="D24" s="43" t="s">
        <v>445</v>
      </c>
      <c r="E24" s="685">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948</v>
      </c>
      <c r="C25" s="43" t="s">
        <v>949</v>
      </c>
      <c r="D25" s="43" t="s">
        <v>259</v>
      </c>
      <c r="E25" s="685">
        <v>240</v>
      </c>
      <c r="F25" s="43" t="s">
        <v>961</v>
      </c>
      <c r="G25" s="43" t="s">
        <v>932</v>
      </c>
      <c r="H25" s="606" t="s">
        <v>867</v>
      </c>
      <c r="I25" s="606" t="s">
        <v>868</v>
      </c>
      <c r="J25" s="682">
        <v>46188</v>
      </c>
      <c r="K25" s="63">
        <v>46192</v>
      </c>
      <c r="L25" s="599" t="s">
        <v>868</v>
      </c>
      <c r="M25" s="682">
        <v>46188</v>
      </c>
      <c r="N25" s="63">
        <v>46192</v>
      </c>
      <c r="O25" s="63"/>
      <c r="P25" s="63"/>
      <c r="Q25" s="63"/>
      <c r="R25" s="61">
        <v>240</v>
      </c>
      <c r="S25" s="671" t="s">
        <v>868</v>
      </c>
      <c r="T25" s="43" t="s">
        <v>933</v>
      </c>
      <c r="U25" s="43">
        <v>41</v>
      </c>
      <c r="V25" s="578"/>
      <c r="W25" s="43"/>
      <c r="X25" s="43"/>
    </row>
    <row r="26" spans="1:24" x14ac:dyDescent="0.25">
      <c r="A26" s="43">
        <v>22</v>
      </c>
      <c r="B26" s="43" t="s">
        <v>950</v>
      </c>
      <c r="C26" s="43" t="s">
        <v>397</v>
      </c>
      <c r="D26" s="43" t="s">
        <v>407</v>
      </c>
      <c r="E26" s="685"/>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951</v>
      </c>
      <c r="C27" s="43" t="s">
        <v>407</v>
      </c>
      <c r="D27" s="43" t="s">
        <v>196</v>
      </c>
      <c r="E27" s="685"/>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952</v>
      </c>
      <c r="C28" s="43" t="s">
        <v>721</v>
      </c>
      <c r="D28" s="43" t="s">
        <v>465</v>
      </c>
      <c r="E28" s="685"/>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953</v>
      </c>
      <c r="C29" s="43" t="s">
        <v>465</v>
      </c>
      <c r="D29" s="43" t="s">
        <v>480</v>
      </c>
      <c r="E29" s="1028">
        <v>1564</v>
      </c>
      <c r="F29" s="43" t="s">
        <v>958</v>
      </c>
      <c r="G29" s="43" t="s">
        <v>866</v>
      </c>
      <c r="H29" s="606" t="s">
        <v>867</v>
      </c>
      <c r="I29" s="606" t="s">
        <v>868</v>
      </c>
      <c r="J29" s="682">
        <v>46192</v>
      </c>
      <c r="K29" s="682">
        <v>46196</v>
      </c>
      <c r="L29" s="599" t="s">
        <v>868</v>
      </c>
      <c r="M29" s="678"/>
      <c r="N29" s="63"/>
      <c r="O29" s="63"/>
      <c r="P29" s="63"/>
      <c r="Q29" s="63"/>
      <c r="R29" s="61"/>
      <c r="S29" s="43"/>
      <c r="T29" s="673" t="s">
        <v>957</v>
      </c>
      <c r="U29" s="43">
        <v>35</v>
      </c>
      <c r="V29" s="578"/>
      <c r="W29" s="43"/>
      <c r="X29" s="43"/>
    </row>
    <row r="30" spans="1:24" ht="30" x14ac:dyDescent="0.25">
      <c r="A30" s="43">
        <v>26</v>
      </c>
      <c r="B30" s="43" t="s">
        <v>954</v>
      </c>
      <c r="C30" s="43" t="s">
        <v>955</v>
      </c>
      <c r="D30" s="43" t="s">
        <v>481</v>
      </c>
      <c r="E30" s="685">
        <v>3272</v>
      </c>
      <c r="F30" s="666" t="s">
        <v>973</v>
      </c>
      <c r="G30" s="43" t="s">
        <v>866</v>
      </c>
      <c r="H30" s="606" t="s">
        <v>867</v>
      </c>
      <c r="I30" s="606" t="s">
        <v>868</v>
      </c>
      <c r="J30" s="678"/>
      <c r="K30" s="63"/>
      <c r="L30" s="61"/>
      <c r="M30" s="63"/>
      <c r="N30" s="63"/>
      <c r="O30" s="63"/>
      <c r="P30" s="63"/>
      <c r="Q30" s="63"/>
      <c r="R30" s="61"/>
      <c r="S30" s="43"/>
      <c r="T30" s="673" t="s">
        <v>957</v>
      </c>
      <c r="U30" s="43">
        <v>35</v>
      </c>
      <c r="V30" s="578"/>
      <c r="W30" s="43"/>
      <c r="X30" s="43"/>
    </row>
    <row r="31" spans="1:24" x14ac:dyDescent="0.25">
      <c r="A31" s="43">
        <v>27</v>
      </c>
      <c r="B31" s="673" t="s">
        <v>956</v>
      </c>
      <c r="C31" s="43" t="s">
        <v>379</v>
      </c>
      <c r="D31" s="43" t="s">
        <v>636</v>
      </c>
      <c r="E31" s="685">
        <v>1147</v>
      </c>
      <c r="F31" s="43" t="s">
        <v>959</v>
      </c>
      <c r="G31" s="43" t="s">
        <v>866</v>
      </c>
      <c r="H31" s="606" t="s">
        <v>867</v>
      </c>
      <c r="I31" s="606" t="s">
        <v>868</v>
      </c>
      <c r="J31" s="682">
        <v>46185</v>
      </c>
      <c r="K31" s="63">
        <v>46188</v>
      </c>
      <c r="L31" s="599" t="s">
        <v>868</v>
      </c>
      <c r="M31" s="63">
        <v>46189</v>
      </c>
      <c r="N31" s="63">
        <v>46192</v>
      </c>
      <c r="O31" s="63"/>
      <c r="P31" s="63"/>
      <c r="Q31" s="63"/>
      <c r="R31" s="61">
        <v>1147</v>
      </c>
      <c r="S31" s="671" t="s">
        <v>868</v>
      </c>
      <c r="T31" s="43" t="s">
        <v>910</v>
      </c>
      <c r="U31" s="43">
        <v>38</v>
      </c>
      <c r="V31" s="578"/>
      <c r="W31" s="43"/>
      <c r="X31" s="43"/>
    </row>
    <row r="32" spans="1:24" x14ac:dyDescent="0.25">
      <c r="A32" s="43">
        <v>28</v>
      </c>
      <c r="B32" s="673" t="s">
        <v>963</v>
      </c>
      <c r="C32" s="43" t="s">
        <v>381</v>
      </c>
      <c r="D32" s="43" t="s">
        <v>505</v>
      </c>
      <c r="E32" s="1028">
        <v>1593</v>
      </c>
      <c r="F32" s="61" t="s">
        <v>969</v>
      </c>
      <c r="G32" s="43" t="s">
        <v>866</v>
      </c>
      <c r="H32" s="606" t="s">
        <v>867</v>
      </c>
      <c r="I32" s="606" t="s">
        <v>868</v>
      </c>
      <c r="J32" s="682">
        <v>46196</v>
      </c>
      <c r="K32" s="63">
        <v>46199</v>
      </c>
      <c r="L32" s="599" t="s">
        <v>868</v>
      </c>
      <c r="M32" s="682">
        <v>46197</v>
      </c>
      <c r="N32" s="63"/>
      <c r="O32" s="63"/>
      <c r="P32" s="63"/>
      <c r="Q32" s="63"/>
      <c r="R32" s="61"/>
      <c r="S32" s="43"/>
      <c r="T32" s="43" t="s">
        <v>910</v>
      </c>
      <c r="U32" s="43">
        <v>38</v>
      </c>
      <c r="V32" s="578"/>
      <c r="W32" s="43"/>
      <c r="X32" s="43"/>
    </row>
    <row r="33" spans="1:24" x14ac:dyDescent="0.25">
      <c r="A33" s="43">
        <v>29</v>
      </c>
      <c r="B33" s="43" t="s">
        <v>965</v>
      </c>
      <c r="C33" s="43" t="s">
        <v>380</v>
      </c>
      <c r="D33" s="43" t="s">
        <v>381</v>
      </c>
      <c r="E33" s="685">
        <v>193</v>
      </c>
      <c r="F33" s="61" t="s">
        <v>966</v>
      </c>
      <c r="G33" s="43" t="s">
        <v>932</v>
      </c>
      <c r="H33" s="606" t="s">
        <v>867</v>
      </c>
      <c r="I33" s="606" t="s">
        <v>868</v>
      </c>
      <c r="J33" s="682">
        <v>46199</v>
      </c>
      <c r="K33" s="63"/>
      <c r="L33" s="61"/>
      <c r="M33" s="682">
        <v>46199</v>
      </c>
      <c r="N33" s="63"/>
      <c r="O33" s="63"/>
      <c r="P33" s="63"/>
      <c r="Q33" s="63"/>
      <c r="R33" s="61"/>
      <c r="S33" s="43"/>
      <c r="T33" s="43" t="s">
        <v>933</v>
      </c>
      <c r="U33" s="43">
        <v>41</v>
      </c>
      <c r="V33" s="578"/>
      <c r="W33" s="47"/>
      <c r="X33" s="43"/>
    </row>
    <row r="34" spans="1:24" x14ac:dyDescent="0.25">
      <c r="A34" s="43">
        <v>30</v>
      </c>
      <c r="B34" s="673" t="s">
        <v>967</v>
      </c>
      <c r="C34" s="43" t="s">
        <v>259</v>
      </c>
      <c r="D34" s="43" t="s">
        <v>380</v>
      </c>
      <c r="E34" s="685">
        <v>421</v>
      </c>
      <c r="F34" s="61" t="s">
        <v>968</v>
      </c>
      <c r="G34" s="682" t="s">
        <v>871</v>
      </c>
      <c r="H34" s="606" t="s">
        <v>867</v>
      </c>
      <c r="I34" s="606" t="s">
        <v>868</v>
      </c>
      <c r="J34" s="682">
        <v>46194</v>
      </c>
      <c r="K34" s="678"/>
      <c r="L34" s="61"/>
      <c r="M34" s="682">
        <v>46194</v>
      </c>
      <c r="N34" s="63"/>
      <c r="O34" s="63"/>
      <c r="P34" s="63"/>
      <c r="Q34" s="63"/>
      <c r="R34" s="61"/>
      <c r="S34" s="43"/>
      <c r="T34" s="43" t="s">
        <v>933</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39.89</v>
      </c>
      <c r="F235" s="580"/>
      <c r="G235" s="581"/>
      <c r="H235" s="582"/>
      <c r="I235" s="582"/>
      <c r="J235" s="581"/>
      <c r="K235" s="581"/>
      <c r="L235" s="581"/>
      <c r="M235" s="581"/>
      <c r="N235" s="581"/>
      <c r="O235" s="581"/>
      <c r="P235" s="581"/>
      <c r="Q235" s="581"/>
      <c r="R235" s="600">
        <f>SUM(R5:R234)/1000</f>
        <v>27.161999999999999</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zoomScale="67" zoomScaleNormal="67" zoomScaleSheetLayoutView="62" workbookViewId="0">
      <selection activeCell="D5" sqref="D5:I5"/>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6" t="s">
        <v>599</v>
      </c>
      <c r="N2" s="836"/>
      <c r="O2" s="836"/>
      <c r="P2" s="836"/>
      <c r="Q2" s="836"/>
      <c r="R2" s="836"/>
      <c r="S2" s="218"/>
      <c r="T2" s="218"/>
      <c r="U2" s="837"/>
      <c r="V2" s="839"/>
      <c r="W2" s="837"/>
      <c r="X2" s="837"/>
      <c r="Y2" s="837"/>
      <c r="Z2" s="837"/>
      <c r="AA2" s="837"/>
      <c r="AB2" s="837"/>
      <c r="AC2" s="837"/>
      <c r="AD2" s="837"/>
      <c r="AE2" s="837"/>
      <c r="AF2" s="837"/>
      <c r="AG2" s="837"/>
      <c r="AH2" s="837"/>
      <c r="AI2" s="837"/>
      <c r="AJ2" s="837"/>
      <c r="AK2" s="841"/>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8"/>
      <c r="V3" s="840"/>
      <c r="W3" s="838"/>
      <c r="X3" s="838"/>
      <c r="Y3" s="838"/>
      <c r="Z3" s="838"/>
      <c r="AA3" s="838"/>
      <c r="AB3" s="838"/>
      <c r="AC3" s="838"/>
      <c r="AD3" s="838"/>
      <c r="AE3" s="838"/>
      <c r="AF3" s="838"/>
      <c r="AG3" s="838"/>
      <c r="AH3" s="838"/>
      <c r="AI3" s="838"/>
      <c r="AJ3" s="838"/>
      <c r="AK3" s="842"/>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8"/>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600</v>
      </c>
      <c r="C5" s="396"/>
      <c r="D5" s="843">
        <v>46201</v>
      </c>
      <c r="E5" s="843"/>
      <c r="F5" s="843"/>
      <c r="G5" s="843"/>
      <c r="H5" s="843"/>
      <c r="I5" s="843"/>
      <c r="J5" s="397"/>
      <c r="K5" s="397"/>
      <c r="L5" s="397"/>
      <c r="M5" s="397"/>
      <c r="N5" s="397"/>
      <c r="O5" s="397"/>
      <c r="P5" s="397"/>
      <c r="Q5" s="398"/>
      <c r="R5" s="397"/>
      <c r="S5" s="397"/>
      <c r="T5" s="397"/>
      <c r="U5" s="844"/>
      <c r="V5" s="844"/>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603</v>
      </c>
      <c r="C7" s="396"/>
      <c r="D7" s="396"/>
      <c r="E7" s="213"/>
      <c r="F7" s="820" t="s">
        <v>604</v>
      </c>
      <c r="G7" s="820"/>
      <c r="H7" s="820"/>
      <c r="I7" s="820"/>
      <c r="J7" s="820"/>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21" t="s">
        <v>607</v>
      </c>
      <c r="AH9" s="823" t="s">
        <v>608</v>
      </c>
      <c r="AI9" s="823" t="s">
        <v>609</v>
      </c>
      <c r="AJ9" s="823" t="s">
        <v>843</v>
      </c>
      <c r="AK9" s="825" t="s">
        <v>610</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22"/>
      <c r="AH10" s="824"/>
      <c r="AI10" s="824"/>
      <c r="AJ10" s="845"/>
      <c r="AK10" s="826"/>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617</v>
      </c>
      <c r="U14" s="401">
        <v>0</v>
      </c>
      <c r="V14" s="827" t="s">
        <v>803</v>
      </c>
      <c r="W14" s="246">
        <v>360</v>
      </c>
      <c r="X14" s="829" t="s">
        <v>906</v>
      </c>
      <c r="Y14" s="403">
        <v>420</v>
      </c>
      <c r="Z14" s="829" t="s">
        <v>906</v>
      </c>
      <c r="AA14" s="403">
        <v>410</v>
      </c>
      <c r="AB14" s="829" t="s">
        <v>906</v>
      </c>
      <c r="AC14" s="403">
        <v>382</v>
      </c>
      <c r="AD14" s="829" t="s">
        <v>906</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8"/>
      <c r="W15" s="390"/>
      <c r="X15" s="830"/>
      <c r="Y15" s="390"/>
      <c r="Z15" s="830"/>
      <c r="AA15" s="390"/>
      <c r="AB15" s="830"/>
      <c r="AC15" s="390"/>
      <c r="AD15" s="830"/>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3" t="s">
        <v>618</v>
      </c>
      <c r="V19" s="834"/>
      <c r="W19" s="834"/>
      <c r="X19" s="834"/>
      <c r="Y19" s="834"/>
      <c r="Z19" s="834"/>
      <c r="AA19" s="834"/>
      <c r="AB19" s="834"/>
      <c r="AC19" s="834"/>
      <c r="AD19" s="834"/>
      <c r="AE19" s="835"/>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9" t="s">
        <v>906</v>
      </c>
      <c r="D25" s="403">
        <v>370</v>
      </c>
      <c r="E25" s="829" t="s">
        <v>906</v>
      </c>
      <c r="F25" s="403">
        <v>380</v>
      </c>
      <c r="G25" s="829" t="s">
        <v>906</v>
      </c>
      <c r="H25" s="403">
        <v>400</v>
      </c>
      <c r="I25" s="829" t="s">
        <v>906</v>
      </c>
      <c r="J25" s="403">
        <v>418</v>
      </c>
      <c r="K25" s="829" t="s">
        <v>906</v>
      </c>
      <c r="L25" s="403">
        <v>418.57900000000001</v>
      </c>
      <c r="M25" s="831" t="s">
        <v>906</v>
      </c>
      <c r="N25" s="403">
        <v>425</v>
      </c>
      <c r="O25" s="831" t="s">
        <v>906</v>
      </c>
      <c r="P25" s="403">
        <v>312</v>
      </c>
      <c r="Q25" s="831" t="s">
        <v>906</v>
      </c>
      <c r="R25" s="403">
        <v>381</v>
      </c>
      <c r="S25" s="831" t="s">
        <v>906</v>
      </c>
      <c r="T25" s="403">
        <v>455</v>
      </c>
      <c r="U25" s="831" t="s">
        <v>906</v>
      </c>
      <c r="V25" s="403">
        <v>376</v>
      </c>
      <c r="W25" s="831" t="s">
        <v>906</v>
      </c>
      <c r="X25" s="403">
        <v>401</v>
      </c>
      <c r="Y25" s="831" t="s">
        <v>906</v>
      </c>
      <c r="Z25" s="403">
        <v>428</v>
      </c>
      <c r="AA25" s="831" t="s">
        <v>906</v>
      </c>
      <c r="AB25" s="403">
        <v>357</v>
      </c>
      <c r="AC25" s="831" t="s">
        <v>906</v>
      </c>
      <c r="AD25" s="403">
        <v>335.15800000000002</v>
      </c>
      <c r="AE25" s="831" t="s">
        <v>906</v>
      </c>
      <c r="AF25" s="390"/>
      <c r="AG25" s="244">
        <v>15</v>
      </c>
      <c r="AH25" s="231">
        <v>11</v>
      </c>
      <c r="AI25" s="231">
        <v>15</v>
      </c>
      <c r="AJ25" s="565">
        <v>11</v>
      </c>
      <c r="AK25" s="232" t="e">
        <f>(L25+AK21L25+N25+P25+R25+T25+V25+X25+Z25+AB25+AD25)</f>
        <v>#NAME?</v>
      </c>
      <c r="AL25" s="4"/>
    </row>
    <row r="26" spans="1:38" x14ac:dyDescent="0.25">
      <c r="A26" s="389"/>
      <c r="B26" s="253"/>
      <c r="C26" s="830"/>
      <c r="D26" s="390"/>
      <c r="E26" s="830"/>
      <c r="F26" s="390"/>
      <c r="G26" s="830"/>
      <c r="H26" s="390"/>
      <c r="I26" s="830"/>
      <c r="J26" s="390"/>
      <c r="K26" s="830"/>
      <c r="L26" s="390"/>
      <c r="M26" s="832"/>
      <c r="N26" s="390"/>
      <c r="O26" s="832"/>
      <c r="P26" s="390"/>
      <c r="Q26" s="832"/>
      <c r="R26" s="415"/>
      <c r="S26" s="832"/>
      <c r="T26" s="390"/>
      <c r="U26" s="832"/>
      <c r="V26" s="390"/>
      <c r="W26" s="832"/>
      <c r="X26" s="390"/>
      <c r="Y26" s="832"/>
      <c r="Z26" s="390"/>
      <c r="AA26" s="832"/>
      <c r="AB26" s="390"/>
      <c r="AC26" s="832"/>
      <c r="AD26" s="390"/>
      <c r="AE26" s="832"/>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6" t="s">
        <v>618</v>
      </c>
      <c r="C31" s="847"/>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8"/>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31" t="s">
        <v>906</v>
      </c>
      <c r="D36" s="403">
        <v>373</v>
      </c>
      <c r="E36" s="831" t="s">
        <v>906</v>
      </c>
      <c r="F36" s="403">
        <v>334.67</v>
      </c>
      <c r="G36" s="831" t="s">
        <v>906</v>
      </c>
      <c r="H36" s="403">
        <v>321.14999999999998</v>
      </c>
      <c r="I36" s="831" t="s">
        <v>906</v>
      </c>
      <c r="J36" s="403">
        <v>391</v>
      </c>
      <c r="K36" s="831" t="s">
        <v>906</v>
      </c>
      <c r="L36" s="403">
        <v>388</v>
      </c>
      <c r="M36" s="831" t="s">
        <v>906</v>
      </c>
      <c r="N36" s="403">
        <v>392</v>
      </c>
      <c r="O36" s="831" t="s">
        <v>906</v>
      </c>
      <c r="P36" s="428">
        <v>293</v>
      </c>
      <c r="Q36" s="831" t="s">
        <v>906</v>
      </c>
      <c r="R36" s="403">
        <v>274</v>
      </c>
      <c r="S36" s="831" t="s">
        <v>906</v>
      </c>
      <c r="T36" s="403">
        <v>218</v>
      </c>
      <c r="U36" s="831" t="s">
        <v>906</v>
      </c>
      <c r="V36" s="403">
        <v>422</v>
      </c>
      <c r="W36" s="831" t="s">
        <v>906</v>
      </c>
      <c r="X36" s="403">
        <v>339</v>
      </c>
      <c r="Y36" s="831" t="s">
        <v>906</v>
      </c>
      <c r="Z36" s="403">
        <v>423.63299999999998</v>
      </c>
      <c r="AA36" s="831" t="s">
        <v>906</v>
      </c>
      <c r="AB36" s="403">
        <v>335.19200000000001</v>
      </c>
      <c r="AC36" s="831" t="s">
        <v>906</v>
      </c>
      <c r="AD36" s="403">
        <v>326.577</v>
      </c>
      <c r="AE36" s="831" t="s">
        <v>906</v>
      </c>
      <c r="AF36" s="390"/>
      <c r="AG36" s="244">
        <v>15</v>
      </c>
      <c r="AH36" s="231">
        <v>15</v>
      </c>
      <c r="AI36" s="231">
        <v>15</v>
      </c>
      <c r="AJ36" s="565">
        <v>15</v>
      </c>
      <c r="AK36" s="232">
        <f>+B36+D36+F36+H36+J36+L36+N36+P36+R36+T36+V36+X36+Z36+AB36+AD36</f>
        <v>5292.3860000000004</v>
      </c>
      <c r="AL36" s="4"/>
    </row>
    <row r="37" spans="1:38" x14ac:dyDescent="0.25">
      <c r="A37" s="258"/>
      <c r="B37" s="253"/>
      <c r="C37" s="832"/>
      <c r="D37" s="390"/>
      <c r="E37" s="832"/>
      <c r="F37" s="390"/>
      <c r="G37" s="832"/>
      <c r="H37" s="390"/>
      <c r="I37" s="832"/>
      <c r="J37" s="390"/>
      <c r="K37" s="832"/>
      <c r="L37" s="390"/>
      <c r="M37" s="832"/>
      <c r="N37" s="390"/>
      <c r="O37" s="832"/>
      <c r="P37" s="415"/>
      <c r="Q37" s="832"/>
      <c r="R37" s="390"/>
      <c r="S37" s="832"/>
      <c r="T37" s="390"/>
      <c r="U37" s="832"/>
      <c r="V37" s="390"/>
      <c r="W37" s="832"/>
      <c r="X37" s="390"/>
      <c r="Y37" s="832"/>
      <c r="Z37" s="390"/>
      <c r="AA37" s="832"/>
      <c r="AB37" s="390"/>
      <c r="AC37" s="832"/>
      <c r="AD37" s="390"/>
      <c r="AE37" s="832"/>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626</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6" t="s">
        <v>618</v>
      </c>
      <c r="C42" s="847"/>
      <c r="D42" s="847"/>
      <c r="E42" s="847"/>
      <c r="F42" s="847"/>
      <c r="G42" s="847"/>
      <c r="H42" s="847"/>
      <c r="I42" s="847"/>
      <c r="J42" s="847"/>
      <c r="K42" s="847"/>
      <c r="L42" s="847"/>
      <c r="M42" s="847"/>
      <c r="N42" s="847"/>
      <c r="O42" s="847"/>
      <c r="P42" s="847"/>
      <c r="Q42" s="847"/>
      <c r="R42" s="847"/>
      <c r="S42" s="847"/>
      <c r="T42" s="847"/>
      <c r="U42" s="847"/>
      <c r="V42" s="847"/>
      <c r="W42" s="847"/>
      <c r="X42" s="847"/>
      <c r="Y42" s="847"/>
      <c r="Z42" s="847"/>
      <c r="AA42" s="847"/>
      <c r="AB42" s="847"/>
      <c r="AC42" s="847"/>
      <c r="AD42" s="847"/>
      <c r="AE42" s="848"/>
      <c r="AF42" s="262"/>
      <c r="AG42" s="263"/>
      <c r="AH42" s="264"/>
      <c r="AI42" s="264"/>
      <c r="AJ42" s="264"/>
      <c r="AK42" s="265"/>
      <c r="AL42" s="10"/>
    </row>
    <row r="43" spans="1:38"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31" t="s">
        <v>906</v>
      </c>
      <c r="D47" s="403">
        <v>379.11</v>
      </c>
      <c r="E47" s="831" t="s">
        <v>906</v>
      </c>
      <c r="F47" s="403">
        <v>375.44200000000001</v>
      </c>
      <c r="G47" s="831" t="s">
        <v>906</v>
      </c>
      <c r="H47" s="403">
        <v>212.41800000000001</v>
      </c>
      <c r="I47" s="831" t="s">
        <v>906</v>
      </c>
      <c r="J47" s="403">
        <v>326.00099999999998</v>
      </c>
      <c r="K47" s="831" t="s">
        <v>906</v>
      </c>
      <c r="L47" s="403">
        <v>332</v>
      </c>
      <c r="M47" s="831" t="s">
        <v>906</v>
      </c>
      <c r="N47" s="403">
        <v>285</v>
      </c>
      <c r="O47" s="831" t="s">
        <v>906</v>
      </c>
      <c r="P47" s="403">
        <v>345</v>
      </c>
      <c r="Q47" s="831" t="s">
        <v>906</v>
      </c>
      <c r="R47" s="403">
        <v>380.28199999999998</v>
      </c>
      <c r="S47" s="831" t="s">
        <v>906</v>
      </c>
      <c r="T47" s="403">
        <v>384.99799999999999</v>
      </c>
      <c r="U47" s="831" t="s">
        <v>906</v>
      </c>
      <c r="V47" s="403">
        <v>360</v>
      </c>
      <c r="W47" s="831" t="s">
        <v>906</v>
      </c>
      <c r="X47" s="403">
        <v>378</v>
      </c>
      <c r="Y47" s="831" t="s">
        <v>906</v>
      </c>
      <c r="Z47" s="403">
        <v>387</v>
      </c>
      <c r="AA47" s="831" t="s">
        <v>906</v>
      </c>
      <c r="AB47" s="403">
        <v>439.322</v>
      </c>
      <c r="AC47" s="831" t="s">
        <v>906</v>
      </c>
      <c r="AD47" s="415"/>
      <c r="AE47" s="415"/>
      <c r="AF47" s="390"/>
      <c r="AG47" s="244">
        <v>14</v>
      </c>
      <c r="AH47" s="231">
        <v>14</v>
      </c>
      <c r="AI47" s="231">
        <v>14</v>
      </c>
      <c r="AJ47" s="565">
        <v>10</v>
      </c>
      <c r="AK47" s="232">
        <f>+B47</f>
        <v>304.947</v>
      </c>
      <c r="AL47" s="4"/>
    </row>
    <row r="48" spans="1:38" x14ac:dyDescent="0.25">
      <c r="A48" s="258"/>
      <c r="B48" s="253"/>
      <c r="C48" s="832"/>
      <c r="D48" s="390"/>
      <c r="E48" s="832"/>
      <c r="F48" s="390"/>
      <c r="G48" s="832"/>
      <c r="H48" s="390"/>
      <c r="I48" s="832"/>
      <c r="J48" s="390"/>
      <c r="K48" s="832"/>
      <c r="L48" s="390"/>
      <c r="M48" s="832"/>
      <c r="N48" s="390"/>
      <c r="O48" s="832"/>
      <c r="P48" s="415"/>
      <c r="Q48" s="832"/>
      <c r="R48" s="390"/>
      <c r="S48" s="832"/>
      <c r="T48" s="390"/>
      <c r="U48" s="832"/>
      <c r="V48" s="390"/>
      <c r="W48" s="832"/>
      <c r="X48" s="390"/>
      <c r="Y48" s="832"/>
      <c r="Z48" s="390"/>
      <c r="AA48" s="832"/>
      <c r="AB48" s="390"/>
      <c r="AC48" s="832"/>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33" t="s">
        <v>618</v>
      </c>
      <c r="C53" s="834"/>
      <c r="D53" s="834"/>
      <c r="E53" s="834"/>
      <c r="F53" s="834"/>
      <c r="G53" s="834"/>
      <c r="H53" s="834"/>
      <c r="I53" s="834"/>
      <c r="J53" s="834"/>
      <c r="K53" s="834"/>
      <c r="L53" s="834"/>
      <c r="M53" s="834"/>
      <c r="N53" s="834"/>
      <c r="O53" s="834"/>
      <c r="P53" s="834"/>
      <c r="Q53" s="834"/>
      <c r="R53" s="834"/>
      <c r="S53" s="834"/>
      <c r="T53" s="834"/>
      <c r="U53" s="834"/>
      <c r="V53" s="834"/>
      <c r="W53" s="834"/>
      <c r="X53" s="834"/>
      <c r="Y53" s="834"/>
      <c r="Z53" s="834"/>
      <c r="AA53" s="834"/>
      <c r="AB53" s="834"/>
      <c r="AC53" s="835"/>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31" t="s">
        <v>906</v>
      </c>
      <c r="D57" s="403">
        <v>358.96199999999999</v>
      </c>
      <c r="E57" s="831" t="s">
        <v>906</v>
      </c>
      <c r="F57" s="403">
        <v>399.964</v>
      </c>
      <c r="G57" s="831" t="s">
        <v>906</v>
      </c>
      <c r="H57" s="403">
        <v>375.84500000000003</v>
      </c>
      <c r="I57" s="831" t="s">
        <v>906</v>
      </c>
      <c r="J57" s="403">
        <v>417.79599999999999</v>
      </c>
      <c r="K57" s="831" t="s">
        <v>906</v>
      </c>
      <c r="L57" s="403">
        <v>403.67700000000002</v>
      </c>
      <c r="M57" s="831" t="s">
        <v>906</v>
      </c>
      <c r="N57" s="403">
        <v>414.51900000000001</v>
      </c>
      <c r="O57" s="831" t="s">
        <v>906</v>
      </c>
      <c r="P57" s="403">
        <v>415.77100000000002</v>
      </c>
      <c r="Q57" s="831" t="s">
        <v>906</v>
      </c>
      <c r="R57" s="403">
        <v>339.11</v>
      </c>
      <c r="S57" s="831" t="s">
        <v>906</v>
      </c>
      <c r="T57" s="403">
        <v>398.31</v>
      </c>
      <c r="U57" s="831" t="s">
        <v>906</v>
      </c>
      <c r="V57" s="403">
        <v>390.62599999999998</v>
      </c>
      <c r="W57" s="831" t="s">
        <v>906</v>
      </c>
      <c r="X57" s="403">
        <v>441.23399999999998</v>
      </c>
      <c r="Y57" s="831" t="s">
        <v>906</v>
      </c>
      <c r="Z57" s="403">
        <v>415.00291377528868</v>
      </c>
      <c r="AA57" s="831" t="s">
        <v>906</v>
      </c>
      <c r="AB57" s="403">
        <v>416.99985762722139</v>
      </c>
      <c r="AC57" s="831" t="s">
        <v>906</v>
      </c>
      <c r="AD57" s="415"/>
      <c r="AE57" s="415"/>
      <c r="AF57" s="390"/>
      <c r="AG57" s="244">
        <v>14</v>
      </c>
      <c r="AH57" s="231">
        <v>12</v>
      </c>
      <c r="AI57" s="231">
        <v>14</v>
      </c>
      <c r="AJ57" s="565">
        <v>9</v>
      </c>
      <c r="AK57" s="232">
        <f>Z57+AB57</f>
        <v>832.00277140251001</v>
      </c>
      <c r="AL57" s="4"/>
    </row>
    <row r="58" spans="1:38" x14ac:dyDescent="0.25">
      <c r="A58" s="258"/>
      <c r="B58" s="253"/>
      <c r="C58" s="832"/>
      <c r="D58" s="390"/>
      <c r="E58" s="832"/>
      <c r="F58" s="390"/>
      <c r="G58" s="832"/>
      <c r="H58" s="390"/>
      <c r="I58" s="832"/>
      <c r="J58" s="390"/>
      <c r="K58" s="832"/>
      <c r="L58" s="390"/>
      <c r="M58" s="832"/>
      <c r="N58" s="390"/>
      <c r="O58" s="832"/>
      <c r="P58" s="415"/>
      <c r="Q58" s="832"/>
      <c r="R58" s="390"/>
      <c r="S58" s="832"/>
      <c r="T58" s="390"/>
      <c r="U58" s="832"/>
      <c r="V58" s="390"/>
      <c r="W58" s="832"/>
      <c r="X58" s="390"/>
      <c r="Y58" s="832"/>
      <c r="Z58" s="390"/>
      <c r="AA58" s="832"/>
      <c r="AB58" s="390"/>
      <c r="AC58" s="832"/>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33" t="s">
        <v>618</v>
      </c>
      <c r="C63" s="834"/>
      <c r="D63" s="834"/>
      <c r="E63" s="834"/>
      <c r="F63" s="834"/>
      <c r="G63" s="834"/>
      <c r="H63" s="834"/>
      <c r="I63" s="834"/>
      <c r="J63" s="834"/>
      <c r="K63" s="834"/>
      <c r="L63" s="834"/>
      <c r="M63" s="834"/>
      <c r="N63" s="834"/>
      <c r="O63" s="834"/>
      <c r="P63" s="834"/>
      <c r="Q63" s="834"/>
      <c r="R63" s="834"/>
      <c r="S63" s="834"/>
      <c r="T63" s="834"/>
      <c r="U63" s="834"/>
      <c r="V63" s="834"/>
      <c r="W63" s="834"/>
      <c r="X63" s="834"/>
      <c r="Y63" s="834"/>
      <c r="Z63" s="834"/>
      <c r="AA63" s="834"/>
      <c r="AB63" s="834"/>
      <c r="AC63" s="835"/>
      <c r="AD63" s="271"/>
      <c r="AE63" s="271"/>
      <c r="AF63" s="262"/>
      <c r="AG63" s="263"/>
      <c r="AH63" s="264"/>
      <c r="AI63" s="264"/>
      <c r="AJ63" s="264"/>
      <c r="AK63" s="265"/>
      <c r="AL63" s="10"/>
    </row>
    <row r="64" spans="1:38"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31" t="s">
        <v>906</v>
      </c>
      <c r="D68" s="403">
        <v>333.00004233177015</v>
      </c>
      <c r="E68" s="831" t="s">
        <v>906</v>
      </c>
      <c r="F68" s="403">
        <v>383.63685846119375</v>
      </c>
      <c r="G68" s="831" t="s">
        <v>906</v>
      </c>
      <c r="H68" s="403">
        <v>225.78200000000001</v>
      </c>
      <c r="I68" s="831" t="s">
        <v>906</v>
      </c>
      <c r="J68" s="403">
        <v>390</v>
      </c>
      <c r="K68" s="831" t="s">
        <v>906</v>
      </c>
      <c r="L68" s="403">
        <v>343</v>
      </c>
      <c r="M68" s="831" t="s">
        <v>906</v>
      </c>
      <c r="N68" s="403">
        <v>327</v>
      </c>
      <c r="O68" s="831" t="s">
        <v>906</v>
      </c>
      <c r="P68" s="403">
        <v>364</v>
      </c>
      <c r="Q68" s="831" t="s">
        <v>906</v>
      </c>
      <c r="R68" s="403">
        <v>308</v>
      </c>
      <c r="S68" s="831" t="s">
        <v>906</v>
      </c>
      <c r="T68" s="403">
        <v>465</v>
      </c>
      <c r="U68" s="831" t="s">
        <v>906</v>
      </c>
      <c r="V68" s="403">
        <v>367.66199999999998</v>
      </c>
      <c r="W68" s="831" t="s">
        <v>906</v>
      </c>
      <c r="X68" s="403">
        <v>399.99799999999999</v>
      </c>
      <c r="Y68" s="831" t="s">
        <v>906</v>
      </c>
      <c r="Z68" s="403">
        <v>426</v>
      </c>
      <c r="AA68" s="831" t="s">
        <v>906</v>
      </c>
      <c r="AB68" s="403">
        <v>362</v>
      </c>
      <c r="AC68" s="831" t="s">
        <v>906</v>
      </c>
      <c r="AD68" s="415"/>
      <c r="AE68" s="415"/>
      <c r="AF68" s="390"/>
      <c r="AG68" s="244">
        <v>14</v>
      </c>
      <c r="AH68" s="231">
        <v>13</v>
      </c>
      <c r="AI68" s="231">
        <v>14</v>
      </c>
      <c r="AJ68" s="565">
        <v>6</v>
      </c>
      <c r="AK68" s="232">
        <f>+B68+D68+F68+J68+L68+N68+P68+R68+T68+V68</f>
        <v>3686.2997502933681</v>
      </c>
      <c r="AL68" s="4"/>
    </row>
    <row r="69" spans="1:38" x14ac:dyDescent="0.25">
      <c r="A69" s="258"/>
      <c r="B69" s="253"/>
      <c r="C69" s="832"/>
      <c r="D69" s="390"/>
      <c r="E69" s="832"/>
      <c r="F69" s="390"/>
      <c r="G69" s="832"/>
      <c r="H69" s="390"/>
      <c r="I69" s="832"/>
      <c r="J69" s="390"/>
      <c r="K69" s="832"/>
      <c r="L69" s="390"/>
      <c r="M69" s="832"/>
      <c r="N69" s="390"/>
      <c r="O69" s="832"/>
      <c r="P69" s="415"/>
      <c r="Q69" s="832"/>
      <c r="R69" s="390"/>
      <c r="S69" s="832"/>
      <c r="T69" s="390"/>
      <c r="U69" s="832"/>
      <c r="V69" s="390"/>
      <c r="W69" s="832"/>
      <c r="X69" s="390"/>
      <c r="Y69" s="832"/>
      <c r="Z69" s="390"/>
      <c r="AA69" s="832"/>
      <c r="AB69" s="390"/>
      <c r="AC69" s="832"/>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633</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33" t="s">
        <v>618</v>
      </c>
      <c r="C74" s="834"/>
      <c r="D74" s="834"/>
      <c r="E74" s="834"/>
      <c r="F74" s="834"/>
      <c r="G74" s="834"/>
      <c r="H74" s="834"/>
      <c r="I74" s="834"/>
      <c r="J74" s="834"/>
      <c r="K74" s="834"/>
      <c r="L74" s="834"/>
      <c r="M74" s="834"/>
      <c r="N74" s="834"/>
      <c r="O74" s="834"/>
      <c r="P74" s="834"/>
      <c r="Q74" s="834"/>
      <c r="R74" s="834"/>
      <c r="S74" s="834"/>
      <c r="T74" s="834"/>
      <c r="U74" s="834"/>
      <c r="V74" s="834"/>
      <c r="W74" s="834"/>
      <c r="X74" s="834"/>
      <c r="Y74" s="834"/>
      <c r="Z74" s="834"/>
      <c r="AA74" s="834"/>
      <c r="AB74" s="834"/>
      <c r="AC74" s="835"/>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50"/>
      <c r="AD75" s="850"/>
      <c r="AE75" s="850"/>
      <c r="AF75" s="850"/>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31" t="s">
        <v>906</v>
      </c>
      <c r="D79" s="403">
        <v>441</v>
      </c>
      <c r="E79" s="831" t="s">
        <v>906</v>
      </c>
      <c r="F79" s="403">
        <v>309</v>
      </c>
      <c r="G79" s="831" t="s">
        <v>906</v>
      </c>
      <c r="H79" s="403">
        <v>331</v>
      </c>
      <c r="I79" s="831" t="s">
        <v>906</v>
      </c>
      <c r="J79" s="403">
        <v>431</v>
      </c>
      <c r="K79" s="831" t="s">
        <v>906</v>
      </c>
      <c r="L79" s="403">
        <v>396</v>
      </c>
      <c r="M79" s="831" t="s">
        <v>906</v>
      </c>
      <c r="N79" s="403">
        <v>444</v>
      </c>
      <c r="O79" s="831" t="s">
        <v>906</v>
      </c>
      <c r="P79" s="403">
        <v>381.62200000000001</v>
      </c>
      <c r="Q79" s="829" t="s">
        <v>906</v>
      </c>
      <c r="R79" s="403">
        <v>200.19399999999999</v>
      </c>
      <c r="S79" s="829" t="s">
        <v>906</v>
      </c>
      <c r="T79" s="403">
        <v>323.899</v>
      </c>
      <c r="U79" s="831" t="s">
        <v>906</v>
      </c>
      <c r="V79" s="403">
        <v>403</v>
      </c>
      <c r="W79" s="831" t="s">
        <v>906</v>
      </c>
      <c r="X79" s="403">
        <v>419.71300000000002</v>
      </c>
      <c r="Y79" s="829"/>
      <c r="Z79" s="403">
        <v>239.88200000000001</v>
      </c>
      <c r="AA79" s="831" t="s">
        <v>906</v>
      </c>
      <c r="AB79" s="403">
        <v>421.01100000000002</v>
      </c>
      <c r="AC79" s="831" t="s">
        <v>906</v>
      </c>
      <c r="AD79" s="415"/>
      <c r="AE79" s="415"/>
      <c r="AF79" s="390"/>
      <c r="AG79" s="244">
        <v>14</v>
      </c>
      <c r="AH79" s="231">
        <v>12</v>
      </c>
      <c r="AI79" s="231">
        <v>14</v>
      </c>
      <c r="AJ79" s="565">
        <v>9</v>
      </c>
      <c r="AK79" s="232"/>
      <c r="AL79" s="4"/>
    </row>
    <row r="80" spans="1:38" x14ac:dyDescent="0.25">
      <c r="A80" s="258"/>
      <c r="B80" s="253"/>
      <c r="C80" s="832"/>
      <c r="D80" s="390"/>
      <c r="E80" s="832"/>
      <c r="F80" s="390"/>
      <c r="G80" s="832"/>
      <c r="H80" s="390"/>
      <c r="I80" s="832"/>
      <c r="J80" s="390"/>
      <c r="K80" s="832"/>
      <c r="L80" s="390"/>
      <c r="M80" s="832"/>
      <c r="N80" s="390"/>
      <c r="O80" s="832"/>
      <c r="P80" s="415"/>
      <c r="Q80" s="830"/>
      <c r="R80" s="390"/>
      <c r="S80" s="830"/>
      <c r="T80" s="390"/>
      <c r="U80" s="832"/>
      <c r="V80" s="390"/>
      <c r="W80" s="832"/>
      <c r="X80" s="390"/>
      <c r="Y80" s="830"/>
      <c r="Z80" s="390"/>
      <c r="AA80" s="832"/>
      <c r="AB80" s="390"/>
      <c r="AC80" s="832"/>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33" t="s">
        <v>618</v>
      </c>
      <c r="C85" s="834"/>
      <c r="D85" s="834"/>
      <c r="E85" s="834"/>
      <c r="F85" s="834"/>
      <c r="G85" s="834"/>
      <c r="H85" s="834"/>
      <c r="I85" s="834"/>
      <c r="J85" s="834"/>
      <c r="K85" s="834"/>
      <c r="L85" s="834"/>
      <c r="M85" s="834"/>
      <c r="N85" s="834"/>
      <c r="O85" s="834"/>
      <c r="P85" s="834"/>
      <c r="Q85" s="834"/>
      <c r="R85" s="834"/>
      <c r="S85" s="834"/>
      <c r="T85" s="834"/>
      <c r="U85" s="834"/>
      <c r="V85" s="834"/>
      <c r="W85" s="834"/>
      <c r="X85" s="834"/>
      <c r="Y85" s="834"/>
      <c r="Z85" s="834"/>
      <c r="AA85" s="834"/>
      <c r="AB85" s="834"/>
      <c r="AC85" s="835"/>
      <c r="AD85" s="271"/>
      <c r="AE85" s="271"/>
      <c r="AF85" s="262"/>
      <c r="AG85" s="263"/>
      <c r="AH85" s="264"/>
      <c r="AI85" s="264"/>
      <c r="AJ85" s="264"/>
      <c r="AK85" s="265"/>
      <c r="AL85" s="10"/>
    </row>
    <row r="86" spans="1:38"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31" t="s">
        <v>906</v>
      </c>
      <c r="D90" s="403">
        <v>416.99700000000001</v>
      </c>
      <c r="E90" s="831" t="s">
        <v>906</v>
      </c>
      <c r="F90" s="403">
        <v>363</v>
      </c>
      <c r="G90" s="831" t="s">
        <v>906</v>
      </c>
      <c r="H90" s="403">
        <v>339</v>
      </c>
      <c r="I90" s="831" t="s">
        <v>906</v>
      </c>
      <c r="J90" s="403">
        <v>473.767</v>
      </c>
      <c r="K90" s="831" t="s">
        <v>906</v>
      </c>
      <c r="L90" s="403">
        <v>360.17</v>
      </c>
      <c r="M90" s="831" t="s">
        <v>906</v>
      </c>
      <c r="N90" s="403">
        <v>272</v>
      </c>
      <c r="O90" s="829"/>
      <c r="P90" s="403">
        <v>301.25</v>
      </c>
      <c r="Q90" s="831" t="s">
        <v>906</v>
      </c>
      <c r="R90" s="403">
        <v>349</v>
      </c>
      <c r="S90" s="831" t="s">
        <v>906</v>
      </c>
      <c r="T90" s="403">
        <v>299</v>
      </c>
      <c r="U90" s="831" t="s">
        <v>906</v>
      </c>
      <c r="V90" s="403">
        <v>318</v>
      </c>
      <c r="W90" s="829"/>
      <c r="X90" s="403">
        <v>244</v>
      </c>
      <c r="Y90" s="831" t="s">
        <v>906</v>
      </c>
      <c r="Z90" s="403">
        <v>343</v>
      </c>
      <c r="AA90" s="831" t="s">
        <v>906</v>
      </c>
      <c r="AB90" s="403">
        <v>399</v>
      </c>
      <c r="AC90" s="831" t="s">
        <v>906</v>
      </c>
      <c r="AD90" s="415"/>
      <c r="AE90" s="415"/>
      <c r="AF90" s="390"/>
      <c r="AG90" s="244">
        <v>14</v>
      </c>
      <c r="AH90" s="231">
        <v>5</v>
      </c>
      <c r="AI90" s="231">
        <v>14</v>
      </c>
      <c r="AJ90" s="565">
        <v>8</v>
      </c>
      <c r="AK90" s="232"/>
      <c r="AL90" s="4"/>
    </row>
    <row r="91" spans="1:38" x14ac:dyDescent="0.25">
      <c r="A91" s="258"/>
      <c r="B91" s="253"/>
      <c r="C91" s="832"/>
      <c r="D91" s="390"/>
      <c r="E91" s="832"/>
      <c r="F91" s="390"/>
      <c r="G91" s="832"/>
      <c r="H91" s="390"/>
      <c r="I91" s="832"/>
      <c r="J91" s="390"/>
      <c r="K91" s="832"/>
      <c r="L91" s="390"/>
      <c r="M91" s="832"/>
      <c r="N91" s="390"/>
      <c r="O91" s="830"/>
      <c r="P91" s="415"/>
      <c r="Q91" s="832"/>
      <c r="R91" s="390"/>
      <c r="S91" s="832"/>
      <c r="T91" s="390"/>
      <c r="U91" s="832"/>
      <c r="V91" s="390"/>
      <c r="W91" s="830"/>
      <c r="X91" s="390"/>
      <c r="Y91" s="832"/>
      <c r="Z91" s="390"/>
      <c r="AA91" s="832"/>
      <c r="AB91" s="390"/>
      <c r="AC91" s="832"/>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9"/>
      <c r="T94" s="849"/>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33" t="s">
        <v>618</v>
      </c>
      <c r="C96" s="834"/>
      <c r="D96" s="834"/>
      <c r="E96" s="834"/>
      <c r="F96" s="834"/>
      <c r="G96" s="834"/>
      <c r="H96" s="834"/>
      <c r="I96" s="834"/>
      <c r="J96" s="834"/>
      <c r="K96" s="834"/>
      <c r="L96" s="834"/>
      <c r="M96" s="834"/>
      <c r="N96" s="834"/>
      <c r="O96" s="834"/>
      <c r="P96" s="834"/>
      <c r="Q96" s="834"/>
      <c r="R96" s="834"/>
      <c r="S96" s="834"/>
      <c r="T96" s="834"/>
      <c r="U96" s="834"/>
      <c r="V96" s="834"/>
      <c r="W96" s="834"/>
      <c r="X96" s="834"/>
      <c r="Y96" s="834"/>
      <c r="Z96" s="834"/>
      <c r="AA96" s="834"/>
      <c r="AB96" s="834"/>
      <c r="AC96" s="835"/>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5" t="s">
        <v>646</v>
      </c>
      <c r="V97" s="856"/>
      <c r="W97" s="857"/>
      <c r="X97" s="298"/>
      <c r="Y97" s="299"/>
      <c r="Z97" s="298"/>
      <c r="AA97" s="283"/>
      <c r="AB97" s="283"/>
      <c r="AC97" s="295"/>
      <c r="AD97" s="295"/>
      <c r="AE97" s="295"/>
      <c r="AF97" s="300"/>
      <c r="AG97" s="250"/>
      <c r="AH97" s="251"/>
      <c r="AI97" s="251"/>
      <c r="AJ97" s="251"/>
      <c r="AK97" s="301"/>
      <c r="AL97" s="10"/>
    </row>
    <row r="98" spans="1:38"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31" t="s">
        <v>906</v>
      </c>
      <c r="D102" s="403">
        <v>420</v>
      </c>
      <c r="E102" s="831" t="s">
        <v>906</v>
      </c>
      <c r="F102" s="403">
        <v>339</v>
      </c>
      <c r="G102" s="831" t="s">
        <v>906</v>
      </c>
      <c r="H102" s="403">
        <v>461</v>
      </c>
      <c r="I102" s="831" t="s">
        <v>906</v>
      </c>
      <c r="J102" s="403">
        <v>324.66000000000003</v>
      </c>
      <c r="K102" s="831" t="s">
        <v>906</v>
      </c>
      <c r="L102" s="403">
        <v>342</v>
      </c>
      <c r="M102" s="831" t="s">
        <v>906</v>
      </c>
      <c r="N102" s="403">
        <v>392</v>
      </c>
      <c r="O102" s="831" t="s">
        <v>906</v>
      </c>
      <c r="P102" s="403">
        <v>371</v>
      </c>
      <c r="Q102" s="831" t="s">
        <v>906</v>
      </c>
      <c r="R102" s="403">
        <v>335.58699999999999</v>
      </c>
      <c r="S102" s="831" t="s">
        <v>906</v>
      </c>
      <c r="T102" s="403">
        <v>421.97300000000001</v>
      </c>
      <c r="U102" s="829"/>
      <c r="V102" s="403">
        <v>330</v>
      </c>
      <c r="W102" s="829"/>
      <c r="X102" s="403">
        <v>474.91199999999998</v>
      </c>
      <c r="Y102" s="829"/>
      <c r="Z102" s="403">
        <v>321</v>
      </c>
      <c r="AA102" s="831" t="s">
        <v>906</v>
      </c>
      <c r="AB102" s="403">
        <v>400.55</v>
      </c>
      <c r="AC102" s="854" t="s">
        <v>12</v>
      </c>
      <c r="AD102" s="415"/>
      <c r="AE102" s="415"/>
      <c r="AF102" s="390"/>
      <c r="AG102" s="244">
        <v>14</v>
      </c>
      <c r="AH102" s="231">
        <v>7</v>
      </c>
      <c r="AI102" s="231">
        <v>12</v>
      </c>
      <c r="AJ102" s="565">
        <v>3</v>
      </c>
      <c r="AK102" s="308"/>
      <c r="AL102" s="4"/>
    </row>
    <row r="103" spans="1:38" x14ac:dyDescent="0.25">
      <c r="A103" s="258"/>
      <c r="B103" s="253"/>
      <c r="C103" s="832"/>
      <c r="D103" s="390"/>
      <c r="E103" s="832"/>
      <c r="F103" s="390"/>
      <c r="G103" s="832"/>
      <c r="H103" s="390"/>
      <c r="I103" s="832"/>
      <c r="J103" s="390"/>
      <c r="K103" s="832"/>
      <c r="L103" s="390"/>
      <c r="M103" s="832"/>
      <c r="N103" s="390"/>
      <c r="O103" s="832"/>
      <c r="P103" s="415"/>
      <c r="Q103" s="832"/>
      <c r="R103" s="390"/>
      <c r="S103" s="832"/>
      <c r="T103" s="390"/>
      <c r="U103" s="830"/>
      <c r="V103" s="390"/>
      <c r="W103" s="830"/>
      <c r="X103" s="390"/>
      <c r="Y103" s="830"/>
      <c r="Z103" s="390"/>
      <c r="AA103" s="832"/>
      <c r="AB103" s="390"/>
      <c r="AC103" s="852"/>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33" t="s">
        <v>618</v>
      </c>
      <c r="C108" s="834"/>
      <c r="D108" s="834"/>
      <c r="E108" s="834"/>
      <c r="F108" s="834"/>
      <c r="G108" s="834"/>
      <c r="H108" s="834"/>
      <c r="I108" s="834"/>
      <c r="J108" s="834"/>
      <c r="K108" s="834"/>
      <c r="L108" s="834"/>
      <c r="M108" s="834"/>
      <c r="N108" s="834"/>
      <c r="O108" s="834"/>
      <c r="P108" s="834"/>
      <c r="Q108" s="834"/>
      <c r="R108" s="834"/>
      <c r="S108" s="834"/>
      <c r="T108" s="834"/>
      <c r="U108" s="834"/>
      <c r="V108" s="834"/>
      <c r="W108" s="834"/>
      <c r="X108" s="834"/>
      <c r="Y108" s="834"/>
      <c r="Z108" s="834"/>
      <c r="AA108" s="834"/>
      <c r="AB108" s="834"/>
      <c r="AC108" s="835"/>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5" t="s">
        <v>646</v>
      </c>
      <c r="P109" s="856"/>
      <c r="Q109" s="857"/>
      <c r="R109" s="285"/>
      <c r="S109" s="285"/>
      <c r="T109" s="285"/>
      <c r="U109" s="285"/>
      <c r="V109" s="285"/>
      <c r="W109" s="285"/>
      <c r="X109" s="285"/>
      <c r="Y109" s="285"/>
      <c r="Z109" s="285"/>
      <c r="AA109" s="285"/>
      <c r="AB109" s="283" t="s">
        <v>653</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54" t="s">
        <v>12</v>
      </c>
      <c r="D114" s="403">
        <v>280</v>
      </c>
      <c r="E114" s="854" t="s">
        <v>12</v>
      </c>
      <c r="F114" s="403">
        <v>387.99599999999998</v>
      </c>
      <c r="G114" s="854" t="s">
        <v>12</v>
      </c>
      <c r="H114" s="403">
        <v>319</v>
      </c>
      <c r="I114" s="854" t="s">
        <v>12</v>
      </c>
      <c r="J114" s="403">
        <v>429.45299999999997</v>
      </c>
      <c r="K114" s="854" t="s">
        <v>12</v>
      </c>
      <c r="L114" s="403">
        <v>484.387</v>
      </c>
      <c r="M114" s="829" t="s">
        <v>906</v>
      </c>
      <c r="N114" s="403">
        <v>372.19400000000002</v>
      </c>
      <c r="O114" s="829"/>
      <c r="P114" s="403">
        <v>552.22299999999996</v>
      </c>
      <c r="Q114" s="829"/>
      <c r="R114" s="403">
        <v>396.82299999999998</v>
      </c>
      <c r="S114" s="831" t="s">
        <v>906</v>
      </c>
      <c r="T114" s="403">
        <v>357.99599999999998</v>
      </c>
      <c r="U114" s="831" t="s">
        <v>906</v>
      </c>
      <c r="V114" s="403">
        <v>401</v>
      </c>
      <c r="W114" s="831" t="s">
        <v>906</v>
      </c>
      <c r="X114" s="403">
        <v>395.00900000000001</v>
      </c>
      <c r="Y114" s="851" t="s">
        <v>12</v>
      </c>
      <c r="Z114" s="403">
        <v>445.37900000000002</v>
      </c>
      <c r="AA114" s="829"/>
      <c r="AB114" s="403">
        <v>396.995</v>
      </c>
      <c r="AC114" s="831" t="s">
        <v>906</v>
      </c>
      <c r="AD114" s="415"/>
      <c r="AE114" s="415"/>
      <c r="AF114" s="390"/>
      <c r="AG114" s="244">
        <v>14</v>
      </c>
      <c r="AH114" s="231">
        <v>3</v>
      </c>
      <c r="AI114" s="231">
        <v>12</v>
      </c>
      <c r="AJ114" s="565">
        <v>4</v>
      </c>
      <c r="AK114" s="308"/>
      <c r="AL114" s="4"/>
    </row>
    <row r="115" spans="1:38" ht="15.75" thickBot="1" x14ac:dyDescent="0.3">
      <c r="A115" s="258"/>
      <c r="B115" s="253"/>
      <c r="C115" s="852"/>
      <c r="D115" s="390"/>
      <c r="E115" s="852"/>
      <c r="F115" s="390"/>
      <c r="G115" s="852"/>
      <c r="H115" s="390"/>
      <c r="I115" s="852"/>
      <c r="J115" s="390"/>
      <c r="K115" s="852"/>
      <c r="L115" s="390"/>
      <c r="M115" s="830"/>
      <c r="N115" s="390"/>
      <c r="O115" s="830"/>
      <c r="P115" s="415"/>
      <c r="Q115" s="830"/>
      <c r="R115" s="390"/>
      <c r="S115" s="832"/>
      <c r="T115" s="390"/>
      <c r="U115" s="832"/>
      <c r="V115" s="390"/>
      <c r="W115" s="832"/>
      <c r="X115" s="390"/>
      <c r="Y115" s="852"/>
      <c r="Z115" s="390"/>
      <c r="AA115" s="853"/>
      <c r="AB115" s="390"/>
      <c r="AC115" s="832"/>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33" t="s">
        <v>618</v>
      </c>
      <c r="C120" s="834"/>
      <c r="D120" s="834"/>
      <c r="E120" s="834"/>
      <c r="F120" s="834"/>
      <c r="G120" s="834"/>
      <c r="H120" s="834"/>
      <c r="I120" s="834"/>
      <c r="J120" s="834"/>
      <c r="K120" s="834"/>
      <c r="L120" s="834"/>
      <c r="M120" s="834"/>
      <c r="N120" s="834"/>
      <c r="O120" s="834"/>
      <c r="P120" s="834"/>
      <c r="Q120" s="834"/>
      <c r="R120" s="834"/>
      <c r="S120" s="834"/>
      <c r="T120" s="834"/>
      <c r="U120" s="834"/>
      <c r="V120" s="834"/>
      <c r="W120" s="834"/>
      <c r="X120" s="834"/>
      <c r="Y120" s="834"/>
      <c r="Z120" s="834"/>
      <c r="AA120" s="834"/>
      <c r="AB120" s="834"/>
      <c r="AC120" s="835"/>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5" t="s">
        <v>646</v>
      </c>
      <c r="R121" s="856"/>
      <c r="S121" s="856"/>
      <c r="T121" s="856"/>
      <c r="U121" s="856"/>
      <c r="V121" s="856"/>
      <c r="W121" s="856"/>
      <c r="X121" s="856"/>
      <c r="Y121" s="857"/>
      <c r="Z121" s="283"/>
      <c r="AA121" s="323"/>
      <c r="AB121" s="323"/>
      <c r="AC121" s="858"/>
      <c r="AD121" s="858"/>
      <c r="AE121" s="858"/>
      <c r="AF121" s="858"/>
      <c r="AG121" s="250"/>
      <c r="AH121" s="251"/>
      <c r="AI121" s="251"/>
      <c r="AJ121" s="251"/>
      <c r="AK121" s="252"/>
      <c r="AL121" s="4"/>
    </row>
    <row r="122" spans="1:38"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31" t="s">
        <v>906</v>
      </c>
      <c r="D126" s="403">
        <v>433</v>
      </c>
      <c r="E126" s="829"/>
      <c r="F126" s="403">
        <v>390</v>
      </c>
      <c r="G126" s="829"/>
      <c r="H126" s="403">
        <v>406.995</v>
      </c>
      <c r="I126" s="831" t="s">
        <v>906</v>
      </c>
      <c r="J126" s="403">
        <v>411.48200000000003</v>
      </c>
      <c r="K126" s="829"/>
      <c r="L126" s="403">
        <v>566.68100000000004</v>
      </c>
      <c r="M126" s="829"/>
      <c r="N126" s="403">
        <v>326.63200000000001</v>
      </c>
      <c r="O126" s="829"/>
      <c r="P126" s="403">
        <v>371.99700000000001</v>
      </c>
      <c r="Q126" s="829"/>
      <c r="R126" s="403">
        <v>441</v>
      </c>
      <c r="S126" s="829"/>
      <c r="T126" s="403">
        <v>445</v>
      </c>
      <c r="U126" s="829"/>
      <c r="V126" s="403">
        <v>332.73099999999999</v>
      </c>
      <c r="W126" s="829"/>
      <c r="X126" s="403">
        <v>241.999</v>
      </c>
      <c r="Y126" s="829"/>
      <c r="Z126" s="403">
        <v>473.13099999999997</v>
      </c>
      <c r="AA126" s="831" t="s">
        <v>906</v>
      </c>
      <c r="AB126" s="403">
        <v>439.99900000000002</v>
      </c>
      <c r="AC126" s="831" t="s">
        <v>906</v>
      </c>
      <c r="AD126" s="415"/>
      <c r="AE126" s="415"/>
      <c r="AF126" s="390"/>
      <c r="AG126" s="244">
        <v>14</v>
      </c>
      <c r="AH126" s="231">
        <v>0</v>
      </c>
      <c r="AI126" s="231">
        <v>13</v>
      </c>
      <c r="AJ126" s="565"/>
      <c r="AK126" s="308"/>
      <c r="AL126" s="4"/>
    </row>
    <row r="127" spans="1:38" x14ac:dyDescent="0.25">
      <c r="A127" s="258"/>
      <c r="B127" s="253"/>
      <c r="C127" s="832"/>
      <c r="D127" s="390"/>
      <c r="E127" s="830"/>
      <c r="F127" s="390"/>
      <c r="G127" s="830"/>
      <c r="H127" s="390"/>
      <c r="I127" s="832"/>
      <c r="J127" s="390"/>
      <c r="K127" s="830"/>
      <c r="L127" s="390"/>
      <c r="M127" s="830"/>
      <c r="N127" s="390"/>
      <c r="O127" s="830"/>
      <c r="P127" s="415"/>
      <c r="Q127" s="830"/>
      <c r="R127" s="390"/>
      <c r="S127" s="830"/>
      <c r="T127" s="390"/>
      <c r="U127" s="830"/>
      <c r="V127" s="390"/>
      <c r="W127" s="830"/>
      <c r="X127" s="390"/>
      <c r="Y127" s="830"/>
      <c r="Z127" s="390"/>
      <c r="AA127" s="832"/>
      <c r="AB127" s="390"/>
      <c r="AC127" s="832"/>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33" t="s">
        <v>618</v>
      </c>
      <c r="C132" s="834"/>
      <c r="D132" s="834"/>
      <c r="E132" s="834"/>
      <c r="F132" s="834"/>
      <c r="G132" s="834"/>
      <c r="H132" s="834"/>
      <c r="I132" s="834"/>
      <c r="J132" s="834"/>
      <c r="K132" s="834"/>
      <c r="L132" s="834"/>
      <c r="M132" s="834"/>
      <c r="N132" s="834"/>
      <c r="O132" s="834"/>
      <c r="P132" s="834"/>
      <c r="Q132" s="834"/>
      <c r="R132" s="834"/>
      <c r="S132" s="834"/>
      <c r="T132" s="834"/>
      <c r="U132" s="834"/>
      <c r="V132" s="834"/>
      <c r="W132" s="834"/>
      <c r="X132" s="834"/>
      <c r="Y132" s="834"/>
      <c r="Z132" s="834"/>
      <c r="AA132" s="834"/>
      <c r="AB132" s="834"/>
      <c r="AC132" s="835"/>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9" t="s">
        <v>646</v>
      </c>
      <c r="H133" s="860"/>
      <c r="I133" s="860"/>
      <c r="J133" s="860"/>
      <c r="K133" s="861"/>
      <c r="L133" s="283"/>
      <c r="M133" s="281"/>
      <c r="N133" s="283"/>
      <c r="O133" s="281"/>
      <c r="P133" s="281"/>
      <c r="Q133" s="296"/>
      <c r="R133" s="283"/>
      <c r="S133" s="281"/>
      <c r="T133" s="283"/>
      <c r="U133" s="281"/>
      <c r="V133" s="283"/>
      <c r="W133" s="862" t="s">
        <v>646</v>
      </c>
      <c r="X133" s="863"/>
      <c r="Y133" s="864"/>
      <c r="Z133" s="283"/>
      <c r="AA133" s="281"/>
      <c r="AB133" s="283"/>
      <c r="AC133" s="295"/>
      <c r="AD133" s="295"/>
      <c r="AE133" s="295"/>
      <c r="AF133" s="283"/>
      <c r="AG133" s="250"/>
      <c r="AH133" s="251"/>
      <c r="AI133" s="251"/>
      <c r="AJ133" s="251"/>
      <c r="AK133" s="301"/>
      <c r="AL133" s="10"/>
    </row>
    <row r="134" spans="1:38"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424"/>
      <c r="AK135" s="255"/>
      <c r="AL135" s="4"/>
    </row>
    <row r="136" spans="1:38"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9"/>
      <c r="D138" s="403">
        <v>211.13499999999999</v>
      </c>
      <c r="E138" s="829"/>
      <c r="F138" s="403">
        <v>224</v>
      </c>
      <c r="G138" s="829"/>
      <c r="H138" s="403">
        <v>293.49299999999999</v>
      </c>
      <c r="I138" s="829"/>
      <c r="J138" s="403">
        <v>332.85599999999999</v>
      </c>
      <c r="K138" s="829"/>
      <c r="L138" s="403">
        <v>412.34500000000003</v>
      </c>
      <c r="M138" s="831" t="s">
        <v>906</v>
      </c>
      <c r="N138" s="403">
        <v>429.00299999999999</v>
      </c>
      <c r="O138" s="831" t="s">
        <v>906</v>
      </c>
      <c r="P138" s="403">
        <v>389</v>
      </c>
      <c r="Q138" s="829" t="s">
        <v>906</v>
      </c>
      <c r="R138" s="403">
        <v>418</v>
      </c>
      <c r="S138" s="831" t="s">
        <v>906</v>
      </c>
      <c r="T138" s="403">
        <v>365.834</v>
      </c>
      <c r="U138" s="829"/>
      <c r="V138" s="403">
        <v>236.06100000000001</v>
      </c>
      <c r="W138" s="829"/>
      <c r="X138" s="403">
        <v>424.99799999999999</v>
      </c>
      <c r="Y138" s="829"/>
      <c r="Z138" s="403">
        <v>413.45</v>
      </c>
      <c r="AA138" s="829"/>
      <c r="AB138" s="403">
        <v>458</v>
      </c>
      <c r="AC138" s="854" t="s">
        <v>12</v>
      </c>
      <c r="AD138" s="415"/>
      <c r="AE138" s="415"/>
      <c r="AF138" s="390"/>
      <c r="AG138" s="244">
        <v>14</v>
      </c>
      <c r="AH138" s="231">
        <v>1</v>
      </c>
      <c r="AI138" s="231">
        <v>12</v>
      </c>
      <c r="AJ138" s="565">
        <v>2</v>
      </c>
      <c r="AK138" s="308"/>
      <c r="AL138" s="4"/>
    </row>
    <row r="139" spans="1:38" x14ac:dyDescent="0.25">
      <c r="A139" s="258"/>
      <c r="B139" s="253"/>
      <c r="C139" s="830"/>
      <c r="D139" s="390"/>
      <c r="E139" s="830"/>
      <c r="F139" s="390"/>
      <c r="G139" s="830"/>
      <c r="H139" s="390"/>
      <c r="I139" s="830"/>
      <c r="J139" s="390"/>
      <c r="K139" s="830"/>
      <c r="L139" s="390"/>
      <c r="M139" s="832"/>
      <c r="N139" s="390"/>
      <c r="O139" s="832"/>
      <c r="P139" s="415"/>
      <c r="Q139" s="830"/>
      <c r="R139" s="390"/>
      <c r="S139" s="832"/>
      <c r="T139" s="390"/>
      <c r="U139" s="830"/>
      <c r="V139" s="390"/>
      <c r="W139" s="830"/>
      <c r="X139" s="390"/>
      <c r="Y139" s="830"/>
      <c r="Z139" s="390"/>
      <c r="AA139" s="830"/>
      <c r="AB139" s="390"/>
      <c r="AC139" s="852"/>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33" t="s">
        <v>618</v>
      </c>
      <c r="C143" s="834"/>
      <c r="D143" s="834"/>
      <c r="E143" s="834"/>
      <c r="F143" s="834"/>
      <c r="G143" s="834"/>
      <c r="H143" s="834"/>
      <c r="I143" s="834"/>
      <c r="J143" s="834"/>
      <c r="K143" s="834"/>
      <c r="L143" s="834"/>
      <c r="M143" s="834"/>
      <c r="N143" s="834"/>
      <c r="O143" s="834"/>
      <c r="P143" s="834"/>
      <c r="Q143" s="834"/>
      <c r="R143" s="834"/>
      <c r="S143" s="834"/>
      <c r="T143" s="834"/>
      <c r="U143" s="834"/>
      <c r="V143" s="834"/>
      <c r="W143" s="834"/>
      <c r="X143" s="834"/>
      <c r="Y143" s="834"/>
      <c r="Z143" s="834"/>
      <c r="AA143" s="834"/>
      <c r="AB143" s="834"/>
      <c r="AC143" s="835"/>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9" t="s">
        <v>646</v>
      </c>
      <c r="X145" s="860"/>
      <c r="Y145" s="860"/>
      <c r="Z145" s="860"/>
      <c r="AA145" s="861"/>
      <c r="AB145" s="865" t="s">
        <v>675</v>
      </c>
      <c r="AC145" s="866"/>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9"/>
      <c r="D150" s="403">
        <v>319</v>
      </c>
      <c r="E150" s="831" t="s">
        <v>906</v>
      </c>
      <c r="F150" s="403">
        <v>365</v>
      </c>
      <c r="G150" s="831" t="s">
        <v>906</v>
      </c>
      <c r="H150" s="403">
        <v>441</v>
      </c>
      <c r="I150" s="831" t="s">
        <v>906</v>
      </c>
      <c r="J150" s="403">
        <v>394</v>
      </c>
      <c r="K150" s="831" t="s">
        <v>906</v>
      </c>
      <c r="L150" s="403">
        <v>314</v>
      </c>
      <c r="M150" s="831" t="s">
        <v>906</v>
      </c>
      <c r="N150" s="403">
        <v>473.22</v>
      </c>
      <c r="O150" s="831" t="s">
        <v>906</v>
      </c>
      <c r="P150" s="403">
        <v>337</v>
      </c>
      <c r="Q150" s="829"/>
      <c r="R150" s="403">
        <v>337.57400000000001</v>
      </c>
      <c r="S150" s="854" t="s">
        <v>12</v>
      </c>
      <c r="T150" s="403">
        <v>402.80799999999999</v>
      </c>
      <c r="U150" s="829"/>
      <c r="V150" s="403">
        <v>344</v>
      </c>
      <c r="W150" s="829"/>
      <c r="X150" s="403">
        <v>383</v>
      </c>
      <c r="Y150" s="829"/>
      <c r="Z150" s="403">
        <v>376.82600000000002</v>
      </c>
      <c r="AA150" s="829"/>
      <c r="AB150" s="403">
        <v>481.108</v>
      </c>
      <c r="AC150" s="831" t="s">
        <v>906</v>
      </c>
      <c r="AD150" s="415"/>
      <c r="AE150" s="415"/>
      <c r="AF150" s="390"/>
      <c r="AG150" s="244">
        <v>14</v>
      </c>
      <c r="AH150" s="231">
        <v>2</v>
      </c>
      <c r="AI150" s="231">
        <v>12</v>
      </c>
      <c r="AJ150" s="565"/>
      <c r="AK150" s="308"/>
      <c r="AL150" s="4"/>
    </row>
    <row r="151" spans="1:38" ht="15.75" thickBot="1" x14ac:dyDescent="0.3">
      <c r="A151" s="258"/>
      <c r="B151" s="253"/>
      <c r="C151" s="853"/>
      <c r="D151" s="390"/>
      <c r="E151" s="832"/>
      <c r="F151" s="390"/>
      <c r="G151" s="832"/>
      <c r="H151" s="390"/>
      <c r="I151" s="832"/>
      <c r="J151" s="390"/>
      <c r="K151" s="832"/>
      <c r="L151" s="390"/>
      <c r="M151" s="832"/>
      <c r="N151" s="390"/>
      <c r="O151" s="832"/>
      <c r="P151" s="415"/>
      <c r="Q151" s="853"/>
      <c r="R151" s="390"/>
      <c r="S151" s="870"/>
      <c r="T151" s="390"/>
      <c r="U151" s="853"/>
      <c r="V151" s="390"/>
      <c r="W151" s="853"/>
      <c r="X151" s="390"/>
      <c r="Y151" s="853"/>
      <c r="Z151" s="390"/>
      <c r="AA151" s="853"/>
      <c r="AB151" s="390"/>
      <c r="AC151" s="832"/>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33" t="s">
        <v>618</v>
      </c>
      <c r="C156" s="834"/>
      <c r="D156" s="834"/>
      <c r="E156" s="834"/>
      <c r="F156" s="834"/>
      <c r="G156" s="834"/>
      <c r="H156" s="834"/>
      <c r="I156" s="834"/>
      <c r="J156" s="834"/>
      <c r="K156" s="834"/>
      <c r="L156" s="834"/>
      <c r="M156" s="834"/>
      <c r="N156" s="834"/>
      <c r="O156" s="834"/>
      <c r="P156" s="834"/>
      <c r="Q156" s="834"/>
      <c r="R156" s="834"/>
      <c r="S156" s="834"/>
      <c r="T156" s="834"/>
      <c r="U156" s="834"/>
      <c r="V156" s="834"/>
      <c r="W156" s="834"/>
      <c r="X156" s="834"/>
      <c r="Y156" s="834"/>
      <c r="Z156" s="834"/>
      <c r="AA156" s="835"/>
      <c r="AB156" s="867" t="s">
        <v>681</v>
      </c>
      <c r="AC156" s="868"/>
      <c r="AD156" s="271"/>
      <c r="AE156" s="271"/>
      <c r="AF156" s="262"/>
      <c r="AG156" s="334"/>
      <c r="AH156" s="335"/>
      <c r="AI156" s="335"/>
      <c r="AJ156" s="335"/>
      <c r="AK156" s="336"/>
      <c r="AL156" s="10"/>
    </row>
    <row r="157" spans="1:38" ht="15.75" thickBot="1" x14ac:dyDescent="0.3">
      <c r="A157" s="266"/>
      <c r="B157" s="869" t="s">
        <v>675</v>
      </c>
      <c r="C157" s="865"/>
      <c r="D157" s="865"/>
      <c r="E157" s="865"/>
      <c r="F157" s="865"/>
      <c r="G157" s="866"/>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31" t="s">
        <v>906</v>
      </c>
      <c r="D161" s="403">
        <v>341</v>
      </c>
      <c r="E161" s="831" t="s">
        <v>906</v>
      </c>
      <c r="F161" s="403">
        <v>329.47</v>
      </c>
      <c r="G161" s="831" t="s">
        <v>906</v>
      </c>
      <c r="H161" s="403">
        <v>523.19299999999998</v>
      </c>
      <c r="I161" s="829"/>
      <c r="J161" s="403">
        <v>328</v>
      </c>
      <c r="K161" s="829"/>
      <c r="L161" s="403">
        <v>389</v>
      </c>
      <c r="M161" s="829"/>
      <c r="N161" s="403">
        <v>396</v>
      </c>
      <c r="O161" s="829"/>
      <c r="P161" s="403">
        <v>350</v>
      </c>
      <c r="Q161" s="829"/>
      <c r="R161" s="403">
        <v>397.48</v>
      </c>
      <c r="S161" s="829"/>
      <c r="T161" s="403">
        <v>323.99799999999999</v>
      </c>
      <c r="U161" s="831" t="s">
        <v>906</v>
      </c>
      <c r="V161" s="403">
        <v>426</v>
      </c>
      <c r="W161" s="831" t="s">
        <v>906</v>
      </c>
      <c r="X161" s="403">
        <v>374</v>
      </c>
      <c r="Y161" s="831" t="s">
        <v>906</v>
      </c>
      <c r="Z161" s="403">
        <v>461</v>
      </c>
      <c r="AA161" s="831" t="s">
        <v>906</v>
      </c>
      <c r="AB161" s="403">
        <v>372</v>
      </c>
      <c r="AC161" s="831" t="s">
        <v>906</v>
      </c>
      <c r="AD161" s="415"/>
      <c r="AE161" s="415"/>
      <c r="AF161" s="390"/>
      <c r="AG161" s="244">
        <v>14</v>
      </c>
      <c r="AH161" s="231">
        <v>0</v>
      </c>
      <c r="AI161" s="231">
        <v>13</v>
      </c>
      <c r="AJ161" s="565"/>
      <c r="AK161" s="308"/>
      <c r="AL161" s="4"/>
    </row>
    <row r="162" spans="1:38" ht="15.75" thickBot="1" x14ac:dyDescent="0.3">
      <c r="A162" s="258"/>
      <c r="B162" s="253"/>
      <c r="C162" s="832"/>
      <c r="D162" s="390"/>
      <c r="E162" s="832"/>
      <c r="F162" s="390"/>
      <c r="G162" s="832"/>
      <c r="H162" s="390"/>
      <c r="I162" s="830"/>
      <c r="J162" s="390"/>
      <c r="K162" s="830"/>
      <c r="L162" s="390"/>
      <c r="M162" s="830"/>
      <c r="N162" s="390"/>
      <c r="O162" s="830"/>
      <c r="P162" s="415"/>
      <c r="Q162" s="830"/>
      <c r="R162" s="390"/>
      <c r="S162" s="853"/>
      <c r="T162" s="390"/>
      <c r="U162" s="832"/>
      <c r="V162" s="390"/>
      <c r="W162" s="832"/>
      <c r="X162" s="390"/>
      <c r="Y162" s="832"/>
      <c r="Z162" s="390"/>
      <c r="AA162" s="832"/>
      <c r="AB162" s="390"/>
      <c r="AC162" s="832"/>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7" t="s">
        <v>681</v>
      </c>
      <c r="C167" s="871"/>
      <c r="D167" s="871"/>
      <c r="E167" s="871"/>
      <c r="F167" s="871"/>
      <c r="G167" s="349"/>
      <c r="H167" s="833" t="s">
        <v>618</v>
      </c>
      <c r="I167" s="834"/>
      <c r="J167" s="834"/>
      <c r="K167" s="834"/>
      <c r="L167" s="834"/>
      <c r="M167" s="834"/>
      <c r="N167" s="834"/>
      <c r="O167" s="834"/>
      <c r="P167" s="834"/>
      <c r="Q167" s="834"/>
      <c r="R167" s="834"/>
      <c r="S167" s="834"/>
      <c r="T167" s="834"/>
      <c r="U167" s="834"/>
      <c r="V167" s="834"/>
      <c r="W167" s="834"/>
      <c r="X167" s="834"/>
      <c r="Y167" s="834"/>
      <c r="Z167" s="834"/>
      <c r="AA167" s="834"/>
      <c r="AB167" s="834"/>
      <c r="AC167" s="835"/>
      <c r="AD167" s="271"/>
      <c r="AE167" s="271"/>
      <c r="AF167" s="262"/>
      <c r="AG167" s="263"/>
      <c r="AH167" s="264"/>
      <c r="AI167" s="264"/>
      <c r="AJ167" s="264"/>
      <c r="AK167" s="265"/>
      <c r="AL167" s="10"/>
    </row>
    <row r="168" spans="1:38"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9"/>
      <c r="D172" s="403">
        <v>220.202</v>
      </c>
      <c r="E172" s="829"/>
      <c r="F172" s="403">
        <v>386.00099999999998</v>
      </c>
      <c r="G172" s="854" t="s">
        <v>12</v>
      </c>
      <c r="H172" s="403">
        <v>425</v>
      </c>
      <c r="I172" s="854" t="s">
        <v>12</v>
      </c>
      <c r="J172" s="403">
        <v>380</v>
      </c>
      <c r="K172" s="854" t="s">
        <v>12</v>
      </c>
      <c r="L172" s="403">
        <v>354.38799999999998</v>
      </c>
      <c r="M172" s="831" t="s">
        <v>906</v>
      </c>
      <c r="N172" s="403">
        <v>357.99599999999998</v>
      </c>
      <c r="O172" s="831" t="s">
        <v>906</v>
      </c>
      <c r="P172" s="403">
        <v>300</v>
      </c>
      <c r="Q172" s="831" t="s">
        <v>906</v>
      </c>
      <c r="R172" s="403">
        <v>407</v>
      </c>
      <c r="S172" s="831" t="s">
        <v>906</v>
      </c>
      <c r="T172" s="403">
        <v>373</v>
      </c>
      <c r="U172" s="854" t="s">
        <v>12</v>
      </c>
      <c r="V172" s="403">
        <v>414</v>
      </c>
      <c r="W172" s="854" t="s">
        <v>12</v>
      </c>
      <c r="X172" s="403">
        <v>357</v>
      </c>
      <c r="Y172" s="854" t="s">
        <v>12</v>
      </c>
      <c r="Z172" s="403">
        <v>423</v>
      </c>
      <c r="AA172" s="854" t="s">
        <v>12</v>
      </c>
      <c r="AB172" s="403">
        <v>381</v>
      </c>
      <c r="AC172" s="854" t="s">
        <v>12</v>
      </c>
      <c r="AD172" s="415"/>
      <c r="AE172" s="415"/>
      <c r="AF172" s="390"/>
      <c r="AG172" s="244">
        <v>14</v>
      </c>
      <c r="AH172" s="231">
        <v>12</v>
      </c>
      <c r="AI172" s="231">
        <v>14</v>
      </c>
      <c r="AJ172" s="565"/>
      <c r="AK172" s="232"/>
      <c r="AL172" s="4"/>
    </row>
    <row r="173" spans="1:38" ht="15.75" thickBot="1" x14ac:dyDescent="0.3">
      <c r="A173" s="258"/>
      <c r="B173" s="253"/>
      <c r="C173" s="830"/>
      <c r="D173" s="390"/>
      <c r="E173" s="830"/>
      <c r="F173" s="390"/>
      <c r="G173" s="870"/>
      <c r="H173" s="390"/>
      <c r="I173" s="870"/>
      <c r="J173" s="390"/>
      <c r="K173" s="870"/>
      <c r="L173" s="390"/>
      <c r="M173" s="832"/>
      <c r="N173" s="390"/>
      <c r="O173" s="832"/>
      <c r="P173" s="415"/>
      <c r="Q173" s="832"/>
      <c r="R173" s="390"/>
      <c r="S173" s="832"/>
      <c r="T173" s="390"/>
      <c r="U173" s="870"/>
      <c r="V173" s="390"/>
      <c r="W173" s="870"/>
      <c r="X173" s="390"/>
      <c r="Y173" s="870"/>
      <c r="Z173" s="390"/>
      <c r="AA173" s="870"/>
      <c r="AB173" s="390"/>
      <c r="AC173" s="852"/>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33" t="s">
        <v>618</v>
      </c>
      <c r="C178" s="834"/>
      <c r="D178" s="834"/>
      <c r="E178" s="834"/>
      <c r="F178" s="834"/>
      <c r="G178" s="834"/>
      <c r="H178" s="834"/>
      <c r="I178" s="834"/>
      <c r="J178" s="834"/>
      <c r="K178" s="834"/>
      <c r="L178" s="834"/>
      <c r="M178" s="834"/>
      <c r="N178" s="834"/>
      <c r="O178" s="834"/>
      <c r="P178" s="834"/>
      <c r="Q178" s="834"/>
      <c r="R178" s="834"/>
      <c r="S178" s="834"/>
      <c r="T178" s="834"/>
      <c r="U178" s="834"/>
      <c r="V178" s="834"/>
      <c r="W178" s="834"/>
      <c r="X178" s="834"/>
      <c r="Y178" s="834"/>
      <c r="Z178" s="834"/>
      <c r="AA178" s="834"/>
      <c r="AB178" s="834"/>
      <c r="AC178" s="835"/>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54" t="s">
        <v>12</v>
      </c>
      <c r="D183" s="403">
        <v>381</v>
      </c>
      <c r="E183" s="854" t="s">
        <v>12</v>
      </c>
      <c r="F183" s="403">
        <v>382</v>
      </c>
      <c r="G183" s="872" t="s">
        <v>12</v>
      </c>
      <c r="H183" s="403">
        <v>341</v>
      </c>
      <c r="I183" s="831"/>
      <c r="J183" s="403">
        <v>352.37400000000002</v>
      </c>
      <c r="K183" s="831" t="s">
        <v>906</v>
      </c>
      <c r="L183" s="403">
        <v>226.42</v>
      </c>
      <c r="M183" s="831" t="s">
        <v>906</v>
      </c>
      <c r="N183" s="403">
        <v>352</v>
      </c>
      <c r="O183" s="872" t="s">
        <v>12</v>
      </c>
      <c r="P183" s="403">
        <v>332</v>
      </c>
      <c r="Q183" s="872" t="s">
        <v>12</v>
      </c>
      <c r="R183" s="403">
        <v>255</v>
      </c>
      <c r="S183" s="872" t="s">
        <v>12</v>
      </c>
      <c r="T183" s="403">
        <v>377</v>
      </c>
      <c r="U183" s="831"/>
      <c r="V183" s="403">
        <v>325</v>
      </c>
      <c r="W183" s="872" t="s">
        <v>12</v>
      </c>
      <c r="X183" s="403">
        <v>368.88499999999999</v>
      </c>
      <c r="Y183" s="831"/>
      <c r="Z183" s="403">
        <v>351.00400000000002</v>
      </c>
      <c r="AA183" s="872" t="s">
        <v>12</v>
      </c>
      <c r="AB183" s="403">
        <v>409</v>
      </c>
      <c r="AC183" s="854" t="s">
        <v>12</v>
      </c>
      <c r="AD183" s="415"/>
      <c r="AE183" s="415"/>
      <c r="AF183" s="403"/>
      <c r="AG183" s="244">
        <v>14</v>
      </c>
      <c r="AH183" s="231">
        <v>8</v>
      </c>
      <c r="AI183" s="231">
        <v>14</v>
      </c>
      <c r="AJ183" s="565"/>
      <c r="AK183" s="354"/>
      <c r="AL183" s="4"/>
    </row>
    <row r="184" spans="1:38" ht="15.75" thickBot="1" x14ac:dyDescent="0.3">
      <c r="A184" s="258"/>
      <c r="B184" s="253"/>
      <c r="C184" s="852"/>
      <c r="D184" s="390"/>
      <c r="E184" s="852"/>
      <c r="F184" s="390"/>
      <c r="G184" s="873"/>
      <c r="H184" s="390"/>
      <c r="I184" s="874"/>
      <c r="J184" s="415"/>
      <c r="K184" s="832"/>
      <c r="L184" s="390"/>
      <c r="M184" s="832"/>
      <c r="N184" s="390"/>
      <c r="O184" s="873"/>
      <c r="P184" s="415"/>
      <c r="Q184" s="873"/>
      <c r="R184" s="390"/>
      <c r="S184" s="873"/>
      <c r="T184" s="390"/>
      <c r="U184" s="874"/>
      <c r="V184" s="390"/>
      <c r="W184" s="873"/>
      <c r="X184" s="390"/>
      <c r="Y184" s="874"/>
      <c r="Z184" s="390"/>
      <c r="AA184" s="873"/>
      <c r="AB184" s="390"/>
      <c r="AC184" s="852"/>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33" t="s">
        <v>618</v>
      </c>
      <c r="C189" s="834"/>
      <c r="D189" s="834"/>
      <c r="E189" s="834"/>
      <c r="F189" s="834"/>
      <c r="G189" s="834"/>
      <c r="H189" s="834"/>
      <c r="I189" s="834"/>
      <c r="J189" s="834"/>
      <c r="K189" s="834"/>
      <c r="L189" s="834"/>
      <c r="M189" s="834"/>
      <c r="N189" s="834"/>
      <c r="O189" s="834"/>
      <c r="P189" s="834"/>
      <c r="Q189" s="834"/>
      <c r="R189" s="834"/>
      <c r="S189" s="834"/>
      <c r="T189" s="834"/>
      <c r="U189" s="834"/>
      <c r="V189" s="834"/>
      <c r="W189" s="834"/>
      <c r="X189" s="834"/>
      <c r="Y189" s="834"/>
      <c r="Z189" s="834"/>
      <c r="AA189" s="834"/>
      <c r="AB189" s="834"/>
      <c r="AC189" s="835"/>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5" t="s">
        <v>646</v>
      </c>
      <c r="V190" s="876"/>
      <c r="W190" s="877"/>
      <c r="X190" s="247"/>
      <c r="Y190" s="878" t="s">
        <v>675</v>
      </c>
      <c r="Z190" s="879"/>
      <c r="AA190" s="880"/>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54" t="s">
        <v>12</v>
      </c>
      <c r="D194" s="403">
        <v>376</v>
      </c>
      <c r="E194" s="854" t="s">
        <v>12</v>
      </c>
      <c r="F194" s="403">
        <v>439</v>
      </c>
      <c r="G194" s="854" t="s">
        <v>12</v>
      </c>
      <c r="H194" s="403">
        <v>326.84500000000003</v>
      </c>
      <c r="I194" s="829"/>
      <c r="J194" s="403">
        <v>382.99900000000002</v>
      </c>
      <c r="K194" s="854" t="s">
        <v>12</v>
      </c>
      <c r="L194" s="403">
        <v>416</v>
      </c>
      <c r="M194" s="831"/>
      <c r="N194" s="403">
        <v>410</v>
      </c>
      <c r="O194" s="854" t="s">
        <v>12</v>
      </c>
      <c r="P194" s="403">
        <v>336</v>
      </c>
      <c r="Q194" s="854" t="s">
        <v>12</v>
      </c>
      <c r="R194" s="403">
        <v>353</v>
      </c>
      <c r="S194" s="829"/>
      <c r="T194" s="403">
        <v>372</v>
      </c>
      <c r="U194" s="829"/>
      <c r="V194" s="403">
        <v>396.12799999999999</v>
      </c>
      <c r="W194" s="829"/>
      <c r="X194" s="403">
        <v>360.99799999999999</v>
      </c>
      <c r="Y194" s="829"/>
      <c r="Z194" s="403">
        <v>466</v>
      </c>
      <c r="AA194" s="829"/>
      <c r="AB194" s="403">
        <v>366</v>
      </c>
      <c r="AC194" s="829"/>
      <c r="AD194" s="455"/>
      <c r="AE194" s="455"/>
      <c r="AF194" s="390"/>
      <c r="AG194" s="244">
        <v>14</v>
      </c>
      <c r="AH194" s="231">
        <v>13</v>
      </c>
      <c r="AI194" s="231">
        <v>12</v>
      </c>
      <c r="AJ194" s="565"/>
      <c r="AK194" s="232"/>
      <c r="AL194" s="4"/>
    </row>
    <row r="195" spans="1:38" ht="15.75" thickBot="1" x14ac:dyDescent="0.3">
      <c r="A195" s="258"/>
      <c r="B195" s="253"/>
      <c r="C195" s="852"/>
      <c r="D195" s="390"/>
      <c r="E195" s="852"/>
      <c r="F195" s="390"/>
      <c r="G195" s="852"/>
      <c r="H195" s="390"/>
      <c r="I195" s="830"/>
      <c r="J195" s="390"/>
      <c r="K195" s="852"/>
      <c r="L195" s="390"/>
      <c r="M195" s="874"/>
      <c r="N195" s="390"/>
      <c r="O195" s="852"/>
      <c r="P195" s="415"/>
      <c r="Q195" s="852"/>
      <c r="R195" s="390"/>
      <c r="S195" s="830"/>
      <c r="T195" s="390"/>
      <c r="U195" s="830"/>
      <c r="V195" s="390"/>
      <c r="W195" s="830"/>
      <c r="X195" s="390"/>
      <c r="Y195" s="830"/>
      <c r="Z195" s="390"/>
      <c r="AA195" s="830"/>
      <c r="AB195" s="390"/>
      <c r="AC195" s="830"/>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895</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33" t="s">
        <v>618</v>
      </c>
      <c r="C200" s="834"/>
      <c r="D200" s="834"/>
      <c r="E200" s="834"/>
      <c r="F200" s="834"/>
      <c r="G200" s="834"/>
      <c r="H200" s="834"/>
      <c r="I200" s="834"/>
      <c r="J200" s="834"/>
      <c r="K200" s="834"/>
      <c r="L200" s="834"/>
      <c r="M200" s="834"/>
      <c r="N200" s="834"/>
      <c r="O200" s="834"/>
      <c r="P200" s="834"/>
      <c r="Q200" s="834"/>
      <c r="R200" s="834"/>
      <c r="S200" s="834"/>
      <c r="T200" s="834"/>
      <c r="U200" s="834"/>
      <c r="V200" s="834"/>
      <c r="W200" s="834"/>
      <c r="X200" s="835"/>
      <c r="Y200" s="869" t="s">
        <v>681</v>
      </c>
      <c r="Z200" s="865"/>
      <c r="AA200" s="865"/>
      <c r="AB200" s="865"/>
      <c r="AC200" s="866"/>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9"/>
      <c r="D204" s="403">
        <v>374.76100000000002</v>
      </c>
      <c r="E204" s="854" t="s">
        <v>12</v>
      </c>
      <c r="F204" s="403">
        <v>390.99900000000002</v>
      </c>
      <c r="G204" s="829"/>
      <c r="H204" s="403">
        <v>397</v>
      </c>
      <c r="I204" s="829"/>
      <c r="J204" s="403">
        <v>336</v>
      </c>
      <c r="K204" s="881" t="s">
        <v>12</v>
      </c>
      <c r="L204" s="403">
        <v>383.41899999999998</v>
      </c>
      <c r="M204" s="831" t="s">
        <v>906</v>
      </c>
      <c r="N204" s="403">
        <v>323.00099999999998</v>
      </c>
      <c r="O204" s="831" t="s">
        <v>906</v>
      </c>
      <c r="P204" s="403">
        <v>335</v>
      </c>
      <c r="Q204" s="831" t="s">
        <v>906</v>
      </c>
      <c r="R204" s="403">
        <v>337</v>
      </c>
      <c r="S204" s="831" t="s">
        <v>906</v>
      </c>
      <c r="T204" s="403">
        <v>339</v>
      </c>
      <c r="U204" s="829"/>
      <c r="V204" s="403">
        <v>351</v>
      </c>
      <c r="W204" s="829"/>
      <c r="X204" s="403">
        <v>377.05099999999999</v>
      </c>
      <c r="Y204" s="829"/>
      <c r="Z204" s="403">
        <v>413.99900000000002</v>
      </c>
      <c r="AA204" s="829"/>
      <c r="AB204" s="403">
        <v>418.00400000000002</v>
      </c>
      <c r="AC204" s="854" t="s">
        <v>12</v>
      </c>
      <c r="AD204" s="455"/>
      <c r="AE204" s="455"/>
      <c r="AF204" s="390"/>
      <c r="AG204" s="244">
        <v>14</v>
      </c>
      <c r="AH204" s="231">
        <v>14</v>
      </c>
      <c r="AI204" s="231">
        <v>14</v>
      </c>
      <c r="AJ204" s="565">
        <v>3</v>
      </c>
      <c r="AK204" s="232"/>
      <c r="AL204" s="4"/>
    </row>
    <row r="205" spans="1:38" ht="15.75" thickBot="1" x14ac:dyDescent="0.3">
      <c r="A205" s="258"/>
      <c r="B205" s="253"/>
      <c r="C205" s="830"/>
      <c r="D205" s="390"/>
      <c r="E205" s="870"/>
      <c r="F205" s="390"/>
      <c r="G205" s="830"/>
      <c r="H205" s="390"/>
      <c r="I205" s="853"/>
      <c r="J205" s="390"/>
      <c r="K205" s="882"/>
      <c r="L205" s="390"/>
      <c r="M205" s="832"/>
      <c r="N205" s="390"/>
      <c r="O205" s="832"/>
      <c r="P205" s="415"/>
      <c r="Q205" s="832"/>
      <c r="R205" s="390"/>
      <c r="S205" s="832"/>
      <c r="T205" s="390"/>
      <c r="U205" s="853"/>
      <c r="V205" s="390"/>
      <c r="W205" s="853"/>
      <c r="X205" s="390"/>
      <c r="Y205" s="853"/>
      <c r="Z205" s="390"/>
      <c r="AA205" s="853"/>
      <c r="AB205" s="390"/>
      <c r="AC205" s="870"/>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83" t="s">
        <v>681</v>
      </c>
      <c r="C210" s="884"/>
      <c r="D210" s="884"/>
      <c r="E210" s="884"/>
      <c r="F210" s="884"/>
      <c r="G210" s="884"/>
      <c r="H210" s="884"/>
      <c r="I210" s="884"/>
      <c r="J210" s="884"/>
      <c r="K210" s="884"/>
      <c r="L210" s="884"/>
      <c r="M210" s="884"/>
      <c r="N210" s="884"/>
      <c r="O210" s="884"/>
      <c r="P210" s="884"/>
      <c r="Q210" s="884"/>
      <c r="R210" s="884"/>
      <c r="S210" s="884"/>
      <c r="T210" s="884"/>
      <c r="U210" s="884"/>
      <c r="V210" s="884"/>
      <c r="W210" s="884"/>
      <c r="X210" s="884"/>
      <c r="Y210" s="884"/>
      <c r="Z210" s="884"/>
      <c r="AA210" s="884"/>
      <c r="AB210" s="884"/>
      <c r="AC210" s="885"/>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9"/>
      <c r="D215" s="403">
        <v>383</v>
      </c>
      <c r="E215" s="854" t="s">
        <v>12</v>
      </c>
      <c r="F215" s="403">
        <v>426</v>
      </c>
      <c r="G215" s="829"/>
      <c r="H215" s="403">
        <v>410.673</v>
      </c>
      <c r="I215" s="886"/>
      <c r="J215" s="403">
        <v>385.99700000000001</v>
      </c>
      <c r="K215" s="831" t="s">
        <v>906</v>
      </c>
      <c r="L215" s="403">
        <v>305</v>
      </c>
      <c r="M215" s="831" t="s">
        <v>906</v>
      </c>
      <c r="N215" s="403">
        <v>423</v>
      </c>
      <c r="O215" s="829"/>
      <c r="P215" s="403">
        <v>302.48899999999998</v>
      </c>
      <c r="Q215" s="829"/>
      <c r="R215" s="403">
        <v>361</v>
      </c>
      <c r="S215" s="831" t="s">
        <v>906</v>
      </c>
      <c r="T215" s="403">
        <v>370.99700000000001</v>
      </c>
      <c r="U215" s="829"/>
      <c r="V215" s="403">
        <v>402.00299999999999</v>
      </c>
      <c r="W215" s="829"/>
      <c r="X215" s="403">
        <v>398</v>
      </c>
      <c r="Y215" s="829"/>
      <c r="Z215" s="403">
        <v>420</v>
      </c>
      <c r="AA215" s="854" t="s">
        <v>12</v>
      </c>
      <c r="AB215" s="403">
        <v>400</v>
      </c>
      <c r="AC215" s="829"/>
      <c r="AD215" s="455"/>
      <c r="AE215" s="455"/>
      <c r="AF215" s="390"/>
      <c r="AG215" s="244">
        <v>14</v>
      </c>
      <c r="AH215" s="231">
        <v>11</v>
      </c>
      <c r="AI215" s="231">
        <v>14</v>
      </c>
      <c r="AJ215" s="565">
        <v>3</v>
      </c>
      <c r="AK215" s="232"/>
      <c r="AL215" s="4"/>
    </row>
    <row r="216" spans="1:38" ht="15.75" thickBot="1" x14ac:dyDescent="0.3">
      <c r="A216" s="258"/>
      <c r="B216" s="253"/>
      <c r="C216" s="853"/>
      <c r="D216" s="390"/>
      <c r="E216" s="852"/>
      <c r="F216" s="390"/>
      <c r="G216" s="830"/>
      <c r="H216" s="390"/>
      <c r="I216" s="887"/>
      <c r="J216" s="390"/>
      <c r="K216" s="832"/>
      <c r="L216" s="390"/>
      <c r="M216" s="832"/>
      <c r="N216" s="390"/>
      <c r="O216" s="830"/>
      <c r="P216" s="415"/>
      <c r="Q216" s="830"/>
      <c r="R216" s="390"/>
      <c r="S216" s="832"/>
      <c r="T216" s="390"/>
      <c r="U216" s="830"/>
      <c r="V216" s="390"/>
      <c r="W216" s="830"/>
      <c r="X216" s="390"/>
      <c r="Y216" s="830"/>
      <c r="Z216" s="390"/>
      <c r="AA216" s="852"/>
      <c r="AB216" s="390"/>
      <c r="AC216" s="830"/>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895</v>
      </c>
      <c r="J217" s="389"/>
      <c r="K217" s="501" t="s">
        <v>895</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710</v>
      </c>
      <c r="P218" s="400"/>
      <c r="Q218" s="409" t="s">
        <v>689</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83" t="s">
        <v>681</v>
      </c>
      <c r="C221" s="884"/>
      <c r="D221" s="884"/>
      <c r="E221" s="884"/>
      <c r="F221" s="884"/>
      <c r="G221" s="884"/>
      <c r="H221" s="884"/>
      <c r="I221" s="884"/>
      <c r="J221" s="884"/>
      <c r="K221" s="884"/>
      <c r="L221" s="884"/>
      <c r="M221" s="884"/>
      <c r="N221" s="884"/>
      <c r="O221" s="884"/>
      <c r="P221" s="884"/>
      <c r="Q221" s="884"/>
      <c r="R221" s="884"/>
      <c r="S221" s="884"/>
      <c r="T221" s="884"/>
      <c r="U221" s="884"/>
      <c r="V221" s="884"/>
      <c r="W221" s="884"/>
      <c r="X221" s="884"/>
      <c r="Y221" s="884"/>
      <c r="Z221" s="884"/>
      <c r="AA221" s="884"/>
      <c r="AB221" s="884"/>
      <c r="AC221" s="885"/>
      <c r="AD221" s="292"/>
      <c r="AE221" s="292"/>
      <c r="AF221" s="363"/>
      <c r="AG221" s="263"/>
      <c r="AH221" s="264"/>
      <c r="AI221" s="264"/>
      <c r="AJ221" s="264"/>
      <c r="AK221" s="265"/>
      <c r="AL221" s="10"/>
    </row>
    <row r="222" spans="1:38"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9"/>
      <c r="D226" s="403">
        <v>417.00299999999999</v>
      </c>
      <c r="E226" s="829"/>
      <c r="F226" s="403">
        <v>422.12</v>
      </c>
      <c r="G226" s="829"/>
      <c r="H226" s="403">
        <v>277.7</v>
      </c>
      <c r="I226" s="829"/>
      <c r="J226" s="403">
        <v>384.58</v>
      </c>
      <c r="K226" s="829"/>
      <c r="L226" s="403">
        <v>413.93</v>
      </c>
      <c r="M226" s="829"/>
      <c r="N226" s="403">
        <v>387.12</v>
      </c>
      <c r="O226" s="829"/>
      <c r="P226" s="403">
        <v>341.06</v>
      </c>
      <c r="Q226" s="829"/>
      <c r="R226" s="403">
        <v>320.95</v>
      </c>
      <c r="S226" s="829"/>
      <c r="T226" s="403">
        <v>330.56</v>
      </c>
      <c r="U226" s="829"/>
      <c r="V226" s="403">
        <v>314</v>
      </c>
      <c r="W226" s="829"/>
      <c r="X226" s="403">
        <v>341.99900000000002</v>
      </c>
      <c r="Y226" s="829"/>
      <c r="Z226" s="403">
        <v>374.00099999999998</v>
      </c>
      <c r="AA226" s="829"/>
      <c r="AB226" s="403">
        <v>344</v>
      </c>
      <c r="AC226" s="829"/>
      <c r="AD226" s="455"/>
      <c r="AE226" s="455"/>
      <c r="AF226" s="390"/>
      <c r="AG226" s="244">
        <v>14</v>
      </c>
      <c r="AH226" s="231">
        <v>14</v>
      </c>
      <c r="AI226" s="231">
        <v>14</v>
      </c>
      <c r="AJ226" s="565"/>
      <c r="AK226" s="232"/>
      <c r="AL226" s="4"/>
    </row>
    <row r="227" spans="1:38" x14ac:dyDescent="0.25">
      <c r="A227" s="258"/>
      <c r="B227" s="253"/>
      <c r="C227" s="830"/>
      <c r="D227" s="390"/>
      <c r="E227" s="830"/>
      <c r="F227" s="390"/>
      <c r="G227" s="830"/>
      <c r="H227" s="390"/>
      <c r="I227" s="830"/>
      <c r="J227" s="390"/>
      <c r="K227" s="830"/>
      <c r="L227" s="390"/>
      <c r="M227" s="830"/>
      <c r="N227" s="390"/>
      <c r="O227" s="830"/>
      <c r="P227" s="415"/>
      <c r="Q227" s="830"/>
      <c r="R227" s="390"/>
      <c r="S227" s="830"/>
      <c r="T227" s="390"/>
      <c r="U227" s="830"/>
      <c r="V227" s="390"/>
      <c r="W227" s="830"/>
      <c r="X227" s="390"/>
      <c r="Y227" s="830"/>
      <c r="Z227" s="390"/>
      <c r="AA227" s="830"/>
      <c r="AB227" s="390"/>
      <c r="AC227" s="830"/>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83" t="s">
        <v>681</v>
      </c>
      <c r="C232" s="884"/>
      <c r="D232" s="884"/>
      <c r="E232" s="884"/>
      <c r="F232" s="884"/>
      <c r="G232" s="884"/>
      <c r="H232" s="884"/>
      <c r="I232" s="884"/>
      <c r="J232" s="884"/>
      <c r="K232" s="884"/>
      <c r="L232" s="884"/>
      <c r="M232" s="884"/>
      <c r="N232" s="884"/>
      <c r="O232" s="884"/>
      <c r="P232" s="884"/>
      <c r="Q232" s="884"/>
      <c r="R232" s="884"/>
      <c r="S232" s="884"/>
      <c r="T232" s="884"/>
      <c r="U232" s="884"/>
      <c r="V232" s="884"/>
      <c r="W232" s="884"/>
      <c r="X232" s="884"/>
      <c r="Y232" s="884"/>
      <c r="Z232" s="884"/>
      <c r="AA232" s="884"/>
      <c r="AB232" s="884"/>
      <c r="AC232" s="885"/>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9"/>
      <c r="D237" s="403">
        <v>355</v>
      </c>
      <c r="E237" s="829"/>
      <c r="F237" s="403">
        <v>349</v>
      </c>
      <c r="G237" s="829"/>
      <c r="H237" s="403">
        <v>367</v>
      </c>
      <c r="I237" s="831" t="s">
        <v>906</v>
      </c>
      <c r="J237" s="403">
        <v>390</v>
      </c>
      <c r="K237" s="831" t="s">
        <v>906</v>
      </c>
      <c r="L237" s="403">
        <v>388.87400000000002</v>
      </c>
      <c r="M237" s="829" t="s">
        <v>906</v>
      </c>
      <c r="N237" s="403">
        <v>359.99599999999998</v>
      </c>
      <c r="O237" s="831" t="s">
        <v>906</v>
      </c>
      <c r="P237" s="403">
        <v>372</v>
      </c>
      <c r="Q237" s="831" t="s">
        <v>906</v>
      </c>
      <c r="R237" s="403">
        <v>388</v>
      </c>
      <c r="S237" s="831" t="s">
        <v>906</v>
      </c>
      <c r="T237" s="403">
        <v>378</v>
      </c>
      <c r="U237" s="831" t="s">
        <v>906</v>
      </c>
      <c r="V237" s="403">
        <v>284</v>
      </c>
      <c r="W237" s="831" t="s">
        <v>906</v>
      </c>
      <c r="X237" s="403">
        <v>304.53500000000003</v>
      </c>
      <c r="Y237" s="829"/>
      <c r="Z237" s="403">
        <v>212.96100000000001</v>
      </c>
      <c r="AA237" s="831" t="s">
        <v>906</v>
      </c>
      <c r="AB237" s="403">
        <v>368.00400000000002</v>
      </c>
      <c r="AC237" s="829"/>
      <c r="AD237" s="455"/>
      <c r="AE237" s="455"/>
      <c r="AF237" s="390"/>
      <c r="AG237" s="244">
        <v>14</v>
      </c>
      <c r="AH237" s="231">
        <v>14</v>
      </c>
      <c r="AI237" s="231">
        <v>14</v>
      </c>
      <c r="AJ237" s="565">
        <v>8</v>
      </c>
      <c r="AK237" s="232"/>
      <c r="AL237" s="4"/>
    </row>
    <row r="238" spans="1:38" ht="15.75" thickBot="1" x14ac:dyDescent="0.3">
      <c r="A238" s="258"/>
      <c r="B238" s="253"/>
      <c r="C238" s="830"/>
      <c r="D238" s="390"/>
      <c r="E238" s="830"/>
      <c r="F238" s="390"/>
      <c r="G238" s="830"/>
      <c r="H238" s="390"/>
      <c r="I238" s="832"/>
      <c r="J238" s="390"/>
      <c r="K238" s="832"/>
      <c r="L238" s="390"/>
      <c r="M238" s="830"/>
      <c r="N238" s="390"/>
      <c r="O238" s="832"/>
      <c r="P238" s="415"/>
      <c r="Q238" s="832"/>
      <c r="R238" s="390"/>
      <c r="S238" s="832"/>
      <c r="T238" s="390"/>
      <c r="U238" s="832"/>
      <c r="V238" s="390"/>
      <c r="W238" s="832"/>
      <c r="X238" s="390"/>
      <c r="Y238" s="830"/>
      <c r="Z238" s="390"/>
      <c r="AA238" s="832"/>
      <c r="AB238" s="390"/>
      <c r="AC238" s="830"/>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83" t="s">
        <v>681</v>
      </c>
      <c r="C243" s="884"/>
      <c r="D243" s="884"/>
      <c r="E243" s="884"/>
      <c r="F243" s="884"/>
      <c r="G243" s="884"/>
      <c r="H243" s="884"/>
      <c r="I243" s="884"/>
      <c r="J243" s="884"/>
      <c r="K243" s="884"/>
      <c r="L243" s="884"/>
      <c r="M243" s="884"/>
      <c r="N243" s="884"/>
      <c r="O243" s="884"/>
      <c r="P243" s="884"/>
      <c r="Q243" s="884"/>
      <c r="R243" s="884"/>
      <c r="S243" s="884"/>
      <c r="T243" s="884"/>
      <c r="U243" s="884"/>
      <c r="V243" s="884"/>
      <c r="W243" s="884"/>
      <c r="X243" s="884"/>
      <c r="Y243" s="884"/>
      <c r="Z243" s="884"/>
      <c r="AA243" s="884"/>
      <c r="AB243" s="884"/>
      <c r="AC243" s="885"/>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9"/>
      <c r="D247" s="403">
        <v>386</v>
      </c>
      <c r="E247" s="829"/>
      <c r="F247" s="403">
        <v>377</v>
      </c>
      <c r="G247" s="829"/>
      <c r="H247" s="403">
        <v>343</v>
      </c>
      <c r="I247" s="829"/>
      <c r="J247" s="403">
        <v>384</v>
      </c>
      <c r="K247" s="829"/>
      <c r="L247" s="403">
        <v>351</v>
      </c>
      <c r="M247" s="829"/>
      <c r="N247" s="403">
        <v>348</v>
      </c>
      <c r="O247" s="829"/>
      <c r="P247" s="403">
        <v>327</v>
      </c>
      <c r="Q247" s="831" t="s">
        <v>906</v>
      </c>
      <c r="R247" s="403">
        <v>326.87400000000002</v>
      </c>
      <c r="S247" s="829"/>
      <c r="T247" s="403">
        <v>380.00200000000001</v>
      </c>
      <c r="U247" s="831" t="s">
        <v>906</v>
      </c>
      <c r="V247" s="403">
        <v>383</v>
      </c>
      <c r="W247" s="829"/>
      <c r="X247" s="403">
        <v>370</v>
      </c>
      <c r="Y247" s="831" t="s">
        <v>906</v>
      </c>
      <c r="Z247" s="403">
        <v>355</v>
      </c>
      <c r="AA247" s="829"/>
      <c r="AB247" s="403">
        <v>350</v>
      </c>
      <c r="AC247" s="829"/>
      <c r="AD247" s="455"/>
      <c r="AE247" s="455"/>
      <c r="AF247" s="390"/>
      <c r="AG247" s="244">
        <v>14</v>
      </c>
      <c r="AH247" s="231">
        <v>14</v>
      </c>
      <c r="AI247" s="231">
        <v>14</v>
      </c>
      <c r="AJ247" s="565">
        <v>1</v>
      </c>
      <c r="AK247" s="232"/>
      <c r="AL247" s="4"/>
    </row>
    <row r="248" spans="1:38" x14ac:dyDescent="0.25">
      <c r="A248" s="258"/>
      <c r="B248" s="253"/>
      <c r="C248" s="830"/>
      <c r="D248" s="390"/>
      <c r="E248" s="830"/>
      <c r="F248" s="390"/>
      <c r="G248" s="830"/>
      <c r="H248" s="390"/>
      <c r="I248" s="830"/>
      <c r="J248" s="390"/>
      <c r="K248" s="830"/>
      <c r="L248" s="390"/>
      <c r="M248" s="830"/>
      <c r="N248" s="390"/>
      <c r="O248" s="830"/>
      <c r="P248" s="415"/>
      <c r="Q248" s="832"/>
      <c r="R248" s="390"/>
      <c r="S248" s="830"/>
      <c r="T248" s="390"/>
      <c r="U248" s="832"/>
      <c r="V248" s="390"/>
      <c r="W248" s="830"/>
      <c r="X248" s="390"/>
      <c r="Y248" s="832"/>
      <c r="Z248" s="390"/>
      <c r="AA248" s="830"/>
      <c r="AB248" s="390"/>
      <c r="AC248" s="830"/>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895</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83" t="s">
        <v>681</v>
      </c>
      <c r="C253" s="884"/>
      <c r="D253" s="884"/>
      <c r="E253" s="884"/>
      <c r="F253" s="884"/>
      <c r="G253" s="884"/>
      <c r="H253" s="884"/>
      <c r="I253" s="884"/>
      <c r="J253" s="884"/>
      <c r="K253" s="884"/>
      <c r="L253" s="884"/>
      <c r="M253" s="884"/>
      <c r="N253" s="884"/>
      <c r="O253" s="884"/>
      <c r="P253" s="884"/>
      <c r="Q253" s="884"/>
      <c r="R253" s="884"/>
      <c r="S253" s="884"/>
      <c r="T253" s="884"/>
      <c r="U253" s="884"/>
      <c r="V253" s="884"/>
      <c r="W253" s="884"/>
      <c r="X253" s="884"/>
      <c r="Y253" s="884"/>
      <c r="Z253" s="884"/>
      <c r="AA253" s="884"/>
      <c r="AB253" s="884"/>
      <c r="AC253" s="885"/>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9" t="s">
        <v>906</v>
      </c>
      <c r="D257" s="403">
        <v>352</v>
      </c>
      <c r="E257" s="829" t="s">
        <v>906</v>
      </c>
      <c r="F257" s="403">
        <v>344</v>
      </c>
      <c r="G257" s="829" t="s">
        <v>906</v>
      </c>
      <c r="H257" s="403">
        <v>377</v>
      </c>
      <c r="I257" s="829"/>
      <c r="J257" s="403">
        <v>353</v>
      </c>
      <c r="K257" s="829"/>
      <c r="L257" s="403">
        <v>395.45400000000001</v>
      </c>
      <c r="M257" s="829"/>
      <c r="N257" s="403">
        <v>344.99599999999998</v>
      </c>
      <c r="O257" s="829"/>
      <c r="P257" s="403">
        <v>364</v>
      </c>
      <c r="Q257" s="829"/>
      <c r="R257" s="403">
        <v>366</v>
      </c>
      <c r="S257" s="829"/>
      <c r="T257" s="403">
        <v>367</v>
      </c>
      <c r="U257" s="829"/>
      <c r="V257" s="403">
        <v>364</v>
      </c>
      <c r="W257" s="829"/>
      <c r="X257" s="403">
        <v>353</v>
      </c>
      <c r="Y257" s="829"/>
      <c r="Z257" s="403">
        <v>366</v>
      </c>
      <c r="AA257" s="829"/>
      <c r="AB257" s="403">
        <v>344</v>
      </c>
      <c r="AC257" s="829"/>
      <c r="AD257" s="455"/>
      <c r="AE257" s="455"/>
      <c r="AF257" s="407"/>
      <c r="AG257" s="244">
        <v>14</v>
      </c>
      <c r="AH257" s="231">
        <v>11</v>
      </c>
      <c r="AI257" s="231">
        <v>14</v>
      </c>
      <c r="AJ257" s="565">
        <v>4</v>
      </c>
      <c r="AK257" s="232"/>
      <c r="AL257" s="4"/>
    </row>
    <row r="258" spans="1:38" x14ac:dyDescent="0.25">
      <c r="A258" s="258"/>
      <c r="B258" s="253"/>
      <c r="C258" s="830"/>
      <c r="D258" s="390"/>
      <c r="E258" s="830"/>
      <c r="F258" s="390"/>
      <c r="G258" s="830"/>
      <c r="H258" s="390"/>
      <c r="I258" s="830"/>
      <c r="J258" s="390"/>
      <c r="K258" s="830"/>
      <c r="L258" s="390"/>
      <c r="M258" s="830"/>
      <c r="N258" s="390"/>
      <c r="O258" s="830"/>
      <c r="P258" s="415"/>
      <c r="Q258" s="830"/>
      <c r="R258" s="390"/>
      <c r="S258" s="830"/>
      <c r="T258" s="390"/>
      <c r="U258" s="830"/>
      <c r="V258" s="390"/>
      <c r="W258" s="830"/>
      <c r="X258" s="390"/>
      <c r="Y258" s="830"/>
      <c r="Z258" s="390"/>
      <c r="AA258" s="830"/>
      <c r="AB258" s="407"/>
      <c r="AC258" s="830"/>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8" t="s">
        <v>681</v>
      </c>
      <c r="C262" s="889"/>
      <c r="D262" s="889"/>
      <c r="E262" s="889"/>
      <c r="F262" s="889"/>
      <c r="G262" s="889"/>
      <c r="H262" s="889"/>
      <c r="I262" s="889"/>
      <c r="J262" s="889"/>
      <c r="K262" s="889"/>
      <c r="L262" s="889"/>
      <c r="M262" s="889"/>
      <c r="N262" s="889"/>
      <c r="O262" s="889"/>
      <c r="P262" s="889"/>
      <c r="Q262" s="889"/>
      <c r="R262" s="889"/>
      <c r="S262" s="889"/>
      <c r="T262" s="889"/>
      <c r="U262" s="889"/>
      <c r="V262" s="889"/>
      <c r="W262" s="889"/>
      <c r="X262" s="889"/>
      <c r="Y262" s="889"/>
      <c r="Z262" s="889"/>
      <c r="AA262" s="889"/>
      <c r="AB262" s="889"/>
      <c r="AC262" s="890"/>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9"/>
      <c r="D267" s="403">
        <v>375</v>
      </c>
      <c r="E267" s="829"/>
      <c r="F267" s="403">
        <v>376.62</v>
      </c>
      <c r="G267" s="831" t="s">
        <v>906</v>
      </c>
      <c r="H267" s="403">
        <v>353</v>
      </c>
      <c r="I267" s="829"/>
      <c r="J267" s="403">
        <v>352</v>
      </c>
      <c r="K267" s="829"/>
      <c r="L267" s="403">
        <v>349</v>
      </c>
      <c r="M267" s="829"/>
      <c r="N267" s="403">
        <v>356</v>
      </c>
      <c r="O267" s="829"/>
      <c r="P267" s="403">
        <v>345</v>
      </c>
      <c r="Q267" s="829"/>
      <c r="R267" s="403">
        <v>400</v>
      </c>
      <c r="S267" s="831" t="s">
        <v>906</v>
      </c>
      <c r="T267" s="403">
        <v>319.37900000000002</v>
      </c>
      <c r="U267" s="831" t="s">
        <v>906</v>
      </c>
      <c r="V267" s="403">
        <v>343.76</v>
      </c>
      <c r="W267" s="831" t="s">
        <v>906</v>
      </c>
      <c r="X267" s="403">
        <v>322.5</v>
      </c>
      <c r="Y267" s="829"/>
      <c r="Z267" s="403">
        <v>453.99</v>
      </c>
      <c r="AA267" s="829"/>
      <c r="AB267" s="403">
        <v>359.96</v>
      </c>
      <c r="AC267" s="829"/>
      <c r="AD267" s="455"/>
      <c r="AE267" s="455"/>
      <c r="AF267" s="407"/>
      <c r="AG267" s="244">
        <v>14</v>
      </c>
      <c r="AH267" s="231">
        <v>13</v>
      </c>
      <c r="AI267" s="231">
        <v>14</v>
      </c>
      <c r="AJ267" s="565">
        <v>3</v>
      </c>
      <c r="AK267" s="232"/>
      <c r="AL267" s="4"/>
    </row>
    <row r="268" spans="1:38" x14ac:dyDescent="0.25">
      <c r="A268" s="258"/>
      <c r="B268" s="253"/>
      <c r="C268" s="830"/>
      <c r="D268" s="390"/>
      <c r="E268" s="830"/>
      <c r="F268" s="390"/>
      <c r="G268" s="832"/>
      <c r="H268" s="390"/>
      <c r="I268" s="830"/>
      <c r="J268" s="390"/>
      <c r="K268" s="830"/>
      <c r="L268" s="390"/>
      <c r="M268" s="830"/>
      <c r="N268" s="390"/>
      <c r="O268" s="830"/>
      <c r="P268" s="415"/>
      <c r="Q268" s="830"/>
      <c r="R268" s="390"/>
      <c r="S268" s="832"/>
      <c r="T268" s="390"/>
      <c r="U268" s="832"/>
      <c r="V268" s="390"/>
      <c r="W268" s="832"/>
      <c r="X268" s="390"/>
      <c r="Y268" s="830"/>
      <c r="Z268" s="390"/>
      <c r="AA268" s="830"/>
      <c r="AB268" s="407"/>
      <c r="AC268" s="830"/>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83" t="s">
        <v>681</v>
      </c>
      <c r="C273" s="884"/>
      <c r="D273" s="884"/>
      <c r="E273" s="884"/>
      <c r="F273" s="884"/>
      <c r="G273" s="884"/>
      <c r="H273" s="884"/>
      <c r="I273" s="884"/>
      <c r="J273" s="884"/>
      <c r="K273" s="884"/>
      <c r="L273" s="884"/>
      <c r="M273" s="884"/>
      <c r="N273" s="884"/>
      <c r="O273" s="884"/>
      <c r="P273" s="884"/>
      <c r="Q273" s="884"/>
      <c r="R273" s="884"/>
      <c r="S273" s="884"/>
      <c r="T273" s="884"/>
      <c r="U273" s="884"/>
      <c r="V273" s="884"/>
      <c r="W273" s="884"/>
      <c r="X273" s="884"/>
      <c r="Y273" s="884"/>
      <c r="Z273" s="884"/>
      <c r="AA273" s="884"/>
      <c r="AB273" s="884"/>
      <c r="AC273" s="885"/>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9"/>
      <c r="D278" s="403">
        <v>399</v>
      </c>
      <c r="E278" s="829"/>
      <c r="F278" s="403">
        <v>353</v>
      </c>
      <c r="G278" s="829"/>
      <c r="H278" s="403">
        <v>355</v>
      </c>
      <c r="I278" s="829"/>
      <c r="J278" s="403">
        <v>331</v>
      </c>
      <c r="K278" s="829"/>
      <c r="L278" s="403">
        <v>335</v>
      </c>
      <c r="M278" s="829"/>
      <c r="N278" s="403">
        <v>336</v>
      </c>
      <c r="O278" s="829"/>
      <c r="P278" s="403">
        <v>244</v>
      </c>
      <c r="Q278" s="831" t="s">
        <v>906</v>
      </c>
      <c r="R278" s="403">
        <v>354</v>
      </c>
      <c r="S278" s="829"/>
      <c r="T278" s="403">
        <v>341</v>
      </c>
      <c r="U278" s="831" t="s">
        <v>906</v>
      </c>
      <c r="V278" s="403">
        <v>323</v>
      </c>
      <c r="W278" s="831" t="s">
        <v>906</v>
      </c>
      <c r="X278" s="403">
        <v>333</v>
      </c>
      <c r="Y278" s="831" t="s">
        <v>906</v>
      </c>
      <c r="Z278" s="403">
        <v>323.56400000000002</v>
      </c>
      <c r="AA278" s="829"/>
      <c r="AB278" s="403">
        <v>414.99599999999998</v>
      </c>
      <c r="AC278" s="831" t="s">
        <v>906</v>
      </c>
      <c r="AD278" s="455"/>
      <c r="AE278" s="455"/>
      <c r="AF278" s="407"/>
      <c r="AG278" s="244">
        <v>14</v>
      </c>
      <c r="AH278" s="231">
        <v>12</v>
      </c>
      <c r="AI278" s="231">
        <v>14</v>
      </c>
      <c r="AJ278" s="565">
        <v>1</v>
      </c>
      <c r="AK278" s="232"/>
      <c r="AL278" s="4"/>
    </row>
    <row r="279" spans="1:38" x14ac:dyDescent="0.25">
      <c r="A279" s="258"/>
      <c r="B279" s="253"/>
      <c r="C279" s="830"/>
      <c r="D279" s="390"/>
      <c r="E279" s="830"/>
      <c r="F279" s="390"/>
      <c r="G279" s="830"/>
      <c r="H279" s="390"/>
      <c r="I279" s="830"/>
      <c r="J279" s="390"/>
      <c r="K279" s="830"/>
      <c r="L279" s="390"/>
      <c r="M279" s="830"/>
      <c r="N279" s="390"/>
      <c r="O279" s="830"/>
      <c r="P279" s="415"/>
      <c r="Q279" s="832"/>
      <c r="R279" s="390"/>
      <c r="S279" s="830"/>
      <c r="T279" s="390"/>
      <c r="U279" s="832"/>
      <c r="V279" s="390"/>
      <c r="W279" s="832"/>
      <c r="X279" s="390"/>
      <c r="Y279" s="832"/>
      <c r="Z279" s="390"/>
      <c r="AA279" s="830"/>
      <c r="AB279" s="407"/>
      <c r="AC279" s="832"/>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895</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83" t="s">
        <v>681</v>
      </c>
      <c r="C284" s="884"/>
      <c r="D284" s="884"/>
      <c r="E284" s="884"/>
      <c r="F284" s="884"/>
      <c r="G284" s="884"/>
      <c r="H284" s="884"/>
      <c r="I284" s="884"/>
      <c r="J284" s="884"/>
      <c r="K284" s="884"/>
      <c r="L284" s="884"/>
      <c r="M284" s="884"/>
      <c r="N284" s="884"/>
      <c r="O284" s="884"/>
      <c r="P284" s="884"/>
      <c r="Q284" s="884"/>
      <c r="R284" s="884"/>
      <c r="S284" s="884"/>
      <c r="T284" s="884"/>
      <c r="U284" s="884"/>
      <c r="V284" s="884"/>
      <c r="W284" s="884"/>
      <c r="X284" s="884"/>
      <c r="Y284" s="884"/>
      <c r="Z284" s="884"/>
      <c r="AA284" s="884"/>
      <c r="AB284" s="884"/>
      <c r="AC284" s="885"/>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9"/>
      <c r="D289" s="403">
        <v>345</v>
      </c>
      <c r="E289" s="829"/>
      <c r="F289" s="403">
        <v>381.40300000000002</v>
      </c>
      <c r="G289" s="829"/>
      <c r="H289" s="403">
        <v>396.00200000000001</v>
      </c>
      <c r="I289" s="829"/>
      <c r="J289" s="403">
        <v>371</v>
      </c>
      <c r="K289" s="829"/>
      <c r="L289" s="403">
        <v>329</v>
      </c>
      <c r="M289" s="829"/>
      <c r="N289" s="403">
        <v>366</v>
      </c>
      <c r="O289" s="829"/>
      <c r="P289" s="403">
        <v>340</v>
      </c>
      <c r="Q289" s="829"/>
      <c r="R289" s="403">
        <v>347</v>
      </c>
      <c r="S289" s="831" t="s">
        <v>906</v>
      </c>
      <c r="T289" s="403">
        <v>352</v>
      </c>
      <c r="U289" s="831" t="s">
        <v>906</v>
      </c>
      <c r="V289" s="403">
        <v>381</v>
      </c>
      <c r="W289" s="831" t="s">
        <v>906</v>
      </c>
      <c r="X289" s="403">
        <v>389.73399999999998</v>
      </c>
      <c r="Y289" s="829"/>
      <c r="Z289" s="403">
        <v>374.99799999999999</v>
      </c>
      <c r="AA289" s="829"/>
      <c r="AB289" s="403">
        <v>365.99799999999999</v>
      </c>
      <c r="AC289" s="829"/>
      <c r="AD289" s="455"/>
      <c r="AE289" s="455"/>
      <c r="AF289" s="407"/>
      <c r="AG289" s="244">
        <v>14</v>
      </c>
      <c r="AH289" s="231">
        <v>14</v>
      </c>
      <c r="AI289" s="231">
        <v>14</v>
      </c>
      <c r="AJ289" s="565">
        <v>3</v>
      </c>
      <c r="AK289" s="232"/>
      <c r="AL289" s="4"/>
    </row>
    <row r="290" spans="1:38" x14ac:dyDescent="0.25">
      <c r="A290" s="258"/>
      <c r="B290" s="253"/>
      <c r="C290" s="830"/>
      <c r="D290" s="390"/>
      <c r="E290" s="830"/>
      <c r="F290" s="390"/>
      <c r="G290" s="830"/>
      <c r="H290" s="390"/>
      <c r="I290" s="830"/>
      <c r="J290" s="390"/>
      <c r="K290" s="830"/>
      <c r="L290" s="390"/>
      <c r="M290" s="830"/>
      <c r="N290" s="390"/>
      <c r="O290" s="830"/>
      <c r="P290" s="415"/>
      <c r="Q290" s="830"/>
      <c r="R290" s="390"/>
      <c r="S290" s="832"/>
      <c r="T290" s="390"/>
      <c r="U290" s="832"/>
      <c r="V290" s="390"/>
      <c r="W290" s="832"/>
      <c r="X290" s="390"/>
      <c r="Y290" s="830"/>
      <c r="Z290" s="390"/>
      <c r="AA290" s="830"/>
      <c r="AB290" s="407"/>
      <c r="AC290" s="830"/>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83" t="s">
        <v>681</v>
      </c>
      <c r="C295" s="884"/>
      <c r="D295" s="884"/>
      <c r="E295" s="884"/>
      <c r="F295" s="884"/>
      <c r="G295" s="884"/>
      <c r="H295" s="884"/>
      <c r="I295" s="884"/>
      <c r="J295" s="884"/>
      <c r="K295" s="884"/>
      <c r="L295" s="884"/>
      <c r="M295" s="884"/>
      <c r="N295" s="884"/>
      <c r="O295" s="884"/>
      <c r="P295" s="884"/>
      <c r="Q295" s="884"/>
      <c r="R295" s="884"/>
      <c r="S295" s="884"/>
      <c r="T295" s="884"/>
      <c r="U295" s="884"/>
      <c r="V295" s="884"/>
      <c r="W295" s="884"/>
      <c r="X295" s="884"/>
      <c r="Y295" s="884"/>
      <c r="Z295" s="884"/>
      <c r="AA295" s="884"/>
      <c r="AB295" s="884"/>
      <c r="AC295" s="885"/>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9"/>
      <c r="D300" s="403">
        <v>352.00400000000002</v>
      </c>
      <c r="E300" s="829"/>
      <c r="F300" s="403">
        <v>330</v>
      </c>
      <c r="G300" s="829"/>
      <c r="H300" s="403">
        <v>378.94</v>
      </c>
      <c r="I300" s="895"/>
      <c r="J300" s="403">
        <v>365</v>
      </c>
      <c r="K300" s="829"/>
      <c r="L300" s="403">
        <v>406</v>
      </c>
      <c r="M300" s="829"/>
      <c r="N300" s="403">
        <v>408.99900000000002</v>
      </c>
      <c r="O300" s="893" t="s">
        <v>15</v>
      </c>
      <c r="P300" s="403">
        <v>383.00099999999998</v>
      </c>
      <c r="Q300" s="829"/>
      <c r="R300" s="403">
        <v>311</v>
      </c>
      <c r="S300" s="829"/>
      <c r="T300" s="403">
        <v>360</v>
      </c>
      <c r="U300" s="829"/>
      <c r="V300" s="403">
        <v>378</v>
      </c>
      <c r="W300" s="829"/>
      <c r="X300" s="403">
        <v>339</v>
      </c>
      <c r="Y300" s="829"/>
      <c r="Z300" s="403">
        <v>329</v>
      </c>
      <c r="AA300" s="829"/>
      <c r="AB300" s="403">
        <v>340.12099999999998</v>
      </c>
      <c r="AC300" s="829"/>
      <c r="AD300" s="455"/>
      <c r="AE300" s="455"/>
      <c r="AF300" s="407"/>
      <c r="AG300" s="244">
        <v>13</v>
      </c>
      <c r="AH300" s="231">
        <v>11</v>
      </c>
      <c r="AI300" s="231">
        <v>11</v>
      </c>
      <c r="AJ300" s="565"/>
      <c r="AK300" s="232"/>
      <c r="AL300" s="4"/>
    </row>
    <row r="301" spans="1:38" x14ac:dyDescent="0.25">
      <c r="A301" s="258"/>
      <c r="B301" s="253"/>
      <c r="C301" s="830"/>
      <c r="D301" s="390"/>
      <c r="E301" s="830"/>
      <c r="F301" s="390"/>
      <c r="G301" s="830"/>
      <c r="H301" s="390"/>
      <c r="I301" s="896"/>
      <c r="J301" s="390"/>
      <c r="K301" s="830"/>
      <c r="L301" s="390"/>
      <c r="M301" s="830"/>
      <c r="N301" s="390"/>
      <c r="O301" s="894"/>
      <c r="P301" s="415"/>
      <c r="Q301" s="830"/>
      <c r="R301" s="390"/>
      <c r="S301" s="830"/>
      <c r="T301" s="390"/>
      <c r="U301" s="830"/>
      <c r="V301" s="390"/>
      <c r="W301" s="830"/>
      <c r="X301" s="390"/>
      <c r="Y301" s="830"/>
      <c r="Z301" s="390"/>
      <c r="AA301" s="830"/>
      <c r="AB301" s="407"/>
      <c r="AC301" s="830"/>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896</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83" t="s">
        <v>681</v>
      </c>
      <c r="C306" s="884"/>
      <c r="D306" s="884"/>
      <c r="E306" s="884"/>
      <c r="F306" s="884"/>
      <c r="G306" s="884"/>
      <c r="H306" s="884"/>
      <c r="I306" s="884"/>
      <c r="J306" s="884"/>
      <c r="K306" s="884"/>
      <c r="L306" s="884"/>
      <c r="M306" s="884"/>
      <c r="N306" s="884"/>
      <c r="O306" s="884"/>
      <c r="P306" s="884"/>
      <c r="Q306" s="884"/>
      <c r="R306" s="884"/>
      <c r="S306" s="884"/>
      <c r="T306" s="884"/>
      <c r="U306" s="884"/>
      <c r="V306" s="884"/>
      <c r="W306" s="884"/>
      <c r="X306" s="884"/>
      <c r="Y306" s="884"/>
      <c r="Z306" s="884"/>
      <c r="AA306" s="884"/>
      <c r="AB306" s="884"/>
      <c r="AC306" s="885"/>
      <c r="AD306" s="292"/>
      <c r="AE306" s="292"/>
      <c r="AF306" s="368"/>
      <c r="AG306" s="602"/>
      <c r="AH306" s="603"/>
      <c r="AI306" s="603"/>
      <c r="AJ306" s="603"/>
      <c r="AK306" s="604"/>
      <c r="AL306" s="4"/>
    </row>
    <row r="307" spans="1:38"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t="s">
        <v>775</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9"/>
      <c r="D311" s="403">
        <v>363</v>
      </c>
      <c r="E311" s="831"/>
      <c r="F311" s="403">
        <v>346</v>
      </c>
      <c r="G311" s="891"/>
      <c r="H311" s="403">
        <v>307</v>
      </c>
      <c r="I311" s="891"/>
      <c r="J311" s="403">
        <v>301</v>
      </c>
      <c r="K311" s="829"/>
      <c r="L311" s="403">
        <v>320</v>
      </c>
      <c r="M311" s="829"/>
      <c r="N311" s="403">
        <v>325</v>
      </c>
      <c r="O311" s="829"/>
      <c r="P311" s="403">
        <v>320</v>
      </c>
      <c r="Q311" s="829"/>
      <c r="R311" s="403">
        <v>300</v>
      </c>
      <c r="S311" s="829"/>
      <c r="T311" s="403">
        <v>94</v>
      </c>
      <c r="U311" s="538" t="s">
        <v>743</v>
      </c>
      <c r="V311" s="403"/>
      <c r="W311" s="897"/>
      <c r="X311" s="403"/>
      <c r="Y311" s="897"/>
      <c r="Z311" s="403"/>
      <c r="AA311" s="897"/>
      <c r="AB311" s="403"/>
      <c r="AC311" s="897"/>
      <c r="AD311" s="415"/>
      <c r="AE311" s="415"/>
      <c r="AF311" s="407"/>
      <c r="AG311" s="244">
        <v>9</v>
      </c>
      <c r="AH311" s="231">
        <v>6</v>
      </c>
      <c r="AI311" s="231">
        <v>8</v>
      </c>
      <c r="AJ311" s="565"/>
      <c r="AK311" s="232"/>
      <c r="AL311" s="4"/>
    </row>
    <row r="312" spans="1:38" x14ac:dyDescent="0.25">
      <c r="A312" s="389"/>
      <c r="B312" s="253"/>
      <c r="C312" s="830"/>
      <c r="D312" s="390"/>
      <c r="E312" s="832"/>
      <c r="F312" s="390"/>
      <c r="G312" s="892"/>
      <c r="H312" s="390"/>
      <c r="I312" s="892"/>
      <c r="J312" s="390"/>
      <c r="K312" s="830"/>
      <c r="L312" s="390"/>
      <c r="M312" s="830"/>
      <c r="N312" s="390"/>
      <c r="O312" s="830"/>
      <c r="P312" s="415"/>
      <c r="Q312" s="830"/>
      <c r="R312" s="390"/>
      <c r="S312" s="830"/>
      <c r="T312" s="390"/>
      <c r="U312" s="378"/>
      <c r="V312" s="390"/>
      <c r="W312" s="897"/>
      <c r="X312" s="390"/>
      <c r="Y312" s="897"/>
      <c r="Z312" s="390"/>
      <c r="AA312" s="897"/>
      <c r="AB312" s="407"/>
      <c r="AC312" s="897"/>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895</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83" t="s">
        <v>681</v>
      </c>
      <c r="C315" s="884"/>
      <c r="D315" s="884"/>
      <c r="E315" s="884"/>
      <c r="F315" s="884"/>
      <c r="G315" s="884"/>
      <c r="H315" s="884"/>
      <c r="I315" s="884"/>
      <c r="J315" s="884"/>
      <c r="K315" s="884"/>
      <c r="L315" s="884"/>
      <c r="M315" s="884"/>
      <c r="N315" s="884"/>
      <c r="O315" s="884"/>
      <c r="P315" s="884"/>
      <c r="Q315" s="884"/>
      <c r="R315" s="884"/>
      <c r="S315" s="884"/>
      <c r="T315" s="884"/>
      <c r="U315" s="884"/>
      <c r="V315" s="884"/>
      <c r="W315" s="885"/>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3" t="s">
        <v>746</v>
      </c>
      <c r="AD318" s="913"/>
      <c r="AE318" s="913"/>
      <c r="AF318" s="913"/>
      <c r="AG318" s="380">
        <f>SUM(AG11:AG311)</f>
        <v>378</v>
      </c>
      <c r="AH318" s="380">
        <f>SUM(AH11:AH311)</f>
        <v>262</v>
      </c>
      <c r="AI318" s="380">
        <f>SUM(AI11:AI311)</f>
        <v>363</v>
      </c>
      <c r="AJ318" s="380">
        <f>SUM(AJ11:AJ311)</f>
        <v>103</v>
      </c>
      <c r="AK318" s="605" t="e">
        <f>SUM(AK11:AK311)</f>
        <v>#NAME?</v>
      </c>
      <c r="AL318" s="4"/>
    </row>
    <row r="319" spans="1:38"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4" t="s">
        <v>748</v>
      </c>
      <c r="T319" s="914"/>
      <c r="U319" s="914"/>
      <c r="V319" s="914"/>
      <c r="W319" s="914"/>
      <c r="X319" s="914"/>
      <c r="Y319" s="914"/>
      <c r="Z319" s="914"/>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15" t="s">
        <v>749</v>
      </c>
      <c r="H321" s="915"/>
      <c r="I321" s="917" t="s">
        <v>750</v>
      </c>
      <c r="J321" s="917"/>
      <c r="K321" s="917"/>
      <c r="L321" s="917"/>
      <c r="M321" s="919" t="s">
        <v>751</v>
      </c>
      <c r="N321" s="919"/>
      <c r="O321" s="921" t="s">
        <v>752</v>
      </c>
      <c r="P321" s="921"/>
      <c r="Q321" s="559"/>
      <c r="R321" s="560"/>
      <c r="S321" s="923" t="s">
        <v>753</v>
      </c>
      <c r="T321" s="902"/>
      <c r="U321" s="901" t="s">
        <v>754</v>
      </c>
      <c r="V321" s="919"/>
      <c r="W321" s="902"/>
      <c r="X321" s="898" t="s">
        <v>755</v>
      </c>
      <c r="Y321" s="901" t="s">
        <v>746</v>
      </c>
      <c r="Z321" s="902"/>
      <c r="AA321" s="907" t="s">
        <v>756</v>
      </c>
      <c r="AB321" s="907"/>
      <c r="AC321" s="907" t="s">
        <v>757</v>
      </c>
      <c r="AD321" s="909"/>
      <c r="AE321" s="909"/>
      <c r="AF321" s="910"/>
      <c r="AG321" s="941" t="s">
        <v>674</v>
      </c>
      <c r="AH321" s="941"/>
      <c r="AI321" s="941"/>
      <c r="AJ321" s="941"/>
      <c r="AK321" s="942"/>
      <c r="AL321" s="4"/>
    </row>
    <row r="322" spans="2:38" ht="22.7" customHeight="1" thickBot="1" x14ac:dyDescent="0.3">
      <c r="B322" s="470"/>
      <c r="C322" s="436"/>
      <c r="D322" s="436"/>
      <c r="E322" s="436"/>
      <c r="G322" s="916"/>
      <c r="H322" s="916"/>
      <c r="I322" s="918"/>
      <c r="J322" s="918"/>
      <c r="K322" s="918"/>
      <c r="L322" s="918"/>
      <c r="M322" s="920"/>
      <c r="N322" s="920"/>
      <c r="O322" s="922"/>
      <c r="P322" s="922"/>
      <c r="Q322" s="471"/>
      <c r="R322" s="561"/>
      <c r="S322" s="924"/>
      <c r="T322" s="904"/>
      <c r="U322" s="903"/>
      <c r="V322" s="926"/>
      <c r="W322" s="904"/>
      <c r="X322" s="899"/>
      <c r="Y322" s="903"/>
      <c r="Z322" s="904"/>
      <c r="AA322" s="908"/>
      <c r="AB322" s="908"/>
      <c r="AC322" s="908"/>
      <c r="AD322" s="911"/>
      <c r="AE322" s="911"/>
      <c r="AF322" s="912"/>
      <c r="AG322" s="941"/>
      <c r="AH322" s="941"/>
      <c r="AI322" s="941"/>
      <c r="AJ322" s="941"/>
      <c r="AK322" s="94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24"/>
      <c r="T323" s="904"/>
      <c r="U323" s="903"/>
      <c r="V323" s="926"/>
      <c r="W323" s="904"/>
      <c r="X323" s="899"/>
      <c r="Y323" s="903"/>
      <c r="Z323" s="904"/>
      <c r="AA323" s="908"/>
      <c r="AB323" s="908"/>
      <c r="AC323" s="908"/>
      <c r="AD323" s="911"/>
      <c r="AE323" s="911"/>
      <c r="AF323" s="912"/>
      <c r="AG323" s="941"/>
      <c r="AH323" s="941"/>
      <c r="AI323" s="941"/>
      <c r="AJ323" s="941"/>
      <c r="AK323" s="94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24"/>
      <c r="T324" s="904"/>
      <c r="U324" s="903"/>
      <c r="V324" s="926"/>
      <c r="W324" s="904"/>
      <c r="X324" s="899"/>
      <c r="Y324" s="903"/>
      <c r="Z324" s="904"/>
      <c r="AA324" s="908"/>
      <c r="AB324" s="908"/>
      <c r="AC324" s="908"/>
      <c r="AD324" s="911"/>
      <c r="AE324" s="911"/>
      <c r="AF324" s="912"/>
      <c r="AG324" s="941"/>
      <c r="AH324" s="941"/>
      <c r="AI324" s="941"/>
      <c r="AJ324" s="941"/>
      <c r="AK324" s="942"/>
      <c r="AL324" s="4"/>
    </row>
    <row r="325" spans="2:38" x14ac:dyDescent="0.25">
      <c r="B325" s="470"/>
      <c r="C325" s="436"/>
      <c r="D325" s="436"/>
      <c r="E325" s="431" t="s">
        <v>758</v>
      </c>
      <c r="F325" s="436"/>
      <c r="G325" s="436"/>
      <c r="H325" s="436"/>
      <c r="I325" s="436"/>
      <c r="J325" s="436"/>
      <c r="K325" s="436"/>
      <c r="L325" s="436"/>
      <c r="M325" s="436"/>
      <c r="N325" s="431" t="s">
        <v>759</v>
      </c>
      <c r="O325" s="436"/>
      <c r="P325" s="436"/>
      <c r="Q325" s="436"/>
      <c r="R325" s="562"/>
      <c r="S325" s="925"/>
      <c r="T325" s="906"/>
      <c r="U325" s="905"/>
      <c r="V325" s="927"/>
      <c r="W325" s="906"/>
      <c r="X325" s="900"/>
      <c r="Y325" s="905"/>
      <c r="Z325" s="906"/>
      <c r="AA325" s="908"/>
      <c r="AB325" s="908"/>
      <c r="AC325" s="908"/>
      <c r="AD325" s="911"/>
      <c r="AE325" s="911"/>
      <c r="AF325" s="912"/>
      <c r="AG325" s="941"/>
      <c r="AH325" s="941"/>
      <c r="AI325" s="941"/>
      <c r="AJ325" s="941"/>
      <c r="AK325" s="942"/>
      <c r="AL325" s="4"/>
    </row>
    <row r="326" spans="2:38" x14ac:dyDescent="0.25">
      <c r="B326" s="470"/>
      <c r="C326" s="436"/>
      <c r="D326" s="436"/>
      <c r="E326" s="431" t="s">
        <v>760</v>
      </c>
      <c r="F326" s="436"/>
      <c r="G326" s="436"/>
      <c r="H326" s="955" t="s">
        <v>906</v>
      </c>
      <c r="I326" s="431" t="s">
        <v>761</v>
      </c>
      <c r="J326" s="955" t="s">
        <v>906</v>
      </c>
      <c r="K326" s="431" t="s">
        <v>761</v>
      </c>
      <c r="L326" s="956"/>
      <c r="M326" s="436"/>
      <c r="N326" s="431" t="s">
        <v>762</v>
      </c>
      <c r="O326" s="436"/>
      <c r="P326" s="436"/>
      <c r="Q326" s="436"/>
      <c r="R326" s="562"/>
      <c r="S326" s="929">
        <v>1</v>
      </c>
      <c r="T326" s="930"/>
      <c r="U326" s="931" t="s">
        <v>21</v>
      </c>
      <c r="V326" s="932"/>
      <c r="W326" s="930"/>
      <c r="X326" s="933" t="s">
        <v>763</v>
      </c>
      <c r="Y326" s="934">
        <v>379</v>
      </c>
      <c r="Z326" s="935"/>
      <c r="AA326" s="938">
        <f>AG318</f>
        <v>378</v>
      </c>
      <c r="AB326" s="938"/>
      <c r="AC326" s="938">
        <f>+Y326-AA326</f>
        <v>1</v>
      </c>
      <c r="AD326" s="939"/>
      <c r="AE326" s="939"/>
      <c r="AF326" s="940"/>
      <c r="AG326" s="941"/>
      <c r="AH326" s="941"/>
      <c r="AI326" s="941"/>
      <c r="AJ326" s="941"/>
      <c r="AK326" s="942"/>
      <c r="AL326" s="928"/>
    </row>
    <row r="327" spans="2:38" x14ac:dyDescent="0.25">
      <c r="B327" s="470"/>
      <c r="C327" s="819" t="s">
        <v>907</v>
      </c>
      <c r="D327" s="819"/>
      <c r="E327" s="819"/>
      <c r="F327" s="819"/>
      <c r="G327" s="436"/>
      <c r="H327" s="955"/>
      <c r="I327" s="436"/>
      <c r="J327" s="955"/>
      <c r="K327" s="436"/>
      <c r="L327" s="956"/>
      <c r="M327" s="436"/>
      <c r="N327" s="436"/>
      <c r="O327" s="431" t="s">
        <v>765</v>
      </c>
      <c r="P327" s="436"/>
      <c r="Q327" s="436"/>
      <c r="R327" s="562"/>
      <c r="S327" s="925"/>
      <c r="T327" s="906"/>
      <c r="U327" s="905"/>
      <c r="V327" s="927"/>
      <c r="W327" s="906"/>
      <c r="X327" s="900"/>
      <c r="Y327" s="936"/>
      <c r="Z327" s="937"/>
      <c r="AA327" s="938"/>
      <c r="AB327" s="938"/>
      <c r="AC327" s="938"/>
      <c r="AD327" s="939"/>
      <c r="AE327" s="939"/>
      <c r="AF327" s="940"/>
      <c r="AG327" s="941"/>
      <c r="AH327" s="941"/>
      <c r="AI327" s="941"/>
      <c r="AJ327" s="941"/>
      <c r="AK327" s="942"/>
      <c r="AL327" s="928"/>
    </row>
    <row r="328" spans="2:38" ht="12.6" customHeight="1" x14ac:dyDescent="0.25">
      <c r="B328" s="470"/>
      <c r="C328" s="436"/>
      <c r="D328" s="431"/>
      <c r="E328" s="436" t="s">
        <v>764</v>
      </c>
      <c r="F328" s="569"/>
      <c r="G328" s="473"/>
      <c r="H328" s="474"/>
      <c r="I328" s="473"/>
      <c r="J328" s="474"/>
      <c r="K328" s="473"/>
      <c r="L328" s="473"/>
      <c r="M328" s="473"/>
      <c r="N328" s="431"/>
      <c r="O328" s="436"/>
      <c r="P328" s="436"/>
      <c r="Q328" s="436"/>
      <c r="R328" s="562"/>
      <c r="S328" s="929">
        <v>2</v>
      </c>
      <c r="T328" s="930"/>
      <c r="U328" s="931" t="s">
        <v>25</v>
      </c>
      <c r="V328" s="932"/>
      <c r="W328" s="930"/>
      <c r="X328" s="933" t="s">
        <v>763</v>
      </c>
      <c r="Y328" s="934">
        <f>+Y326</f>
        <v>379</v>
      </c>
      <c r="Z328" s="935"/>
      <c r="AA328" s="938">
        <f>AI318</f>
        <v>363</v>
      </c>
      <c r="AB328" s="938"/>
      <c r="AC328" s="938">
        <f>+Y328-AA328</f>
        <v>16</v>
      </c>
      <c r="AD328" s="939"/>
      <c r="AE328" s="939"/>
      <c r="AF328" s="940"/>
      <c r="AG328" s="941"/>
      <c r="AH328" s="941"/>
      <c r="AI328" s="941"/>
      <c r="AJ328" s="941"/>
      <c r="AK328" s="942"/>
      <c r="AL328" s="928"/>
    </row>
    <row r="329" spans="2:38" x14ac:dyDescent="0.25">
      <c r="B329" s="470"/>
      <c r="C329" s="436"/>
      <c r="D329" s="436"/>
      <c r="E329" s="436" t="s">
        <v>908</v>
      </c>
      <c r="G329" s="436"/>
      <c r="H329" s="568"/>
      <c r="I329" s="436"/>
      <c r="J329" s="568"/>
      <c r="K329" s="431"/>
      <c r="L329" s="436"/>
      <c r="M329" s="436"/>
      <c r="N329" s="436"/>
      <c r="O329" s="436"/>
      <c r="P329" s="436"/>
      <c r="Q329" s="436"/>
      <c r="R329" s="562"/>
      <c r="S329" s="925"/>
      <c r="T329" s="906"/>
      <c r="U329" s="905"/>
      <c r="V329" s="927"/>
      <c r="W329" s="906"/>
      <c r="X329" s="900"/>
      <c r="Y329" s="936"/>
      <c r="Z329" s="937"/>
      <c r="AA329" s="938"/>
      <c r="AB329" s="938"/>
      <c r="AC329" s="938"/>
      <c r="AD329" s="939"/>
      <c r="AE329" s="939"/>
      <c r="AF329" s="940"/>
      <c r="AG329" s="941"/>
      <c r="AH329" s="941"/>
      <c r="AI329" s="941"/>
      <c r="AJ329" s="941"/>
      <c r="AK329" s="942"/>
      <c r="AL329" s="928"/>
    </row>
    <row r="330" spans="2:38" x14ac:dyDescent="0.25">
      <c r="B330" s="470"/>
      <c r="C330" s="436"/>
      <c r="D330" s="436"/>
      <c r="E330" s="436"/>
      <c r="F330" s="475"/>
      <c r="G330" s="436"/>
      <c r="H330" s="436"/>
      <c r="I330" s="471"/>
      <c r="J330" s="471"/>
      <c r="K330" s="436"/>
      <c r="M330" s="436"/>
      <c r="N330" s="436"/>
      <c r="O330" s="436"/>
      <c r="P330" s="436"/>
      <c r="Q330" s="436"/>
      <c r="R330" s="562"/>
      <c r="S330" s="929">
        <v>3</v>
      </c>
      <c r="T330" s="930"/>
      <c r="U330" s="931" t="s">
        <v>766</v>
      </c>
      <c r="V330" s="932"/>
      <c r="W330" s="930"/>
      <c r="X330" s="933" t="s">
        <v>767</v>
      </c>
      <c r="Y330" s="945">
        <v>139.59100000000001</v>
      </c>
      <c r="Z330" s="946"/>
      <c r="AA330" s="949" t="e">
        <f>AK318/1000</f>
        <v>#NAME?</v>
      </c>
      <c r="AB330" s="949"/>
      <c r="AC330" s="949" t="e">
        <f>+Y330-AA330</f>
        <v>#NAME?</v>
      </c>
      <c r="AD330" s="953"/>
      <c r="AE330" s="953"/>
      <c r="AF330" s="954"/>
      <c r="AG330" s="941"/>
      <c r="AH330" s="941"/>
      <c r="AI330" s="941"/>
      <c r="AJ330" s="941"/>
      <c r="AK330" s="942"/>
      <c r="AL330" s="928"/>
    </row>
    <row r="331" spans="2:38" x14ac:dyDescent="0.25">
      <c r="B331" s="470"/>
      <c r="C331" s="436"/>
      <c r="D331" s="436"/>
      <c r="E331" s="436"/>
      <c r="F331" s="475"/>
      <c r="G331" s="436"/>
      <c r="H331" s="436"/>
      <c r="I331" s="471"/>
      <c r="J331" s="471"/>
      <c r="K331" s="436"/>
      <c r="L331" s="436"/>
      <c r="M331" s="436"/>
      <c r="N331" s="436"/>
      <c r="O331" s="436"/>
      <c r="P331" s="436"/>
      <c r="Q331" s="436"/>
      <c r="R331" s="562"/>
      <c r="S331" s="925"/>
      <c r="T331" s="906"/>
      <c r="U331" s="905"/>
      <c r="V331" s="927"/>
      <c r="W331" s="906"/>
      <c r="X331" s="900"/>
      <c r="Y331" s="947"/>
      <c r="Z331" s="948"/>
      <c r="AA331" s="949"/>
      <c r="AB331" s="949"/>
      <c r="AC331" s="949"/>
      <c r="AD331" s="953"/>
      <c r="AE331" s="953"/>
      <c r="AF331" s="954"/>
      <c r="AG331" s="941"/>
      <c r="AH331" s="941"/>
      <c r="AI331" s="941"/>
      <c r="AJ331" s="941"/>
      <c r="AK331" s="942"/>
      <c r="AL331" s="928"/>
    </row>
    <row r="332" spans="2:38" x14ac:dyDescent="0.25">
      <c r="B332" s="470"/>
      <c r="C332" s="436"/>
      <c r="D332" s="436"/>
      <c r="E332" s="436"/>
      <c r="F332" s="475"/>
      <c r="G332" s="436"/>
      <c r="H332" s="436"/>
      <c r="I332" s="436"/>
      <c r="J332" s="436"/>
      <c r="K332" s="436"/>
      <c r="L332" s="436"/>
      <c r="M332" s="436"/>
      <c r="N332" s="436"/>
      <c r="O332" s="436"/>
      <c r="P332" s="436"/>
      <c r="Q332" s="436"/>
      <c r="R332" s="562"/>
      <c r="S332" s="929">
        <v>4</v>
      </c>
      <c r="T332" s="930"/>
      <c r="U332" s="931" t="s">
        <v>24</v>
      </c>
      <c r="V332" s="932"/>
      <c r="W332" s="930"/>
      <c r="X332" s="933" t="s">
        <v>763</v>
      </c>
      <c r="Y332" s="934">
        <f>+Y326</f>
        <v>379</v>
      </c>
      <c r="Z332" s="935"/>
      <c r="AA332" s="938">
        <f>AH318</f>
        <v>262</v>
      </c>
      <c r="AB332" s="938"/>
      <c r="AC332" s="938">
        <f>+Y332-AA332</f>
        <v>117</v>
      </c>
      <c r="AD332" s="939"/>
      <c r="AE332" s="939"/>
      <c r="AF332" s="940"/>
      <c r="AG332" s="941"/>
      <c r="AH332" s="941"/>
      <c r="AI332" s="941"/>
      <c r="AJ332" s="941"/>
      <c r="AK332" s="942"/>
      <c r="AL332" s="928"/>
    </row>
    <row r="333" spans="2:38" x14ac:dyDescent="0.25">
      <c r="B333" s="957" t="s">
        <v>768</v>
      </c>
      <c r="C333" s="958"/>
      <c r="D333" s="958" t="s">
        <v>769</v>
      </c>
      <c r="E333" s="958"/>
      <c r="F333" s="477"/>
      <c r="G333" s="477" t="s">
        <v>770</v>
      </c>
      <c r="H333" s="477"/>
      <c r="I333" s="477"/>
      <c r="J333" s="477"/>
      <c r="K333" s="477"/>
      <c r="L333" s="477"/>
      <c r="M333" s="477" t="s">
        <v>771</v>
      </c>
      <c r="N333" s="477"/>
      <c r="O333" s="477"/>
      <c r="P333" s="477" t="s">
        <v>772</v>
      </c>
      <c r="Q333" s="436"/>
      <c r="R333" s="563"/>
      <c r="S333" s="925"/>
      <c r="T333" s="906"/>
      <c r="U333" s="905"/>
      <c r="V333" s="927"/>
      <c r="W333" s="906"/>
      <c r="X333" s="900"/>
      <c r="Y333" s="936"/>
      <c r="Z333" s="937"/>
      <c r="AA333" s="938"/>
      <c r="AB333" s="938"/>
      <c r="AC333" s="938"/>
      <c r="AD333" s="939"/>
      <c r="AE333" s="939"/>
      <c r="AF333" s="940"/>
      <c r="AG333" s="941"/>
      <c r="AH333" s="941"/>
      <c r="AI333" s="941"/>
      <c r="AJ333" s="941"/>
      <c r="AK333" s="942"/>
      <c r="AL333" s="928"/>
    </row>
    <row r="334" spans="2:38" ht="24" customHeight="1" x14ac:dyDescent="0.25">
      <c r="B334" s="476"/>
      <c r="C334" s="477"/>
      <c r="D334" s="477"/>
      <c r="E334" s="477"/>
      <c r="F334" s="477"/>
      <c r="G334" s="477"/>
      <c r="H334" s="477"/>
      <c r="I334" s="477"/>
      <c r="J334" s="477" t="s">
        <v>773</v>
      </c>
      <c r="K334" s="477"/>
      <c r="L334" s="477"/>
      <c r="M334" s="477"/>
      <c r="N334" s="477"/>
      <c r="O334" s="477"/>
      <c r="P334" s="477"/>
      <c r="Q334" s="436"/>
      <c r="R334" s="563"/>
      <c r="S334" s="966">
        <v>5</v>
      </c>
      <c r="T334" s="908"/>
      <c r="U334" s="911" t="s">
        <v>842</v>
      </c>
      <c r="V334" s="959"/>
      <c r="W334" s="960"/>
      <c r="X334" s="385" t="s">
        <v>763</v>
      </c>
      <c r="Y334" s="939">
        <v>379</v>
      </c>
      <c r="Z334" s="961"/>
      <c r="AA334" s="938">
        <f>AJ318</f>
        <v>103</v>
      </c>
      <c r="AB334" s="938"/>
      <c r="AC334" s="938">
        <f>+Y334-AA334</f>
        <v>276</v>
      </c>
      <c r="AD334" s="939"/>
      <c r="AE334" s="939"/>
      <c r="AF334" s="940"/>
      <c r="AG334" s="941"/>
      <c r="AH334" s="941"/>
      <c r="AI334" s="941"/>
      <c r="AJ334" s="941"/>
      <c r="AK334" s="942"/>
      <c r="AL334" s="928"/>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7">
        <v>6</v>
      </c>
      <c r="T335" s="968"/>
      <c r="U335" s="962" t="s">
        <v>307</v>
      </c>
      <c r="V335" s="963"/>
      <c r="W335" s="964"/>
      <c r="X335" s="482" t="s">
        <v>763</v>
      </c>
      <c r="Y335" s="951"/>
      <c r="Z335" s="965"/>
      <c r="AA335" s="950"/>
      <c r="AB335" s="950"/>
      <c r="AC335" s="950">
        <f>+Y335-AA335</f>
        <v>0</v>
      </c>
      <c r="AD335" s="951"/>
      <c r="AE335" s="951"/>
      <c r="AF335" s="952"/>
      <c r="AG335" s="943"/>
      <c r="AH335" s="943"/>
      <c r="AI335" s="943"/>
      <c r="AJ335" s="943"/>
      <c r="AK335" s="944"/>
      <c r="AL335" s="928"/>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T215:AH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565</v>
      </c>
      <c r="C2" s="543" t="s">
        <v>566</v>
      </c>
      <c r="D2" s="543" t="s">
        <v>811</v>
      </c>
      <c r="E2" s="971" t="s">
        <v>804</v>
      </c>
      <c r="F2" s="971"/>
      <c r="G2" s="971" t="s">
        <v>805</v>
      </c>
      <c r="H2" s="971"/>
      <c r="I2" s="971" t="s">
        <v>806</v>
      </c>
      <c r="J2" s="971"/>
      <c r="K2" s="971" t="s">
        <v>807</v>
      </c>
      <c r="L2" s="971"/>
      <c r="M2" s="971" t="s">
        <v>808</v>
      </c>
      <c r="N2" s="971"/>
      <c r="O2" s="971" t="s">
        <v>809</v>
      </c>
      <c r="P2" s="971"/>
      <c r="Q2" s="971" t="s">
        <v>810</v>
      </c>
      <c r="R2" s="971"/>
      <c r="S2" s="971" t="s">
        <v>533</v>
      </c>
      <c r="T2" s="971"/>
      <c r="U2" s="971" t="s">
        <v>555</v>
      </c>
      <c r="V2" s="971"/>
      <c r="W2" s="971" t="s">
        <v>836</v>
      </c>
      <c r="X2" s="972"/>
      <c r="Y2" s="971" t="s">
        <v>837</v>
      </c>
      <c r="Z2" s="971"/>
      <c r="AA2" s="969" t="s">
        <v>903</v>
      </c>
      <c r="AB2" s="970"/>
    </row>
    <row r="3" spans="2:28" ht="57.95" customHeight="1" x14ac:dyDescent="0.25">
      <c r="B3" s="973" t="s">
        <v>814</v>
      </c>
      <c r="C3" s="975" t="s">
        <v>815</v>
      </c>
      <c r="D3" s="977" t="s">
        <v>816</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3"/>
      <c r="C4" s="975"/>
      <c r="D4" s="977"/>
      <c r="E4" s="541" t="s">
        <v>812</v>
      </c>
      <c r="F4" s="540" t="s">
        <v>813</v>
      </c>
      <c r="G4" s="541" t="s">
        <v>812</v>
      </c>
      <c r="H4" s="540" t="s">
        <v>813</v>
      </c>
      <c r="I4" s="541" t="s">
        <v>812</v>
      </c>
      <c r="J4" s="540" t="s">
        <v>813</v>
      </c>
      <c r="K4" s="541" t="s">
        <v>812</v>
      </c>
      <c r="L4" s="540" t="s">
        <v>813</v>
      </c>
      <c r="M4" s="541" t="s">
        <v>812</v>
      </c>
      <c r="N4" s="540" t="s">
        <v>813</v>
      </c>
      <c r="O4" s="541" t="s">
        <v>812</v>
      </c>
      <c r="P4" s="540" t="s">
        <v>813</v>
      </c>
      <c r="Q4" s="541" t="s">
        <v>812</v>
      </c>
      <c r="R4" s="540" t="s">
        <v>813</v>
      </c>
      <c r="S4" s="541" t="s">
        <v>812</v>
      </c>
      <c r="T4" s="540" t="s">
        <v>813</v>
      </c>
      <c r="U4" s="541" t="s">
        <v>812</v>
      </c>
      <c r="V4" s="540" t="s">
        <v>813</v>
      </c>
      <c r="W4" s="541" t="s">
        <v>812</v>
      </c>
      <c r="X4" s="641" t="s">
        <v>813</v>
      </c>
      <c r="Y4" s="541" t="s">
        <v>812</v>
      </c>
      <c r="Z4" s="540" t="s">
        <v>813</v>
      </c>
      <c r="AA4" s="663" t="s">
        <v>812</v>
      </c>
      <c r="AB4" s="544" t="s">
        <v>813</v>
      </c>
    </row>
    <row r="5" spans="2:28" ht="36.6" customHeight="1" thickBot="1" x14ac:dyDescent="0.3">
      <c r="B5" s="974"/>
      <c r="C5" s="976"/>
      <c r="D5" s="978"/>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801" t="s">
        <v>0</v>
      </c>
      <c r="C1" s="802"/>
      <c r="D1" s="802"/>
      <c r="E1" s="802"/>
      <c r="F1" s="802"/>
      <c r="G1" s="802"/>
      <c r="H1" s="802"/>
      <c r="I1" s="802"/>
      <c r="J1" s="802"/>
      <c r="K1" s="802"/>
      <c r="L1" s="802"/>
      <c r="M1" s="802"/>
      <c r="N1" s="802"/>
      <c r="O1" s="802"/>
      <c r="P1" s="802"/>
      <c r="Q1" s="802"/>
      <c r="R1" s="802"/>
      <c r="S1" s="802"/>
      <c r="T1" s="803"/>
      <c r="U1" s="153"/>
      <c r="V1" s="154"/>
      <c r="W1" s="154"/>
      <c r="X1" s="154"/>
      <c r="Y1" s="154"/>
      <c r="Z1" s="154"/>
      <c r="AA1" s="155"/>
    </row>
    <row r="2" spans="2:28" ht="19.5" hidden="1" customHeight="1" x14ac:dyDescent="0.25">
      <c r="B2" s="798" t="s">
        <v>1</v>
      </c>
      <c r="C2" s="799"/>
      <c r="D2" s="799"/>
      <c r="E2" s="799"/>
      <c r="F2" s="799"/>
      <c r="G2" s="799"/>
      <c r="H2" s="799"/>
      <c r="I2" s="799"/>
      <c r="J2" s="799"/>
      <c r="K2" s="799"/>
      <c r="L2" s="799"/>
      <c r="M2" s="799"/>
      <c r="N2" s="799"/>
      <c r="O2" s="799"/>
      <c r="P2" s="799"/>
      <c r="Q2" s="799"/>
      <c r="R2" s="799"/>
      <c r="S2" s="799"/>
      <c r="T2" s="800"/>
      <c r="U2" s="2"/>
      <c r="AA2" s="156"/>
    </row>
    <row r="3" spans="2:28" ht="19.5" hidden="1" customHeight="1" x14ac:dyDescent="0.25">
      <c r="B3" s="798" t="s">
        <v>2</v>
      </c>
      <c r="C3" s="799"/>
      <c r="D3" s="799"/>
      <c r="E3" s="799"/>
      <c r="F3" s="799"/>
      <c r="G3" s="799"/>
      <c r="H3" s="799"/>
      <c r="I3" s="799"/>
      <c r="J3" s="800"/>
      <c r="K3" s="798" t="s">
        <v>3</v>
      </c>
      <c r="L3" s="799"/>
      <c r="M3" s="799"/>
      <c r="N3" s="800"/>
      <c r="O3" s="799" t="s">
        <v>497</v>
      </c>
      <c r="P3" s="799"/>
      <c r="Q3" s="799"/>
      <c r="R3" s="799"/>
      <c r="S3" s="799"/>
      <c r="T3" s="800"/>
      <c r="U3" s="4"/>
      <c r="AA3" s="156"/>
    </row>
    <row r="4" spans="2:28" ht="19.5" hidden="1" customHeight="1" x14ac:dyDescent="0.25">
      <c r="B4" s="795" t="s">
        <v>4</v>
      </c>
      <c r="C4" s="796"/>
      <c r="D4" s="796"/>
      <c r="E4" s="796"/>
      <c r="F4" s="796"/>
      <c r="G4" s="796"/>
      <c r="H4" s="796"/>
      <c r="I4" s="796"/>
      <c r="J4" s="797"/>
      <c r="K4" s="798" t="s">
        <v>5</v>
      </c>
      <c r="L4" s="799"/>
      <c r="M4" s="799"/>
      <c r="N4" s="800"/>
      <c r="O4" s="799" t="s">
        <v>6</v>
      </c>
      <c r="P4" s="799"/>
      <c r="Q4" s="799"/>
      <c r="R4" s="799"/>
      <c r="S4" s="799"/>
      <c r="T4" s="800"/>
      <c r="U4" s="4"/>
      <c r="V4" s="2">
        <f>458+94.23+9.48</f>
        <v>561.71</v>
      </c>
      <c r="AA4" s="156"/>
    </row>
    <row r="5" spans="2:28" s="9" customFormat="1" ht="22.5" hidden="1" customHeight="1" x14ac:dyDescent="0.25">
      <c r="B5" s="6" t="s">
        <v>7</v>
      </c>
      <c r="C5" s="804" t="s">
        <v>8</v>
      </c>
      <c r="D5" s="804"/>
      <c r="E5" s="805" t="s">
        <v>9</v>
      </c>
      <c r="F5" s="806"/>
      <c r="G5" s="7" t="s">
        <v>10</v>
      </c>
      <c r="H5" s="7"/>
      <c r="I5" s="7"/>
      <c r="J5" s="7" t="s">
        <v>11</v>
      </c>
      <c r="K5" s="8" t="s">
        <v>12</v>
      </c>
      <c r="L5" s="8" t="s">
        <v>13</v>
      </c>
      <c r="M5" s="7" t="s">
        <v>14</v>
      </c>
      <c r="N5" s="8" t="s">
        <v>15</v>
      </c>
      <c r="O5" s="807" t="s">
        <v>16</v>
      </c>
      <c r="P5" s="808"/>
      <c r="Q5" s="808"/>
      <c r="R5" s="808"/>
      <c r="S5" s="808"/>
      <c r="T5" s="809"/>
      <c r="U5" s="166"/>
      <c r="AA5" s="157"/>
      <c r="AB5" s="10"/>
    </row>
    <row r="6" spans="2:28" s="15" customFormat="1" ht="24.75" hidden="1" customHeight="1" x14ac:dyDescent="0.25">
      <c r="B6" s="11">
        <v>1</v>
      </c>
      <c r="C6" s="747" t="s">
        <v>17</v>
      </c>
      <c r="D6" s="747"/>
      <c r="E6" s="748" t="s">
        <v>18</v>
      </c>
      <c r="F6" s="749"/>
      <c r="G6" s="12">
        <v>136.70500000000001</v>
      </c>
      <c r="H6" s="12"/>
      <c r="I6" s="12"/>
      <c r="J6" s="13">
        <v>126</v>
      </c>
      <c r="K6" s="14">
        <f>87.055+32.269+7</f>
        <v>126.32400000000001</v>
      </c>
      <c r="L6" s="70">
        <f>G6-K6</f>
        <v>10.381</v>
      </c>
      <c r="M6" s="13">
        <f>17.381-7</f>
        <v>10.381</v>
      </c>
      <c r="N6" s="14"/>
      <c r="O6" s="771"/>
      <c r="P6" s="772"/>
      <c r="Q6" s="772"/>
      <c r="R6" s="772"/>
      <c r="S6" s="772"/>
      <c r="T6" s="773"/>
      <c r="U6" s="167"/>
      <c r="AA6" s="158"/>
      <c r="AB6" s="16"/>
    </row>
    <row r="7" spans="2:28" s="15" customFormat="1" ht="22.5" hidden="1" customHeight="1" x14ac:dyDescent="0.25">
      <c r="B7" s="17">
        <v>2</v>
      </c>
      <c r="C7" s="810" t="s">
        <v>283</v>
      </c>
      <c r="D7" s="810"/>
      <c r="E7" s="780" t="s">
        <v>18</v>
      </c>
      <c r="F7" s="781"/>
      <c r="G7" s="18">
        <v>136.70500000000001</v>
      </c>
      <c r="H7" s="18"/>
      <c r="I7" s="18"/>
      <c r="J7" s="19">
        <v>126</v>
      </c>
      <c r="K7" s="71">
        <f>69.41+32.269+7</f>
        <v>108.679</v>
      </c>
      <c r="L7" s="71">
        <f>G7-K7</f>
        <v>28.02600000000001</v>
      </c>
      <c r="M7" s="19"/>
      <c r="N7" s="18"/>
      <c r="O7" s="782"/>
      <c r="P7" s="783"/>
      <c r="Q7" s="783"/>
      <c r="R7" s="783"/>
      <c r="S7" s="783"/>
      <c r="T7" s="784"/>
      <c r="U7" s="167"/>
      <c r="AA7" s="158"/>
      <c r="AB7" s="16"/>
    </row>
    <row r="8" spans="2:28" s="15" customFormat="1" ht="22.5" hidden="1" customHeight="1" x14ac:dyDescent="0.25">
      <c r="B8" s="20">
        <v>3</v>
      </c>
      <c r="C8" s="785" t="s">
        <v>19</v>
      </c>
      <c r="D8" s="786"/>
      <c r="E8" s="787" t="s">
        <v>20</v>
      </c>
      <c r="F8" s="788"/>
      <c r="G8" s="21">
        <v>34</v>
      </c>
      <c r="H8" s="21"/>
      <c r="I8" s="21"/>
      <c r="J8" s="22">
        <v>34</v>
      </c>
      <c r="K8" s="21"/>
      <c r="L8" s="23"/>
      <c r="M8" s="22"/>
      <c r="N8" s="21"/>
      <c r="O8" s="789"/>
      <c r="P8" s="790"/>
      <c r="Q8" s="790"/>
      <c r="R8" s="790"/>
      <c r="S8" s="790"/>
      <c r="T8" s="791"/>
      <c r="U8" s="167"/>
      <c r="AA8" s="158"/>
      <c r="AB8" s="16"/>
    </row>
    <row r="9" spans="2:28" s="15" customFormat="1" ht="22.5" hidden="1" customHeight="1" x14ac:dyDescent="0.25">
      <c r="B9" s="744">
        <v>4</v>
      </c>
      <c r="C9" s="747" t="s">
        <v>21</v>
      </c>
      <c r="D9" s="747"/>
      <c r="E9" s="748" t="s">
        <v>20</v>
      </c>
      <c r="F9" s="749"/>
      <c r="G9" s="12">
        <v>371</v>
      </c>
      <c r="H9" s="12"/>
      <c r="I9" s="12"/>
      <c r="J9" s="13">
        <v>165</v>
      </c>
      <c r="K9" s="12">
        <f>V27</f>
        <v>355</v>
      </c>
      <c r="L9" s="12">
        <f>G9-K9</f>
        <v>16</v>
      </c>
      <c r="M9" s="13"/>
      <c r="N9" s="12">
        <f>COUNTIF($V$28:$V$1176, "WIP")</f>
        <v>0</v>
      </c>
      <c r="O9" s="771"/>
      <c r="P9" s="772"/>
      <c r="Q9" s="772"/>
      <c r="R9" s="772"/>
      <c r="S9" s="772"/>
      <c r="T9" s="773"/>
      <c r="U9" s="167"/>
      <c r="V9" s="168"/>
      <c r="X9" s="168"/>
      <c r="AA9" s="158"/>
      <c r="AB9" s="16"/>
    </row>
    <row r="10" spans="2:28" s="15" customFormat="1" ht="22.5" hidden="1" customHeight="1" x14ac:dyDescent="0.25">
      <c r="B10" s="745"/>
      <c r="C10" s="753" t="s">
        <v>22</v>
      </c>
      <c r="D10" s="753"/>
      <c r="E10" s="754" t="s">
        <v>20</v>
      </c>
      <c r="F10" s="755"/>
      <c r="G10" s="24"/>
      <c r="H10" s="24"/>
      <c r="I10" s="24"/>
      <c r="J10" s="19"/>
      <c r="K10" s="24">
        <v>13</v>
      </c>
      <c r="L10" s="24"/>
      <c r="M10" s="24"/>
      <c r="N10" s="24"/>
      <c r="O10" s="774"/>
      <c r="P10" s="775"/>
      <c r="Q10" s="775"/>
      <c r="R10" s="775"/>
      <c r="S10" s="775"/>
      <c r="T10" s="776"/>
      <c r="U10" s="167"/>
      <c r="AA10" s="158"/>
      <c r="AB10" s="16"/>
    </row>
    <row r="11" spans="2:28" s="15" customFormat="1" ht="22.5" hidden="1" customHeight="1" x14ac:dyDescent="0.25">
      <c r="B11" s="746"/>
      <c r="C11" s="738" t="s">
        <v>23</v>
      </c>
      <c r="D11" s="738"/>
      <c r="E11" s="739" t="s">
        <v>20</v>
      </c>
      <c r="F11" s="740"/>
      <c r="G11" s="25"/>
      <c r="H11" s="25"/>
      <c r="I11" s="25"/>
      <c r="J11" s="22"/>
      <c r="K11" s="25"/>
      <c r="L11" s="25"/>
      <c r="M11" s="25"/>
      <c r="N11" s="25"/>
      <c r="O11" s="777"/>
      <c r="P11" s="778"/>
      <c r="Q11" s="778"/>
      <c r="R11" s="778"/>
      <c r="S11" s="778"/>
      <c r="T11" s="779"/>
      <c r="U11" s="167"/>
      <c r="AA11" s="158"/>
      <c r="AB11" s="16"/>
    </row>
    <row r="12" spans="2:28" s="15" customFormat="1" ht="22.5" hidden="1" customHeight="1" x14ac:dyDescent="0.25">
      <c r="B12" s="26">
        <v>5</v>
      </c>
      <c r="C12" s="765" t="s">
        <v>24</v>
      </c>
      <c r="D12" s="765"/>
      <c r="E12" s="766" t="s">
        <v>20</v>
      </c>
      <c r="F12" s="767"/>
      <c r="G12" s="27">
        <v>346</v>
      </c>
      <c r="H12" s="27"/>
      <c r="I12" s="27"/>
      <c r="J12" s="28"/>
      <c r="K12" s="29">
        <v>94</v>
      </c>
      <c r="L12" s="27">
        <f>G12-K12</f>
        <v>252</v>
      </c>
      <c r="M12" s="28"/>
      <c r="N12" s="27"/>
      <c r="O12" s="768"/>
      <c r="P12" s="769"/>
      <c r="Q12" s="769"/>
      <c r="R12" s="769"/>
      <c r="S12" s="769"/>
      <c r="T12" s="770"/>
      <c r="U12" s="167"/>
      <c r="AA12" s="158"/>
      <c r="AB12" s="16"/>
    </row>
    <row r="13" spans="2:28" s="15" customFormat="1" ht="22.5" hidden="1" customHeight="1" x14ac:dyDescent="0.25">
      <c r="B13" s="744">
        <v>6</v>
      </c>
      <c r="C13" s="747" t="s">
        <v>25</v>
      </c>
      <c r="D13" s="747"/>
      <c r="E13" s="748" t="s">
        <v>20</v>
      </c>
      <c r="F13" s="749"/>
      <c r="G13" s="30">
        <f>G9</f>
        <v>371</v>
      </c>
      <c r="H13" s="30"/>
      <c r="I13" s="30"/>
      <c r="J13" s="13">
        <v>98</v>
      </c>
      <c r="K13" s="31" t="str">
        <f>'Erection Compiled'!I6</f>
        <v>Completed</v>
      </c>
      <c r="L13" s="13" t="e">
        <f>G13-K13</f>
        <v>#VALUE!</v>
      </c>
      <c r="M13" s="13"/>
      <c r="N13" s="12">
        <f>COUNTIF('Erection Compiled'!I7:I391,"WIP")</f>
        <v>1</v>
      </c>
      <c r="O13" s="750"/>
      <c r="P13" s="751"/>
      <c r="Q13" s="751"/>
      <c r="R13" s="751"/>
      <c r="S13" s="751"/>
      <c r="T13" s="752"/>
      <c r="U13" s="16"/>
      <c r="V13" s="167"/>
      <c r="W13" s="167"/>
      <c r="X13" s="167"/>
      <c r="Y13" s="167"/>
      <c r="Z13" s="167"/>
      <c r="AA13" s="158"/>
      <c r="AB13" s="16"/>
    </row>
    <row r="14" spans="2:28" s="15" customFormat="1" ht="22.5" hidden="1" customHeight="1" x14ac:dyDescent="0.25">
      <c r="B14" s="745"/>
      <c r="C14" s="753" t="s">
        <v>22</v>
      </c>
      <c r="D14" s="753"/>
      <c r="E14" s="754" t="s">
        <v>20</v>
      </c>
      <c r="F14" s="755"/>
      <c r="G14" s="32"/>
      <c r="H14" s="32"/>
      <c r="I14" s="32"/>
      <c r="J14" s="19"/>
      <c r="K14" s="33">
        <v>4</v>
      </c>
      <c r="L14" s="34"/>
      <c r="M14" s="34"/>
      <c r="N14" s="24"/>
      <c r="O14" s="756"/>
      <c r="P14" s="757"/>
      <c r="Q14" s="757"/>
      <c r="R14" s="757"/>
      <c r="S14" s="757"/>
      <c r="T14" s="758"/>
      <c r="U14" s="16"/>
      <c r="V14" s="167"/>
      <c r="W14" s="167"/>
      <c r="X14" s="167"/>
      <c r="Y14" s="167"/>
      <c r="Z14" s="167"/>
      <c r="AA14" s="158"/>
      <c r="AB14" s="16"/>
    </row>
    <row r="15" spans="2:28" s="15" customFormat="1" ht="22.5" hidden="1" customHeight="1" x14ac:dyDescent="0.25">
      <c r="B15" s="746"/>
      <c r="C15" s="738" t="s">
        <v>23</v>
      </c>
      <c r="D15" s="738"/>
      <c r="E15" s="739" t="s">
        <v>20</v>
      </c>
      <c r="F15" s="740"/>
      <c r="G15" s="35"/>
      <c r="H15" s="35"/>
      <c r="I15" s="35"/>
      <c r="J15" s="22"/>
      <c r="K15" s="36"/>
      <c r="L15" s="37"/>
      <c r="M15" s="37"/>
      <c r="N15" s="25"/>
      <c r="O15" s="741"/>
      <c r="P15" s="742"/>
      <c r="Q15" s="742"/>
      <c r="R15" s="742"/>
      <c r="S15" s="742"/>
      <c r="T15" s="743"/>
      <c r="U15" s="16"/>
      <c r="V15" s="167"/>
      <c r="W15" s="167"/>
      <c r="X15" s="167"/>
      <c r="Y15" s="167"/>
      <c r="Z15" s="167"/>
      <c r="AA15" s="158"/>
      <c r="AB15" s="16"/>
    </row>
    <row r="16" spans="2:28" s="15" customFormat="1" ht="22.5" hidden="1" customHeight="1" x14ac:dyDescent="0.25">
      <c r="B16" s="744">
        <v>7</v>
      </c>
      <c r="C16" s="747" t="s">
        <v>26</v>
      </c>
      <c r="D16" s="747"/>
      <c r="E16" s="748" t="s">
        <v>20</v>
      </c>
      <c r="F16" s="749"/>
      <c r="G16" s="30">
        <f>G7</f>
        <v>136.70500000000001</v>
      </c>
      <c r="H16" s="30"/>
      <c r="I16" s="30"/>
      <c r="J16" s="13">
        <v>0</v>
      </c>
      <c r="K16" s="13">
        <v>0</v>
      </c>
      <c r="L16" s="13">
        <f>G16-K16</f>
        <v>136.70500000000001</v>
      </c>
      <c r="M16" s="13"/>
      <c r="N16" s="12"/>
      <c r="O16" s="750"/>
      <c r="P16" s="751"/>
      <c r="Q16" s="751"/>
      <c r="R16" s="751"/>
      <c r="S16" s="751"/>
      <c r="T16" s="752"/>
      <c r="U16" s="16"/>
      <c r="V16" s="167"/>
      <c r="W16" s="167"/>
      <c r="X16" s="167"/>
      <c r="Y16" s="167"/>
      <c r="Z16" s="167"/>
      <c r="AA16" s="158"/>
      <c r="AB16" s="16"/>
    </row>
    <row r="17" spans="2:29" s="15" customFormat="1" ht="22.5" hidden="1" customHeight="1" x14ac:dyDescent="0.25">
      <c r="B17" s="745"/>
      <c r="C17" s="753" t="s">
        <v>22</v>
      </c>
      <c r="D17" s="753"/>
      <c r="E17" s="754" t="s">
        <v>20</v>
      </c>
      <c r="F17" s="755"/>
      <c r="G17" s="32"/>
      <c r="H17" s="32"/>
      <c r="I17" s="32"/>
      <c r="J17" s="19"/>
      <c r="K17" s="34"/>
      <c r="L17" s="34"/>
      <c r="M17" s="34"/>
      <c r="N17" s="24"/>
      <c r="O17" s="756"/>
      <c r="P17" s="757"/>
      <c r="Q17" s="757"/>
      <c r="R17" s="757"/>
      <c r="S17" s="757"/>
      <c r="T17" s="758"/>
      <c r="U17" s="16"/>
      <c r="V17" s="167"/>
      <c r="W17" s="167"/>
      <c r="X17" s="167"/>
      <c r="Y17" s="167"/>
      <c r="Z17" s="167"/>
      <c r="AA17" s="158"/>
      <c r="AB17" s="16"/>
    </row>
    <row r="18" spans="2:29" s="15" customFormat="1" ht="22.5" hidden="1" customHeight="1" x14ac:dyDescent="0.25">
      <c r="B18" s="746"/>
      <c r="C18" s="738" t="s">
        <v>23</v>
      </c>
      <c r="D18" s="738"/>
      <c r="E18" s="739" t="s">
        <v>20</v>
      </c>
      <c r="F18" s="740"/>
      <c r="G18" s="35"/>
      <c r="H18" s="35"/>
      <c r="I18" s="35"/>
      <c r="J18" s="22"/>
      <c r="K18" s="37"/>
      <c r="L18" s="37"/>
      <c r="M18" s="37"/>
      <c r="N18" s="37"/>
      <c r="O18" s="741"/>
      <c r="P18" s="742"/>
      <c r="Q18" s="742"/>
      <c r="R18" s="742"/>
      <c r="S18" s="742"/>
      <c r="T18" s="743"/>
      <c r="U18" s="16"/>
      <c r="V18" s="167"/>
      <c r="W18" s="167"/>
      <c r="X18" s="167"/>
      <c r="Y18" s="167"/>
      <c r="Z18" s="167"/>
      <c r="AA18" s="158"/>
      <c r="AB18" s="16"/>
    </row>
    <row r="19" spans="2:29" ht="6" hidden="1" customHeight="1" x14ac:dyDescent="0.25">
      <c r="B19" s="159"/>
      <c r="AA19" s="156"/>
    </row>
    <row r="20" spans="2:29" ht="74.25" hidden="1" customHeight="1" x14ac:dyDescent="0.25">
      <c r="B20" s="759" t="s">
        <v>416</v>
      </c>
      <c r="C20" s="760"/>
      <c r="D20" s="760"/>
      <c r="E20" s="760"/>
      <c r="F20" s="760"/>
      <c r="G20" s="760"/>
      <c r="H20" s="760"/>
      <c r="I20" s="760"/>
      <c r="J20" s="760"/>
      <c r="K20" s="760"/>
      <c r="L20" s="760"/>
      <c r="M20" s="760"/>
      <c r="N20" s="760"/>
      <c r="O20" s="760"/>
      <c r="P20" s="760"/>
      <c r="Q20" s="760"/>
      <c r="R20" s="760"/>
      <c r="S20" s="760"/>
      <c r="T20" s="761"/>
      <c r="AA20" s="156"/>
    </row>
    <row r="21" spans="2:29" ht="79.5" hidden="1" customHeight="1" x14ac:dyDescent="0.25">
      <c r="B21" s="762" t="s">
        <v>282</v>
      </c>
      <c r="C21" s="763"/>
      <c r="D21" s="763"/>
      <c r="E21" s="763"/>
      <c r="F21" s="763"/>
      <c r="G21" s="763"/>
      <c r="H21" s="763"/>
      <c r="I21" s="763"/>
      <c r="J21" s="763"/>
      <c r="K21" s="763"/>
      <c r="L21" s="763"/>
      <c r="M21" s="763"/>
      <c r="N21" s="763"/>
      <c r="O21" s="763"/>
      <c r="P21" s="763"/>
      <c r="Q21" s="763"/>
      <c r="R21" s="763"/>
      <c r="S21" s="763"/>
      <c r="T21" s="764"/>
      <c r="W21" s="169"/>
      <c r="X21" s="170"/>
      <c r="Y21" s="170"/>
      <c r="Z21" s="171"/>
      <c r="AA21" s="156"/>
    </row>
    <row r="22" spans="2:29" hidden="1" x14ac:dyDescent="0.25">
      <c r="B22" s="792"/>
      <c r="C22" s="793"/>
      <c r="D22" s="793"/>
      <c r="E22" s="793"/>
      <c r="F22" s="793"/>
      <c r="G22" s="793"/>
      <c r="H22" s="793"/>
      <c r="I22" s="793"/>
      <c r="J22" s="793"/>
      <c r="K22" s="793"/>
      <c r="L22" s="793"/>
      <c r="M22" s="793"/>
      <c r="N22" s="793"/>
      <c r="O22" s="793"/>
      <c r="P22" s="793"/>
      <c r="Q22" s="793"/>
      <c r="R22" s="793"/>
      <c r="S22" s="793"/>
      <c r="T22" s="793"/>
      <c r="U22" s="793"/>
      <c r="V22" s="793"/>
      <c r="W22" s="793"/>
      <c r="X22" s="793"/>
      <c r="Y22" s="793"/>
      <c r="Z22" s="794"/>
      <c r="AA22" s="505"/>
    </row>
    <row r="23" spans="2:29" ht="18.75" hidden="1" x14ac:dyDescent="0.25">
      <c r="B23" s="726" t="s">
        <v>29</v>
      </c>
      <c r="C23" s="726"/>
      <c r="D23" s="726"/>
      <c r="E23" s="726"/>
      <c r="F23" s="726"/>
      <c r="G23" s="726"/>
      <c r="H23" s="726"/>
      <c r="I23" s="726"/>
      <c r="J23" s="726"/>
      <c r="K23" s="726"/>
      <c r="L23" s="726"/>
      <c r="M23" s="726"/>
      <c r="N23" s="726"/>
      <c r="O23" s="726"/>
      <c r="P23" s="726"/>
      <c r="Q23" s="726"/>
      <c r="R23" s="726"/>
      <c r="S23" s="726"/>
      <c r="T23" s="726"/>
      <c r="U23" s="726"/>
      <c r="V23" s="726"/>
      <c r="W23" s="726"/>
      <c r="X23" s="726"/>
      <c r="Y23" s="726"/>
      <c r="Z23" s="726"/>
      <c r="AA23" s="506"/>
    </row>
    <row r="24" spans="2:29" ht="18.75" hidden="1" x14ac:dyDescent="0.25">
      <c r="B24" s="726" t="s">
        <v>508</v>
      </c>
      <c r="C24" s="726"/>
      <c r="D24" s="726"/>
      <c r="E24" s="726"/>
      <c r="F24" s="726"/>
      <c r="G24" s="726"/>
      <c r="H24" s="726"/>
      <c r="I24" s="726"/>
      <c r="J24" s="726"/>
      <c r="K24" s="726"/>
      <c r="L24" s="726"/>
      <c r="M24" s="727"/>
      <c r="N24" s="727"/>
      <c r="O24" s="727"/>
      <c r="P24" s="727"/>
      <c r="Q24" s="727"/>
      <c r="R24" s="727"/>
      <c r="S24" s="727"/>
      <c r="T24" s="727"/>
      <c r="U24" s="727"/>
      <c r="V24" s="726"/>
      <c r="W24" s="726"/>
      <c r="X24" s="726"/>
      <c r="Y24" s="726"/>
      <c r="Z24" s="726"/>
      <c r="AA24" s="728"/>
    </row>
    <row r="25" spans="2:29" s="15" customFormat="1" ht="32.1" customHeight="1" x14ac:dyDescent="0.25">
      <c r="B25" s="979" t="s">
        <v>30</v>
      </c>
      <c r="C25" s="980" t="s">
        <v>31</v>
      </c>
      <c r="D25" s="981" t="s">
        <v>32</v>
      </c>
      <c r="E25" s="979" t="s">
        <v>33</v>
      </c>
      <c r="F25" s="979" t="s">
        <v>34</v>
      </c>
      <c r="G25" s="979" t="s">
        <v>887</v>
      </c>
      <c r="H25" s="985" t="s">
        <v>888</v>
      </c>
      <c r="I25" s="985" t="s">
        <v>890</v>
      </c>
      <c r="J25" s="982" t="s">
        <v>36</v>
      </c>
      <c r="K25" s="982"/>
      <c r="L25" s="982"/>
      <c r="M25" s="983" t="s">
        <v>37</v>
      </c>
      <c r="N25" s="983"/>
      <c r="O25" s="982" t="s">
        <v>38</v>
      </c>
      <c r="P25" s="988" t="s">
        <v>39</v>
      </c>
      <c r="Q25" s="982" t="s">
        <v>40</v>
      </c>
      <c r="R25" s="987" t="s">
        <v>41</v>
      </c>
      <c r="S25" s="986" t="s">
        <v>894</v>
      </c>
      <c r="T25" s="989" t="s">
        <v>42</v>
      </c>
      <c r="U25" s="981" t="s">
        <v>891</v>
      </c>
      <c r="V25" s="981" t="s">
        <v>892</v>
      </c>
      <c r="W25" s="733" t="s">
        <v>45</v>
      </c>
      <c r="X25" s="734"/>
      <c r="Y25" s="640" t="s">
        <v>21</v>
      </c>
      <c r="Z25" s="985" t="s">
        <v>893</v>
      </c>
      <c r="AA25" s="736" t="s">
        <v>47</v>
      </c>
      <c r="AB25" s="16"/>
    </row>
    <row r="26" spans="2:29" s="15" customFormat="1" ht="33" customHeight="1" thickBot="1" x14ac:dyDescent="0.3">
      <c r="B26" s="729"/>
      <c r="C26" s="730"/>
      <c r="D26" s="731"/>
      <c r="E26" s="729"/>
      <c r="F26" s="729"/>
      <c r="G26" s="729"/>
      <c r="H26" s="981"/>
      <c r="I26" s="981"/>
      <c r="J26" s="173" t="s">
        <v>48</v>
      </c>
      <c r="K26" s="173" t="s">
        <v>49</v>
      </c>
      <c r="L26" s="173" t="s">
        <v>50</v>
      </c>
      <c r="M26" s="174" t="s">
        <v>51</v>
      </c>
      <c r="N26" s="174" t="s">
        <v>52</v>
      </c>
      <c r="O26" s="723"/>
      <c r="P26" s="722"/>
      <c r="Q26" s="723"/>
      <c r="R26" s="724"/>
      <c r="S26" s="987"/>
      <c r="T26" s="725"/>
      <c r="U26" s="731"/>
      <c r="V26" s="731"/>
      <c r="W26" s="176" t="s">
        <v>53</v>
      </c>
      <c r="X26" s="42" t="s">
        <v>54</v>
      </c>
      <c r="Y26" s="639" t="s">
        <v>53</v>
      </c>
      <c r="Z26" s="981"/>
      <c r="AA26" s="737"/>
      <c r="AB26" s="16"/>
    </row>
    <row r="27" spans="2:29" ht="27.75" customHeight="1" thickBot="1" x14ac:dyDescent="0.3">
      <c r="B27" s="984" t="s">
        <v>55</v>
      </c>
      <c r="C27" s="984"/>
      <c r="D27" s="984"/>
      <c r="E27" s="984"/>
      <c r="F27" s="984"/>
      <c r="G27" s="984"/>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868</v>
      </c>
      <c r="H28" s="44" t="s">
        <v>889</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623</v>
      </c>
      <c r="D29" s="44" t="s">
        <v>181</v>
      </c>
      <c r="E29" s="43" t="s">
        <v>91</v>
      </c>
      <c r="F29" s="44" t="s">
        <v>278</v>
      </c>
      <c r="G29" s="19" t="s">
        <v>868</v>
      </c>
      <c r="H29" s="19" t="s">
        <v>882</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868</v>
      </c>
      <c r="H30" s="44" t="s">
        <v>889</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868</v>
      </c>
      <c r="H31" s="44" t="s">
        <v>889</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868</v>
      </c>
      <c r="H32" s="44" t="s">
        <v>889</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868</v>
      </c>
      <c r="H33" s="44" t="s">
        <v>889</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868</v>
      </c>
      <c r="H34" s="44" t="s">
        <v>889</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868</v>
      </c>
      <c r="H35" s="44" t="s">
        <v>889</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868</v>
      </c>
      <c r="H36" s="44" t="s">
        <v>889</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868</v>
      </c>
      <c r="H37" s="44" t="s">
        <v>882</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868</v>
      </c>
      <c r="H38" s="44" t="s">
        <v>882</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868</v>
      </c>
      <c r="H39" s="44" t="s">
        <v>889</v>
      </c>
      <c r="I39" s="44" t="s">
        <v>868</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868</v>
      </c>
      <c r="H42" s="44" t="s">
        <v>889</v>
      </c>
      <c r="I42" s="44" t="s">
        <v>868</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868</v>
      </c>
      <c r="H45" s="44" t="s">
        <v>889</v>
      </c>
      <c r="I45" s="44" t="s">
        <v>868</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868</v>
      </c>
      <c r="H46" s="44" t="s">
        <v>889</v>
      </c>
      <c r="I46" s="44" t="s">
        <v>868</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868</v>
      </c>
      <c r="H47" s="44" t="s">
        <v>882</v>
      </c>
      <c r="I47" s="44" t="s">
        <v>868</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868</v>
      </c>
      <c r="H48" s="44" t="s">
        <v>889</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625</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868</v>
      </c>
      <c r="H51" s="44" t="s">
        <v>889</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868</v>
      </c>
      <c r="H53" s="44" t="s">
        <v>882</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868</v>
      </c>
      <c r="H55" s="44" t="s">
        <v>889</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868</v>
      </c>
      <c r="H58" s="44" t="s">
        <v>889</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868</v>
      </c>
      <c r="H59" s="44" t="s">
        <v>882</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868</v>
      </c>
      <c r="H60" s="44" t="s">
        <v>882</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868</v>
      </c>
      <c r="H61" s="44" t="s">
        <v>889</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868</v>
      </c>
      <c r="H62" s="44" t="s">
        <v>889</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868</v>
      </c>
      <c r="H63" s="44" t="s">
        <v>889</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868</v>
      </c>
      <c r="H64" s="44" t="s">
        <v>889</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868</v>
      </c>
      <c r="H65" s="44" t="s">
        <v>889</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868</v>
      </c>
      <c r="H66" s="44" t="s">
        <v>889</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868</v>
      </c>
      <c r="H67" s="44" t="s">
        <v>889</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868</v>
      </c>
      <c r="H68" s="44" t="s">
        <v>889</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868</v>
      </c>
      <c r="H69" s="44" t="s">
        <v>889</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868</v>
      </c>
      <c r="H70" s="44" t="s">
        <v>882</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868</v>
      </c>
      <c r="H73" s="44" t="s">
        <v>889</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868</v>
      </c>
      <c r="H74" s="44" t="s">
        <v>889</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868</v>
      </c>
      <c r="H75" s="44" t="s">
        <v>889</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868</v>
      </c>
      <c r="H77" s="44" t="s">
        <v>889</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868</v>
      </c>
      <c r="H78" s="44" t="s">
        <v>889</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868</v>
      </c>
      <c r="H79" s="44" t="s">
        <v>889</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868</v>
      </c>
      <c r="H80" s="44" t="s">
        <v>889</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868</v>
      </c>
      <c r="H81" s="44" t="s">
        <v>889</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868</v>
      </c>
      <c r="H82" s="44" t="s">
        <v>882</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868</v>
      </c>
      <c r="H83" s="44" t="s">
        <v>889</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868</v>
      </c>
      <c r="H84" s="44" t="s">
        <v>889</v>
      </c>
      <c r="I84" s="44" t="s">
        <v>868</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632</v>
      </c>
      <c r="D85" s="44" t="s">
        <v>633</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868</v>
      </c>
      <c r="H86" s="44" t="s">
        <v>889</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868</v>
      </c>
      <c r="H87" s="44" t="s">
        <v>889</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868</v>
      </c>
      <c r="H88" s="44" t="s">
        <v>889</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868</v>
      </c>
      <c r="H89" s="44" t="s">
        <v>889</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868</v>
      </c>
      <c r="H90" s="44" t="s">
        <v>889</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868</v>
      </c>
      <c r="H91" s="44" t="s">
        <v>889</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868</v>
      </c>
      <c r="H92" s="44" t="s">
        <v>882</v>
      </c>
      <c r="I92" s="44" t="s">
        <v>868</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868</v>
      </c>
      <c r="H93" s="44" t="s">
        <v>889</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868</v>
      </c>
      <c r="H94" s="44" t="s">
        <v>889</v>
      </c>
      <c r="I94" s="44" t="s">
        <v>868</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868</v>
      </c>
      <c r="H95" s="44" t="s">
        <v>889</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868</v>
      </c>
      <c r="H96" s="44" t="s">
        <v>889</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868</v>
      </c>
      <c r="H97" s="44" t="s">
        <v>889</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868</v>
      </c>
      <c r="H98" s="44" t="s">
        <v>889</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868</v>
      </c>
      <c r="H99" s="44" t="s">
        <v>889</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868</v>
      </c>
      <c r="H100" s="44" t="s">
        <v>889</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868</v>
      </c>
      <c r="H101" s="44" t="s">
        <v>882</v>
      </c>
      <c r="I101" s="44" t="s">
        <v>868</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868</v>
      </c>
      <c r="H102" s="44" t="s">
        <v>882</v>
      </c>
      <c r="I102" s="44" t="s">
        <v>868</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868</v>
      </c>
      <c r="H103" s="488" t="s">
        <v>889</v>
      </c>
      <c r="I103" s="488" t="s">
        <v>868</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868</v>
      </c>
      <c r="H104" s="44" t="s">
        <v>889</v>
      </c>
      <c r="I104" s="44" t="s">
        <v>868</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868</v>
      </c>
      <c r="H105" s="44" t="s">
        <v>889</v>
      </c>
      <c r="I105" s="44" t="s">
        <v>868</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868</v>
      </c>
      <c r="H106" s="44" t="s">
        <v>889</v>
      </c>
      <c r="I106" s="44" t="s">
        <v>868</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889</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868</v>
      </c>
      <c r="H108" s="488" t="s">
        <v>889</v>
      </c>
      <c r="I108" s="488" t="s">
        <v>868</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868</v>
      </c>
      <c r="H109" s="44" t="s">
        <v>889</v>
      </c>
      <c r="I109" s="44" t="s">
        <v>868</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868</v>
      </c>
      <c r="H110" s="44" t="s">
        <v>889</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868</v>
      </c>
      <c r="H111" s="44" t="s">
        <v>889</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868</v>
      </c>
      <c r="H112" s="44" t="s">
        <v>889</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638</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639</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640</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641</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642</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643</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644</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645</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868</v>
      </c>
      <c r="H122" s="44" t="s">
        <v>889</v>
      </c>
      <c r="I122" s="44" t="s">
        <v>868</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868</v>
      </c>
      <c r="H123" s="44" t="s">
        <v>889</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868</v>
      </c>
      <c r="H124" s="44" t="s">
        <v>889</v>
      </c>
      <c r="I124" s="44" t="s">
        <v>868</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868</v>
      </c>
      <c r="H125" s="44" t="s">
        <v>889</v>
      </c>
      <c r="I125" s="44" t="s">
        <v>868</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868</v>
      </c>
      <c r="H126" s="44" t="s">
        <v>889</v>
      </c>
      <c r="I126" s="44" t="s">
        <v>868</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868</v>
      </c>
      <c r="H127" s="44" t="s">
        <v>889</v>
      </c>
      <c r="I127" s="44" t="s">
        <v>868</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868</v>
      </c>
      <c r="H128" s="44" t="s">
        <v>889</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868</v>
      </c>
      <c r="H129" s="44" t="s">
        <v>889</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882</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868</v>
      </c>
      <c r="H131" s="44" t="s">
        <v>889</v>
      </c>
      <c r="I131" s="44" t="s">
        <v>868</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651</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868</v>
      </c>
      <c r="H136" s="44" t="s">
        <v>889</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868</v>
      </c>
      <c r="H137" s="44" t="s">
        <v>889</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868</v>
      </c>
      <c r="H139" s="44" t="s">
        <v>889</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661</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662</v>
      </c>
      <c r="D150" s="43" t="s">
        <v>79</v>
      </c>
      <c r="E150" s="43"/>
      <c r="F150" s="44" t="s">
        <v>872</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664</v>
      </c>
      <c r="D151" s="43" t="s">
        <v>77</v>
      </c>
      <c r="E151" s="43"/>
      <c r="F151" s="44" t="s">
        <v>872</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665</v>
      </c>
      <c r="D152" s="43" t="s">
        <v>126</v>
      </c>
      <c r="E152" s="43"/>
      <c r="F152" s="44" t="s">
        <v>872</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666</v>
      </c>
      <c r="D153" s="43" t="s">
        <v>206</v>
      </c>
      <c r="E153" s="43"/>
      <c r="F153" s="44" t="s">
        <v>872</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868</v>
      </c>
      <c r="H158" s="44" t="s">
        <v>882</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673</v>
      </c>
      <c r="D163" s="43" t="s">
        <v>57</v>
      </c>
      <c r="E163" s="43" t="s">
        <v>74</v>
      </c>
      <c r="F163" s="44" t="s">
        <v>872</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868</v>
      </c>
      <c r="H167" s="44" t="s">
        <v>889</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677</v>
      </c>
      <c r="D175" s="43" t="s">
        <v>65</v>
      </c>
      <c r="E175" s="43" t="s">
        <v>74</v>
      </c>
      <c r="F175" s="44" t="s">
        <v>872</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678</v>
      </c>
      <c r="D176" s="43" t="s">
        <v>63</v>
      </c>
      <c r="E176" s="43"/>
      <c r="F176" s="44" t="s">
        <v>872</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680</v>
      </c>
      <c r="D177" s="43" t="s">
        <v>210</v>
      </c>
      <c r="E177" s="43" t="s">
        <v>74</v>
      </c>
      <c r="F177" s="44" t="s">
        <v>844</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682</v>
      </c>
      <c r="D178" s="43" t="s">
        <v>77</v>
      </c>
      <c r="E178" s="43" t="s">
        <v>74</v>
      </c>
      <c r="F178" s="44" t="s">
        <v>844</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683</v>
      </c>
      <c r="D179" s="43" t="s">
        <v>57</v>
      </c>
      <c r="E179" s="43" t="s">
        <v>74</v>
      </c>
      <c r="F179" s="44" t="s">
        <v>844</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684</v>
      </c>
      <c r="D180" s="43" t="s">
        <v>689</v>
      </c>
      <c r="E180" s="43" t="s">
        <v>74</v>
      </c>
      <c r="F180" s="43" t="s">
        <v>844</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685</v>
      </c>
      <c r="D181" s="44" t="s">
        <v>690</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686</v>
      </c>
      <c r="D182" s="44" t="s">
        <v>691</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687</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688</v>
      </c>
      <c r="D185" s="44" t="s">
        <v>778</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868</v>
      </c>
      <c r="H194" s="44" t="s">
        <v>889</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868</v>
      </c>
      <c r="H195" s="44" t="s">
        <v>882</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868</v>
      </c>
      <c r="H196" s="44" t="s">
        <v>882</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868</v>
      </c>
      <c r="H197" s="44" t="s">
        <v>882</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868</v>
      </c>
      <c r="H198" s="44" t="s">
        <v>882</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868</v>
      </c>
      <c r="H199" s="44" t="s">
        <v>882</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868</v>
      </c>
      <c r="H200" s="44" t="s">
        <v>889</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868</v>
      </c>
      <c r="H202" s="44" t="s">
        <v>889</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868</v>
      </c>
      <c r="H203" s="44" t="s">
        <v>889</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868</v>
      </c>
      <c r="H204" s="44" t="s">
        <v>889</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868</v>
      </c>
      <c r="H205" s="44" t="s">
        <v>882</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868</v>
      </c>
      <c r="H206" s="44" t="s">
        <v>889</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868</v>
      </c>
      <c r="H207" s="44" t="s">
        <v>889</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868</v>
      </c>
      <c r="H208" s="44" t="s">
        <v>882</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693</v>
      </c>
      <c r="D210" s="44" t="s">
        <v>170</v>
      </c>
      <c r="E210" s="44" t="s">
        <v>91</v>
      </c>
      <c r="F210" s="44" t="s">
        <v>278</v>
      </c>
      <c r="G210" s="19" t="s">
        <v>868</v>
      </c>
      <c r="H210" s="19" t="s">
        <v>882</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694</v>
      </c>
      <c r="D211" s="44" t="s">
        <v>696</v>
      </c>
      <c r="E211" s="43" t="s">
        <v>58</v>
      </c>
      <c r="F211" s="44" t="s">
        <v>278</v>
      </c>
      <c r="G211" s="19" t="s">
        <v>868</v>
      </c>
      <c r="H211" s="19" t="s">
        <v>889</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868</v>
      </c>
      <c r="H215" s="44" t="s">
        <v>882</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695</v>
      </c>
      <c r="D217" s="44" t="s">
        <v>150</v>
      </c>
      <c r="E217" s="44" t="s">
        <v>101</v>
      </c>
      <c r="F217" s="44" t="s">
        <v>278</v>
      </c>
      <c r="G217" s="19" t="s">
        <v>868</v>
      </c>
      <c r="H217" s="19" t="s">
        <v>882</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868</v>
      </c>
      <c r="H218" s="44" t="s">
        <v>882</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868</v>
      </c>
      <c r="H219" s="44" t="s">
        <v>882</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868</v>
      </c>
      <c r="H220" s="44" t="s">
        <v>889</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868</v>
      </c>
      <c r="H221" s="44" t="s">
        <v>889</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868</v>
      </c>
      <c r="H222" s="44" t="s">
        <v>889</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868</v>
      </c>
      <c r="H224" s="44" t="s">
        <v>889</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697</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868</v>
      </c>
      <c r="H226" s="44" t="s">
        <v>889</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868</v>
      </c>
      <c r="H227" s="44" t="s">
        <v>889</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699</v>
      </c>
      <c r="D228" s="43" t="s">
        <v>65</v>
      </c>
      <c r="E228" s="43"/>
      <c r="F228" s="44" t="s">
        <v>872</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835</v>
      </c>
      <c r="D229" s="43" t="s">
        <v>689</v>
      </c>
      <c r="E229" s="43" t="s">
        <v>74</v>
      </c>
      <c r="F229" s="44" t="s">
        <v>844</v>
      </c>
      <c r="G229" s="43" t="s">
        <v>868</v>
      </c>
      <c r="H229" s="43" t="s">
        <v>889</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702</v>
      </c>
      <c r="D230" s="43" t="s">
        <v>63</v>
      </c>
      <c r="E230" s="43" t="s">
        <v>74</v>
      </c>
      <c r="F230" s="44" t="s">
        <v>844</v>
      </c>
      <c r="G230" s="43" t="s">
        <v>868</v>
      </c>
      <c r="H230" s="43" t="s">
        <v>889</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868</v>
      </c>
      <c r="H231" s="44" t="s">
        <v>882</v>
      </c>
      <c r="I231" s="44" t="s">
        <v>868</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868</v>
      </c>
      <c r="H232" s="44" t="s">
        <v>882</v>
      </c>
      <c r="I232" s="44" t="s">
        <v>868</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868</v>
      </c>
      <c r="H233" s="44" t="s">
        <v>882</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868</v>
      </c>
      <c r="H234" s="44" t="s">
        <v>882</v>
      </c>
      <c r="I234" s="44" t="s">
        <v>868</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868</v>
      </c>
      <c r="H235" s="44" t="s">
        <v>882</v>
      </c>
      <c r="I235" s="44" t="s">
        <v>868</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868</v>
      </c>
      <c r="H236" s="44" t="s">
        <v>882</v>
      </c>
      <c r="I236" s="44" t="s">
        <v>868</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868</v>
      </c>
      <c r="H237" s="44" t="s">
        <v>882</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868</v>
      </c>
      <c r="H238" s="44" t="s">
        <v>882</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868</v>
      </c>
      <c r="H239" s="44" t="s">
        <v>882</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868</v>
      </c>
      <c r="H240" s="44" t="s">
        <v>882</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868</v>
      </c>
      <c r="H241" s="44" t="s">
        <v>882</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868</v>
      </c>
      <c r="H242" s="493" t="s">
        <v>882</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868</v>
      </c>
      <c r="H243" s="488" t="s">
        <v>882</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868</v>
      </c>
      <c r="H244" s="44" t="s">
        <v>882</v>
      </c>
      <c r="I244" s="44" t="s">
        <v>868</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868</v>
      </c>
      <c r="H245" s="44" t="s">
        <v>882</v>
      </c>
      <c r="I245" s="44" t="s">
        <v>868</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868</v>
      </c>
      <c r="H246" s="44" t="s">
        <v>882</v>
      </c>
      <c r="I246" s="44" t="s">
        <v>868</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868</v>
      </c>
      <c r="H247" s="44" t="s">
        <v>882</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868</v>
      </c>
      <c r="H248" s="44" t="s">
        <v>882</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705</v>
      </c>
      <c r="D250" s="43" t="s">
        <v>65</v>
      </c>
      <c r="E250" s="43" t="s">
        <v>101</v>
      </c>
      <c r="F250" s="44" t="s">
        <v>279</v>
      </c>
      <c r="G250" s="43"/>
      <c r="H250" s="43"/>
      <c r="I250" s="43"/>
      <c r="J250" s="45"/>
      <c r="K250" s="45"/>
      <c r="L250" s="45"/>
      <c r="M250" s="45"/>
      <c r="N250" s="45"/>
      <c r="O250" s="45"/>
      <c r="P250" s="45"/>
      <c r="Q250" s="45"/>
      <c r="R250" s="503"/>
      <c r="S250" s="503"/>
      <c r="T250" s="49">
        <v>46036</v>
      </c>
      <c r="U250" s="52" t="s">
        <v>834</v>
      </c>
      <c r="V250" s="51" t="s">
        <v>61</v>
      </c>
      <c r="W250" s="138"/>
      <c r="X250" s="133"/>
      <c r="Y250" s="144"/>
      <c r="Z250" s="133">
        <v>46046</v>
      </c>
      <c r="AA250" s="156"/>
    </row>
    <row r="251" spans="2:29" ht="30" x14ac:dyDescent="0.25">
      <c r="B251" s="43"/>
      <c r="C251" s="539" t="s">
        <v>706</v>
      </c>
      <c r="D251" s="43" t="s">
        <v>65</v>
      </c>
      <c r="E251" s="43" t="s">
        <v>101</v>
      </c>
      <c r="F251" s="44" t="s">
        <v>279</v>
      </c>
      <c r="G251" s="43" t="s">
        <v>868</v>
      </c>
      <c r="H251" s="43" t="s">
        <v>882</v>
      </c>
      <c r="I251" s="43"/>
      <c r="J251" s="45"/>
      <c r="K251" s="45"/>
      <c r="L251" s="45"/>
      <c r="M251" s="45"/>
      <c r="N251" s="45"/>
      <c r="O251" s="45"/>
      <c r="P251" s="45"/>
      <c r="Q251" s="45"/>
      <c r="R251" s="503"/>
      <c r="S251" s="503"/>
      <c r="T251" s="49">
        <v>46036</v>
      </c>
      <c r="U251" s="52" t="s">
        <v>834</v>
      </c>
      <c r="V251" s="51" t="s">
        <v>61</v>
      </c>
      <c r="W251" s="138"/>
      <c r="X251" s="133"/>
      <c r="Y251" s="144"/>
      <c r="Z251" s="133">
        <v>46030</v>
      </c>
      <c r="AA251" s="156"/>
    </row>
    <row r="252" spans="2:29" ht="30" x14ac:dyDescent="0.25">
      <c r="B252" s="43"/>
      <c r="C252" s="539" t="s">
        <v>707</v>
      </c>
      <c r="D252" s="43" t="s">
        <v>710</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708</v>
      </c>
      <c r="D253" s="43" t="s">
        <v>689</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709</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868</v>
      </c>
      <c r="H255" s="43" t="s">
        <v>882</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868</v>
      </c>
      <c r="H256" s="43" t="s">
        <v>882</v>
      </c>
      <c r="I256" s="43" t="s">
        <v>868</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868</v>
      </c>
      <c r="H257" s="43" t="s">
        <v>882</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868</v>
      </c>
      <c r="H258" s="43" t="s">
        <v>882</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868</v>
      </c>
      <c r="H259" s="43" t="s">
        <v>882</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868</v>
      </c>
      <c r="H260" s="43" t="s">
        <v>882</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868</v>
      </c>
      <c r="H261" s="43" t="s">
        <v>882</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711</v>
      </c>
      <c r="D262" s="44" t="s">
        <v>170</v>
      </c>
      <c r="E262" s="44" t="s">
        <v>74</v>
      </c>
      <c r="F262" s="44" t="s">
        <v>279</v>
      </c>
      <c r="G262" s="19" t="s">
        <v>868</v>
      </c>
      <c r="H262" s="19" t="s">
        <v>889</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868</v>
      </c>
      <c r="H263" s="19" t="s">
        <v>889</v>
      </c>
      <c r="I263" s="19" t="s">
        <v>868</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712</v>
      </c>
      <c r="D264" s="44" t="s">
        <v>65</v>
      </c>
      <c r="E264" s="44" t="s">
        <v>74</v>
      </c>
      <c r="F264" s="44" t="s">
        <v>279</v>
      </c>
      <c r="G264" s="19" t="s">
        <v>868</v>
      </c>
      <c r="H264" s="19" t="s">
        <v>889</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868</v>
      </c>
      <c r="H265" s="43" t="s">
        <v>882</v>
      </c>
      <c r="I265" s="43" t="s">
        <v>868</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868</v>
      </c>
      <c r="H266" s="43" t="s">
        <v>882</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868</v>
      </c>
      <c r="H267" s="43" t="s">
        <v>882</v>
      </c>
      <c r="I267" s="43" t="s">
        <v>868</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868</v>
      </c>
      <c r="H268" s="43" t="s">
        <v>882</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868</v>
      </c>
      <c r="H269" s="44" t="s">
        <v>889</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868</v>
      </c>
      <c r="H270" s="44" t="s">
        <v>889</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868</v>
      </c>
      <c r="H271" s="44" t="s">
        <v>889</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868</v>
      </c>
      <c r="H272" s="43" t="s">
        <v>882</v>
      </c>
      <c r="I272" s="43" t="s">
        <v>868</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868</v>
      </c>
      <c r="H273" s="43" t="s">
        <v>882</v>
      </c>
      <c r="I273" s="43" t="s">
        <v>868</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868</v>
      </c>
      <c r="H274" s="43" t="s">
        <v>882</v>
      </c>
      <c r="I274" s="43" t="s">
        <v>868</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868</v>
      </c>
      <c r="H275" s="43" t="s">
        <v>882</v>
      </c>
      <c r="I275" s="43" t="s">
        <v>868</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868</v>
      </c>
      <c r="H276" s="43" t="s">
        <v>882</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868</v>
      </c>
      <c r="H277" s="43" t="s">
        <v>882</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868</v>
      </c>
      <c r="H278" s="44" t="s">
        <v>889</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868</v>
      </c>
      <c r="H279" s="44" t="s">
        <v>882</v>
      </c>
      <c r="I279" s="44" t="s">
        <v>868</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868</v>
      </c>
      <c r="H280" s="44" t="s">
        <v>889</v>
      </c>
      <c r="I280" s="44" t="s">
        <v>868</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868</v>
      </c>
      <c r="H281" s="44" t="s">
        <v>882</v>
      </c>
      <c r="I281" s="44" t="s">
        <v>868</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868</v>
      </c>
      <c r="H282" s="44" t="s">
        <v>889</v>
      </c>
      <c r="I282" s="44" t="s">
        <v>868</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868</v>
      </c>
      <c r="H283" s="44" t="s">
        <v>889</v>
      </c>
      <c r="I283" s="44" t="s">
        <v>868</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868</v>
      </c>
      <c r="H284" s="44" t="s">
        <v>889</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713</v>
      </c>
      <c r="D285" s="44" t="s">
        <v>150</v>
      </c>
      <c r="E285" s="44" t="s">
        <v>58</v>
      </c>
      <c r="F285" s="44" t="s">
        <v>279</v>
      </c>
      <c r="G285" s="19" t="s">
        <v>868</v>
      </c>
      <c r="H285" s="44" t="s">
        <v>889</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714</v>
      </c>
      <c r="D286" s="44" t="s">
        <v>474</v>
      </c>
      <c r="E286" s="44" t="s">
        <v>58</v>
      </c>
      <c r="F286" s="44" t="s">
        <v>279</v>
      </c>
      <c r="G286" s="19" t="s">
        <v>868</v>
      </c>
      <c r="H286" s="44" t="s">
        <v>889</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868</v>
      </c>
      <c r="H287" s="44" t="s">
        <v>889</v>
      </c>
      <c r="I287" s="44" t="s">
        <v>868</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868</v>
      </c>
      <c r="H288" s="44" t="s">
        <v>889</v>
      </c>
      <c r="I288" s="44" t="s">
        <v>868</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868</v>
      </c>
      <c r="H289" s="44" t="s">
        <v>882</v>
      </c>
      <c r="I289" s="44" t="s">
        <v>868</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868</v>
      </c>
      <c r="H290" s="44" t="s">
        <v>889</v>
      </c>
      <c r="I290" s="44" t="s">
        <v>868</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868</v>
      </c>
      <c r="H291" s="44" t="s">
        <v>889</v>
      </c>
      <c r="I291" s="44" t="s">
        <v>868</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868</v>
      </c>
      <c r="H292" s="44" t="s">
        <v>889</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817</v>
      </c>
      <c r="D294" s="44" t="s">
        <v>79</v>
      </c>
      <c r="E294" s="44" t="s">
        <v>58</v>
      </c>
      <c r="F294" s="49" t="s">
        <v>279</v>
      </c>
      <c r="G294" s="19" t="s">
        <v>868</v>
      </c>
      <c r="H294" s="44" t="s">
        <v>889</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868</v>
      </c>
      <c r="H295" s="44" t="s">
        <v>889</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868</v>
      </c>
      <c r="H296" s="44" t="s">
        <v>889</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868</v>
      </c>
      <c r="H297" s="488" t="s">
        <v>882</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868</v>
      </c>
      <c r="H298" s="44" t="s">
        <v>889</v>
      </c>
      <c r="I298" s="44" t="s">
        <v>868</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868</v>
      </c>
      <c r="H299" s="44" t="s">
        <v>882</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868</v>
      </c>
      <c r="H300" s="44" t="s">
        <v>889</v>
      </c>
      <c r="I300" s="44" t="s">
        <v>868</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868</v>
      </c>
      <c r="H301" s="44" t="s">
        <v>889</v>
      </c>
      <c r="I301" s="44" t="s">
        <v>868</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868</v>
      </c>
      <c r="H304" s="495" t="s">
        <v>882</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868</v>
      </c>
      <c r="H305" s="495" t="s">
        <v>882</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868</v>
      </c>
      <c r="H306" s="44" t="s">
        <v>889</v>
      </c>
      <c r="I306" s="44" t="s">
        <v>868</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868</v>
      </c>
      <c r="H307" s="495" t="s">
        <v>882</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868</v>
      </c>
      <c r="H309" s="495" t="s">
        <v>882</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868</v>
      </c>
      <c r="H310" s="495" t="s">
        <v>882</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868</v>
      </c>
      <c r="H311" s="44" t="s">
        <v>889</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868</v>
      </c>
      <c r="H313" s="44" t="s">
        <v>889</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868</v>
      </c>
      <c r="H314" s="44" t="s">
        <v>889</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868</v>
      </c>
      <c r="H315" s="44" t="s">
        <v>889</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868</v>
      </c>
      <c r="H316" s="44" t="s">
        <v>889</v>
      </c>
      <c r="I316" s="44" t="s">
        <v>868</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868</v>
      </c>
      <c r="H317" s="44" t="s">
        <v>889</v>
      </c>
      <c r="I317" s="44" t="s">
        <v>868</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868</v>
      </c>
      <c r="H318" s="44" t="s">
        <v>889</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868</v>
      </c>
      <c r="H319" s="44" t="s">
        <v>889</v>
      </c>
      <c r="I319" s="44" t="s">
        <v>868</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868</v>
      </c>
      <c r="H320" s="44" t="s">
        <v>889</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868</v>
      </c>
      <c r="H321" s="44" t="s">
        <v>889</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868</v>
      </c>
      <c r="H322" s="44" t="s">
        <v>889</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868</v>
      </c>
      <c r="H323" s="44" t="s">
        <v>889</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868</v>
      </c>
      <c r="H324" s="44" t="s">
        <v>889</v>
      </c>
      <c r="I324" s="44" t="s">
        <v>868</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868</v>
      </c>
      <c r="H325" s="44" t="s">
        <v>889</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868</v>
      </c>
      <c r="H326" s="44" t="s">
        <v>882</v>
      </c>
      <c r="I326" s="44" t="s">
        <v>868</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868</v>
      </c>
      <c r="H327" s="44" t="s">
        <v>882</v>
      </c>
      <c r="I327" s="44" t="s">
        <v>868</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868</v>
      </c>
      <c r="H328" s="44" t="s">
        <v>882</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868</v>
      </c>
      <c r="H329" s="44" t="s">
        <v>882</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868</v>
      </c>
      <c r="H330" s="44" t="s">
        <v>889</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868</v>
      </c>
      <c r="H331" s="44" t="s">
        <v>889</v>
      </c>
      <c r="I331" s="44" t="s">
        <v>868</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868</v>
      </c>
      <c r="H332" s="44" t="s">
        <v>889</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868</v>
      </c>
      <c r="H333" s="44" t="s">
        <v>882</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720</v>
      </c>
      <c r="D334" s="43" t="s">
        <v>126</v>
      </c>
      <c r="E334" s="43" t="s">
        <v>91</v>
      </c>
      <c r="F334" s="44" t="s">
        <v>279</v>
      </c>
      <c r="G334" s="43" t="s">
        <v>868</v>
      </c>
      <c r="H334" s="43" t="s">
        <v>882</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721</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722</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723</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868</v>
      </c>
      <c r="H338" s="44" t="s">
        <v>889</v>
      </c>
      <c r="I338" s="44" t="s">
        <v>868</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868</v>
      </c>
      <c r="H339" s="44" t="s">
        <v>889</v>
      </c>
      <c r="I339" s="44" t="s">
        <v>868</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868</v>
      </c>
      <c r="H340" s="44" t="s">
        <v>889</v>
      </c>
      <c r="I340" s="44" t="s">
        <v>868</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868</v>
      </c>
      <c r="H341" s="44" t="s">
        <v>889</v>
      </c>
      <c r="I341" s="44" t="s">
        <v>868</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868</v>
      </c>
      <c r="H342" s="44" t="s">
        <v>889</v>
      </c>
      <c r="I342" s="44" t="s">
        <v>868</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868</v>
      </c>
      <c r="H343" s="44" t="s">
        <v>882</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868</v>
      </c>
      <c r="H344" s="44" t="s">
        <v>889</v>
      </c>
      <c r="I344" s="44" t="s">
        <v>868</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868</v>
      </c>
      <c r="H345" s="44" t="s">
        <v>889</v>
      </c>
      <c r="I345" s="44" t="s">
        <v>868</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868</v>
      </c>
      <c r="H346" s="44" t="s">
        <v>889</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868</v>
      </c>
      <c r="H347" s="44" t="s">
        <v>882</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868</v>
      </c>
      <c r="H348" s="44" t="s">
        <v>882</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868</v>
      </c>
      <c r="H349" s="44" t="s">
        <v>882</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868</v>
      </c>
      <c r="H350" s="44" t="s">
        <v>882</v>
      </c>
      <c r="I350" s="44" t="s">
        <v>868</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868</v>
      </c>
      <c r="H351" s="44" t="s">
        <v>882</v>
      </c>
      <c r="I351" s="44" t="s">
        <v>868</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868</v>
      </c>
      <c r="H352" s="44" t="s">
        <v>882</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868</v>
      </c>
      <c r="H353" s="44" t="s">
        <v>882</v>
      </c>
      <c r="I353" s="44" t="s">
        <v>868</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868</v>
      </c>
      <c r="H354" s="44" t="s">
        <v>889</v>
      </c>
      <c r="I354" s="44" t="s">
        <v>868</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726</v>
      </c>
      <c r="D355" s="44" t="s">
        <v>63</v>
      </c>
      <c r="E355" s="43" t="s">
        <v>74</v>
      </c>
      <c r="F355" s="44" t="s">
        <v>279</v>
      </c>
      <c r="G355" s="19" t="s">
        <v>868</v>
      </c>
      <c r="H355" s="44" t="s">
        <v>889</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868</v>
      </c>
      <c r="H356" s="44" t="s">
        <v>889</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868</v>
      </c>
      <c r="H357" s="44" t="s">
        <v>889</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868</v>
      </c>
      <c r="H358" s="44" t="s">
        <v>889</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868</v>
      </c>
      <c r="H359" s="44" t="s">
        <v>889</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868</v>
      </c>
      <c r="H360" s="44" t="s">
        <v>889</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868</v>
      </c>
      <c r="H361" s="44" t="s">
        <v>889</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729</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834</v>
      </c>
      <c r="V362" s="51" t="s">
        <v>61</v>
      </c>
      <c r="W362" s="58"/>
      <c r="X362" s="58"/>
      <c r="Y362" s="58"/>
      <c r="Z362" s="133">
        <v>46001</v>
      </c>
    </row>
    <row r="363" spans="2:26" ht="15.75" x14ac:dyDescent="0.25">
      <c r="B363" s="495"/>
      <c r="C363" s="496" t="s">
        <v>542</v>
      </c>
      <c r="D363" s="495" t="s">
        <v>65</v>
      </c>
      <c r="E363" s="495" t="s">
        <v>74</v>
      </c>
      <c r="F363" s="495" t="s">
        <v>279</v>
      </c>
      <c r="G363" s="495" t="s">
        <v>868</v>
      </c>
      <c r="H363" s="44" t="s">
        <v>889</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818</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732</v>
      </c>
      <c r="D366" s="44" t="s">
        <v>733</v>
      </c>
      <c r="E366" s="44" t="s">
        <v>101</v>
      </c>
      <c r="F366" s="44" t="s">
        <v>279</v>
      </c>
      <c r="G366" s="19" t="s">
        <v>868</v>
      </c>
      <c r="H366" s="19" t="s">
        <v>882</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734</v>
      </c>
      <c r="D367" s="44" t="s">
        <v>633</v>
      </c>
      <c r="E367" s="44" t="s">
        <v>74</v>
      </c>
      <c r="F367" s="44" t="s">
        <v>279</v>
      </c>
      <c r="G367" s="44" t="s">
        <v>868</v>
      </c>
      <c r="H367" s="44" t="s">
        <v>889</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735</v>
      </c>
      <c r="D368" s="44" t="s">
        <v>65</v>
      </c>
      <c r="E368" s="44" t="s">
        <v>74</v>
      </c>
      <c r="F368" s="44" t="s">
        <v>279</v>
      </c>
      <c r="G368" s="19" t="s">
        <v>868</v>
      </c>
      <c r="H368" s="44" t="s">
        <v>889</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736</v>
      </c>
      <c r="D369" s="44" t="s">
        <v>79</v>
      </c>
      <c r="E369" s="43"/>
      <c r="F369" s="43"/>
      <c r="G369" s="19"/>
      <c r="H369" s="44" t="s">
        <v>889</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738</v>
      </c>
      <c r="D370" s="44" t="s">
        <v>79</v>
      </c>
      <c r="E370" s="44" t="s">
        <v>74</v>
      </c>
      <c r="F370" s="44" t="s">
        <v>279</v>
      </c>
      <c r="G370" s="19" t="s">
        <v>868</v>
      </c>
      <c r="H370" s="44" t="s">
        <v>889</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739</v>
      </c>
      <c r="D371" s="44" t="s">
        <v>79</v>
      </c>
      <c r="E371" s="44" t="s">
        <v>58</v>
      </c>
      <c r="F371" s="49" t="s">
        <v>279</v>
      </c>
      <c r="G371" s="19" t="s">
        <v>868</v>
      </c>
      <c r="H371" s="44" t="s">
        <v>889</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740</v>
      </c>
      <c r="D372" s="44" t="s">
        <v>65</v>
      </c>
      <c r="E372" s="44" t="s">
        <v>74</v>
      </c>
      <c r="F372" s="44" t="s">
        <v>279</v>
      </c>
      <c r="G372" s="19" t="s">
        <v>868</v>
      </c>
      <c r="H372" s="44" t="s">
        <v>889</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741</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613</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614</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615</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616</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619</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620</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621</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622</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672</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679</v>
      </c>
      <c r="D383" s="43" t="s">
        <v>652</v>
      </c>
      <c r="E383" s="43"/>
      <c r="F383" s="44" t="s">
        <v>872</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669</v>
      </c>
      <c r="D384" s="43" t="s">
        <v>79</v>
      </c>
      <c r="E384" s="43"/>
      <c r="F384" s="44" t="s">
        <v>872</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90" t="s">
        <v>599</v>
      </c>
      <c r="N2" s="990"/>
      <c r="O2" s="990"/>
      <c r="P2" s="990"/>
      <c r="Q2" s="990"/>
      <c r="R2" s="990"/>
      <c r="S2" s="218"/>
      <c r="T2" s="218"/>
      <c r="U2" s="837"/>
      <c r="V2" s="839"/>
      <c r="W2" s="837"/>
      <c r="X2" s="837"/>
      <c r="Y2" s="837"/>
      <c r="Z2" s="837"/>
      <c r="AA2" s="837"/>
      <c r="AB2" s="837"/>
      <c r="AC2" s="837"/>
      <c r="AD2" s="837"/>
      <c r="AE2" s="837"/>
      <c r="AF2" s="837"/>
      <c r="AG2" s="837"/>
      <c r="AH2" s="837"/>
      <c r="AI2" s="837"/>
      <c r="AJ2" s="841"/>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8"/>
      <c r="V3" s="840"/>
      <c r="W3" s="838"/>
      <c r="X3" s="838"/>
      <c r="Y3" s="838"/>
      <c r="Z3" s="838"/>
      <c r="AA3" s="838"/>
      <c r="AB3" s="838"/>
      <c r="AC3" s="838"/>
      <c r="AD3" s="838"/>
      <c r="AE3" s="838"/>
      <c r="AF3" s="838"/>
      <c r="AG3" s="838"/>
      <c r="AH3" s="838"/>
      <c r="AI3" s="838"/>
      <c r="AJ3" s="842"/>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8"/>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600</v>
      </c>
      <c r="C5" s="396"/>
      <c r="D5" s="991">
        <v>45981</v>
      </c>
      <c r="E5" s="991"/>
      <c r="F5" s="991"/>
      <c r="G5" s="991"/>
      <c r="H5" s="991"/>
      <c r="I5" s="991"/>
      <c r="J5" s="397"/>
      <c r="K5" s="397"/>
      <c r="L5" s="397"/>
      <c r="M5" s="397"/>
      <c r="N5" s="397"/>
      <c r="O5" s="397"/>
      <c r="P5" s="397"/>
      <c r="Q5" s="398"/>
      <c r="R5" s="397"/>
      <c r="S5" s="397"/>
      <c r="T5" s="397"/>
      <c r="U5" s="844"/>
      <c r="V5" s="844"/>
      <c r="W5" s="392"/>
      <c r="X5" s="392"/>
      <c r="Y5" s="392"/>
      <c r="Z5" s="392"/>
      <c r="AA5" s="392"/>
      <c r="AB5" s="392"/>
      <c r="AC5" s="392"/>
      <c r="AD5" s="392"/>
      <c r="AE5" s="392"/>
      <c r="AF5" s="392"/>
      <c r="AG5" s="392"/>
      <c r="AH5" s="392"/>
      <c r="AI5" s="392"/>
      <c r="AJ5" s="223"/>
      <c r="AK5" s="215"/>
    </row>
    <row r="6" spans="1:37" s="216" customFormat="1" ht="18.75" x14ac:dyDescent="0.25">
      <c r="A6" s="213"/>
      <c r="B6" s="222" t="s">
        <v>601</v>
      </c>
      <c r="C6" s="396"/>
      <c r="D6" s="213"/>
      <c r="E6" s="396" t="s">
        <v>602</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603</v>
      </c>
      <c r="C7" s="396"/>
      <c r="D7" s="396"/>
      <c r="E7" s="213"/>
      <c r="F7" s="820" t="s">
        <v>604</v>
      </c>
      <c r="G7" s="820"/>
      <c r="H7" s="820"/>
      <c r="I7" s="820"/>
      <c r="J7" s="820"/>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605</v>
      </c>
      <c r="C8" s="226"/>
      <c r="D8" s="226"/>
      <c r="E8" s="227"/>
      <c r="F8" s="226" t="s">
        <v>606</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21" t="s">
        <v>607</v>
      </c>
      <c r="AH9" s="823" t="s">
        <v>608</v>
      </c>
      <c r="AI9" s="823" t="s">
        <v>609</v>
      </c>
      <c r="AJ9" s="825" t="s">
        <v>610</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611</v>
      </c>
      <c r="W10" s="396"/>
      <c r="X10" s="396"/>
      <c r="Y10" s="396"/>
      <c r="Z10" s="396"/>
      <c r="AA10" s="396"/>
      <c r="AB10" s="393"/>
      <c r="AC10" s="396"/>
      <c r="AD10" s="396"/>
      <c r="AE10" s="396"/>
      <c r="AF10" s="396"/>
      <c r="AG10" s="822"/>
      <c r="AH10" s="824"/>
      <c r="AI10" s="824"/>
      <c r="AJ10" s="826"/>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612</v>
      </c>
      <c r="W11" s="400"/>
      <c r="X11" s="400" t="s">
        <v>613</v>
      </c>
      <c r="Y11" s="400"/>
      <c r="Z11" s="400" t="s">
        <v>614</v>
      </c>
      <c r="AA11" s="400"/>
      <c r="AB11" s="400" t="s">
        <v>615</v>
      </c>
      <c r="AC11" s="400"/>
      <c r="AD11" s="400" t="s">
        <v>616</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617</v>
      </c>
      <c r="U14" s="401">
        <v>0</v>
      </c>
      <c r="V14" s="827" t="s">
        <v>803</v>
      </c>
      <c r="W14" s="402">
        <v>360</v>
      </c>
      <c r="X14" s="992"/>
      <c r="Y14" s="403">
        <v>420</v>
      </c>
      <c r="Z14" s="831"/>
      <c r="AA14" s="403">
        <v>410</v>
      </c>
      <c r="AB14" s="992"/>
      <c r="AC14" s="403">
        <v>382</v>
      </c>
      <c r="AD14" s="831"/>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8"/>
      <c r="W15" s="390"/>
      <c r="X15" s="993"/>
      <c r="Y15" s="390"/>
      <c r="Z15" s="832"/>
      <c r="AA15" s="390"/>
      <c r="AB15" s="993"/>
      <c r="AC15" s="390"/>
      <c r="AD15" s="832"/>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33" t="s">
        <v>618</v>
      </c>
      <c r="V19" s="834"/>
      <c r="W19" s="834"/>
      <c r="X19" s="834"/>
      <c r="Y19" s="834"/>
      <c r="Z19" s="834"/>
      <c r="AA19" s="834"/>
      <c r="AB19" s="834"/>
      <c r="AC19" s="834"/>
      <c r="AD19" s="834"/>
      <c r="AE19" s="835"/>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619</v>
      </c>
      <c r="D22" s="400"/>
      <c r="E22" s="400" t="s">
        <v>620</v>
      </c>
      <c r="F22" s="400"/>
      <c r="G22" s="400" t="s">
        <v>621</v>
      </c>
      <c r="H22" s="400"/>
      <c r="I22" s="400" t="s">
        <v>622</v>
      </c>
      <c r="J22" s="400"/>
      <c r="K22" s="400" t="s">
        <v>623</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31"/>
      <c r="D25" s="403">
        <v>370</v>
      </c>
      <c r="E25" s="831"/>
      <c r="F25" s="403">
        <v>380</v>
      </c>
      <c r="G25" s="891"/>
      <c r="H25" s="403">
        <v>400</v>
      </c>
      <c r="I25" s="829"/>
      <c r="J25" s="403">
        <v>418</v>
      </c>
      <c r="K25" s="829"/>
      <c r="L25" s="403">
        <v>418.57900000000001</v>
      </c>
      <c r="M25" s="831"/>
      <c r="N25" s="403">
        <v>425</v>
      </c>
      <c r="O25" s="872" t="s">
        <v>12</v>
      </c>
      <c r="P25" s="403">
        <v>312</v>
      </c>
      <c r="Q25" s="872" t="s">
        <v>12</v>
      </c>
      <c r="R25" s="403">
        <v>381</v>
      </c>
      <c r="S25" s="872" t="s">
        <v>12</v>
      </c>
      <c r="T25" s="403">
        <v>455</v>
      </c>
      <c r="U25" s="872" t="s">
        <v>12</v>
      </c>
      <c r="V25" s="403">
        <v>376</v>
      </c>
      <c r="W25" s="872" t="s">
        <v>12</v>
      </c>
      <c r="X25" s="403">
        <v>401</v>
      </c>
      <c r="Y25" s="994" t="s">
        <v>12</v>
      </c>
      <c r="Z25" s="403">
        <v>428</v>
      </c>
      <c r="AA25" s="872" t="s">
        <v>12</v>
      </c>
      <c r="AB25" s="403">
        <v>357</v>
      </c>
      <c r="AC25" s="872" t="s">
        <v>12</v>
      </c>
      <c r="AD25" s="403">
        <v>335.15800000000002</v>
      </c>
      <c r="AE25" s="872" t="s">
        <v>12</v>
      </c>
      <c r="AF25" s="390"/>
      <c r="AG25" s="244">
        <v>15</v>
      </c>
      <c r="AH25" s="231">
        <v>5</v>
      </c>
      <c r="AI25" s="231">
        <v>10</v>
      </c>
      <c r="AJ25" s="232"/>
      <c r="AK25" s="4"/>
    </row>
    <row r="26" spans="1:37" x14ac:dyDescent="0.25">
      <c r="A26" s="389"/>
      <c r="B26" s="253"/>
      <c r="C26" s="832"/>
      <c r="D26" s="390"/>
      <c r="E26" s="832"/>
      <c r="F26" s="390"/>
      <c r="G26" s="892"/>
      <c r="H26" s="390"/>
      <c r="I26" s="830"/>
      <c r="J26" s="390"/>
      <c r="K26" s="830"/>
      <c r="L26" s="390"/>
      <c r="M26" s="832"/>
      <c r="N26" s="390"/>
      <c r="O26" s="851"/>
      <c r="P26" s="390"/>
      <c r="Q26" s="851"/>
      <c r="R26" s="415"/>
      <c r="S26" s="851"/>
      <c r="T26" s="390"/>
      <c r="U26" s="851"/>
      <c r="V26" s="390"/>
      <c r="W26" s="851"/>
      <c r="X26" s="390"/>
      <c r="Y26" s="995"/>
      <c r="Z26" s="390"/>
      <c r="AA26" s="851"/>
      <c r="AB26" s="390"/>
      <c r="AC26" s="851"/>
      <c r="AD26" s="390"/>
      <c r="AE26" s="851"/>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6" t="s">
        <v>618</v>
      </c>
      <c r="C31" s="847"/>
      <c r="D31" s="847"/>
      <c r="E31" s="847"/>
      <c r="F31" s="847"/>
      <c r="G31" s="847"/>
      <c r="H31" s="847"/>
      <c r="I31" s="847"/>
      <c r="J31" s="847"/>
      <c r="K31" s="847"/>
      <c r="L31" s="847"/>
      <c r="M31" s="847"/>
      <c r="N31" s="847"/>
      <c r="O31" s="847"/>
      <c r="P31" s="847"/>
      <c r="Q31" s="847"/>
      <c r="R31" s="847"/>
      <c r="S31" s="847"/>
      <c r="T31" s="847"/>
      <c r="U31" s="847"/>
      <c r="V31" s="847"/>
      <c r="W31" s="847"/>
      <c r="X31" s="847"/>
      <c r="Y31" s="847"/>
      <c r="Z31" s="847"/>
      <c r="AA31" s="847"/>
      <c r="AB31" s="847"/>
      <c r="AC31" s="847"/>
      <c r="AD31" s="847"/>
      <c r="AE31" s="848"/>
      <c r="AF31" s="391"/>
      <c r="AG31" s="245"/>
      <c r="AH31" s="416"/>
      <c r="AI31" s="416"/>
      <c r="AJ31" s="259"/>
      <c r="AK31" s="10"/>
    </row>
    <row r="32" spans="1:37" x14ac:dyDescent="0.25">
      <c r="B32" s="266"/>
      <c r="C32" s="248"/>
      <c r="D32" s="247"/>
      <c r="E32" s="248"/>
      <c r="F32" s="247"/>
      <c r="G32" s="248"/>
      <c r="H32" s="249"/>
      <c r="I32" s="389"/>
      <c r="J32" s="390"/>
      <c r="K32" s="407"/>
      <c r="L32" s="390"/>
      <c r="M32" s="421" t="s">
        <v>624</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625</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9"/>
      <c r="D36" s="403">
        <v>373</v>
      </c>
      <c r="E36" s="829"/>
      <c r="F36" s="403">
        <v>334.67</v>
      </c>
      <c r="G36" s="829"/>
      <c r="H36" s="403">
        <v>321.14999999999998</v>
      </c>
      <c r="I36" s="829"/>
      <c r="J36" s="403">
        <v>391</v>
      </c>
      <c r="K36" s="829"/>
      <c r="L36" s="403">
        <v>388</v>
      </c>
      <c r="M36" s="829"/>
      <c r="N36" s="403">
        <v>392</v>
      </c>
      <c r="O36" s="829"/>
      <c r="P36" s="428">
        <v>293</v>
      </c>
      <c r="Q36" s="829"/>
      <c r="R36" s="403">
        <v>274</v>
      </c>
      <c r="S36" s="829"/>
      <c r="T36" s="403">
        <v>218</v>
      </c>
      <c r="U36" s="854" t="s">
        <v>12</v>
      </c>
      <c r="V36" s="403">
        <v>422</v>
      </c>
      <c r="W36" s="829"/>
      <c r="X36" s="403">
        <v>339</v>
      </c>
      <c r="Y36" s="829"/>
      <c r="Z36" s="403">
        <v>423.63299999999998</v>
      </c>
      <c r="AA36" s="854" t="s">
        <v>12</v>
      </c>
      <c r="AB36" s="403">
        <v>335.19200000000001</v>
      </c>
      <c r="AC36" s="854" t="s">
        <v>12</v>
      </c>
      <c r="AD36" s="403">
        <v>326.577</v>
      </c>
      <c r="AE36" s="854" t="s">
        <v>12</v>
      </c>
      <c r="AF36" s="390"/>
      <c r="AG36" s="244">
        <v>15</v>
      </c>
      <c r="AH36" s="231">
        <v>3</v>
      </c>
      <c r="AI36" s="231">
        <v>13</v>
      </c>
      <c r="AJ36" s="232"/>
      <c r="AK36" s="4"/>
    </row>
    <row r="37" spans="1:37" x14ac:dyDescent="0.25">
      <c r="A37" s="258"/>
      <c r="B37" s="253"/>
      <c r="C37" s="830"/>
      <c r="D37" s="390"/>
      <c r="E37" s="830"/>
      <c r="F37" s="390"/>
      <c r="G37" s="830"/>
      <c r="H37" s="390"/>
      <c r="I37" s="830"/>
      <c r="J37" s="390"/>
      <c r="K37" s="830"/>
      <c r="L37" s="390"/>
      <c r="M37" s="830"/>
      <c r="N37" s="390"/>
      <c r="O37" s="830"/>
      <c r="P37" s="415"/>
      <c r="Q37" s="830"/>
      <c r="R37" s="390"/>
      <c r="S37" s="830"/>
      <c r="T37" s="390"/>
      <c r="U37" s="852"/>
      <c r="V37" s="390"/>
      <c r="W37" s="830"/>
      <c r="X37" s="390"/>
      <c r="Y37" s="830"/>
      <c r="Z37" s="390"/>
      <c r="AA37" s="852"/>
      <c r="AB37" s="390"/>
      <c r="AC37" s="852"/>
      <c r="AD37" s="390"/>
      <c r="AE37" s="852"/>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626</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627</v>
      </c>
      <c r="N40" s="423"/>
      <c r="O40" s="423"/>
      <c r="P40" s="423"/>
      <c r="Q40" s="423"/>
      <c r="R40" s="423"/>
      <c r="S40" s="423" t="s">
        <v>627</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6" t="s">
        <v>618</v>
      </c>
      <c r="C42" s="847"/>
      <c r="D42" s="847"/>
      <c r="E42" s="847"/>
      <c r="F42" s="847"/>
      <c r="G42" s="847"/>
      <c r="H42" s="847"/>
      <c r="I42" s="847"/>
      <c r="J42" s="847"/>
      <c r="K42" s="847"/>
      <c r="L42" s="847"/>
      <c r="M42" s="847"/>
      <c r="N42" s="847"/>
      <c r="O42" s="847"/>
      <c r="P42" s="847"/>
      <c r="Q42" s="847"/>
      <c r="R42" s="847"/>
      <c r="S42" s="847"/>
      <c r="T42" s="847"/>
      <c r="U42" s="847"/>
      <c r="V42" s="847"/>
      <c r="W42" s="847"/>
      <c r="X42" s="847"/>
      <c r="Y42" s="847"/>
      <c r="Z42" s="847"/>
      <c r="AA42" s="847"/>
      <c r="AB42" s="847"/>
      <c r="AC42" s="847"/>
      <c r="AD42" s="847"/>
      <c r="AE42" s="848"/>
      <c r="AF42" s="262"/>
      <c r="AG42" s="263"/>
      <c r="AH42" s="264"/>
      <c r="AI42" s="264"/>
      <c r="AJ42" s="265"/>
      <c r="AK42" s="10"/>
    </row>
    <row r="43" spans="1:37" x14ac:dyDescent="0.25">
      <c r="A43" s="266"/>
      <c r="B43" s="253"/>
      <c r="C43" s="389" t="s">
        <v>628</v>
      </c>
      <c r="D43" s="390"/>
      <c r="E43" s="389"/>
      <c r="F43" s="390"/>
      <c r="G43" s="389"/>
      <c r="H43" s="400" t="s">
        <v>629</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630</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54" t="s">
        <v>12</v>
      </c>
      <c r="D47" s="403">
        <v>379.11</v>
      </c>
      <c r="E47" s="854" t="s">
        <v>12</v>
      </c>
      <c r="F47" s="403">
        <v>375.44200000000001</v>
      </c>
      <c r="G47" s="829"/>
      <c r="H47" s="403">
        <v>212.41800000000001</v>
      </c>
      <c r="I47" s="829"/>
      <c r="J47" s="403">
        <v>326.00099999999998</v>
      </c>
      <c r="K47" s="854" t="s">
        <v>12</v>
      </c>
      <c r="L47" s="403">
        <v>332</v>
      </c>
      <c r="M47" s="854" t="s">
        <v>12</v>
      </c>
      <c r="N47" s="403">
        <v>285</v>
      </c>
      <c r="O47" s="854" t="s">
        <v>12</v>
      </c>
      <c r="P47" s="403">
        <v>345</v>
      </c>
      <c r="Q47" s="854" t="s">
        <v>12</v>
      </c>
      <c r="R47" s="403">
        <v>380.28199999999998</v>
      </c>
      <c r="S47" s="854" t="s">
        <v>12</v>
      </c>
      <c r="T47" s="403">
        <v>384.99799999999999</v>
      </c>
      <c r="U47" s="854" t="s">
        <v>12</v>
      </c>
      <c r="V47" s="403">
        <v>360</v>
      </c>
      <c r="W47" s="854" t="s">
        <v>12</v>
      </c>
      <c r="X47" s="403">
        <v>378</v>
      </c>
      <c r="Y47" s="854" t="s">
        <v>12</v>
      </c>
      <c r="Z47" s="403">
        <v>387</v>
      </c>
      <c r="AA47" s="854" t="s">
        <v>12</v>
      </c>
      <c r="AB47" s="403">
        <v>439.322</v>
      </c>
      <c r="AC47" s="854" t="s">
        <v>12</v>
      </c>
      <c r="AD47" s="415"/>
      <c r="AE47" s="415"/>
      <c r="AF47" s="390"/>
      <c r="AG47" s="244">
        <v>14</v>
      </c>
      <c r="AH47" s="231">
        <v>11</v>
      </c>
      <c r="AI47" s="231">
        <v>13</v>
      </c>
      <c r="AJ47" s="232"/>
      <c r="AK47" s="4"/>
    </row>
    <row r="48" spans="1:37" x14ac:dyDescent="0.25">
      <c r="A48" s="258"/>
      <c r="B48" s="253"/>
      <c r="C48" s="852"/>
      <c r="D48" s="390"/>
      <c r="E48" s="852"/>
      <c r="F48" s="390"/>
      <c r="G48" s="830"/>
      <c r="H48" s="390"/>
      <c r="I48" s="830"/>
      <c r="J48" s="390"/>
      <c r="K48" s="852"/>
      <c r="L48" s="390"/>
      <c r="M48" s="852"/>
      <c r="N48" s="390"/>
      <c r="O48" s="852"/>
      <c r="P48" s="415"/>
      <c r="Q48" s="852"/>
      <c r="R48" s="390"/>
      <c r="S48" s="852"/>
      <c r="T48" s="390"/>
      <c r="U48" s="852"/>
      <c r="V48" s="390"/>
      <c r="W48" s="852"/>
      <c r="X48" s="390"/>
      <c r="Y48" s="852"/>
      <c r="Z48" s="390"/>
      <c r="AA48" s="852"/>
      <c r="AB48" s="390"/>
      <c r="AC48" s="852"/>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33" t="s">
        <v>618</v>
      </c>
      <c r="C53" s="834"/>
      <c r="D53" s="834"/>
      <c r="E53" s="834"/>
      <c r="F53" s="834"/>
      <c r="G53" s="834"/>
      <c r="H53" s="834"/>
      <c r="I53" s="834"/>
      <c r="J53" s="834"/>
      <c r="K53" s="834"/>
      <c r="L53" s="834"/>
      <c r="M53" s="834"/>
      <c r="N53" s="834"/>
      <c r="O53" s="834"/>
      <c r="P53" s="834"/>
      <c r="Q53" s="834"/>
      <c r="R53" s="834"/>
      <c r="S53" s="834"/>
      <c r="T53" s="834"/>
      <c r="U53" s="834"/>
      <c r="V53" s="834"/>
      <c r="W53" s="834"/>
      <c r="X53" s="834"/>
      <c r="Y53" s="834"/>
      <c r="Z53" s="834"/>
      <c r="AA53" s="834"/>
      <c r="AB53" s="834"/>
      <c r="AC53" s="835"/>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54" t="s">
        <v>12</v>
      </c>
      <c r="D57" s="403">
        <v>358.96199999999999</v>
      </c>
      <c r="E57" s="854" t="s">
        <v>12</v>
      </c>
      <c r="F57" s="403">
        <v>399.964</v>
      </c>
      <c r="G57" s="854" t="s">
        <v>12</v>
      </c>
      <c r="H57" s="403">
        <v>375.84500000000003</v>
      </c>
      <c r="I57" s="829"/>
      <c r="J57" s="403">
        <v>417.79599999999999</v>
      </c>
      <c r="K57" s="854" t="s">
        <v>12</v>
      </c>
      <c r="L57" s="403">
        <v>403.67700000000002</v>
      </c>
      <c r="M57" s="854" t="s">
        <v>12</v>
      </c>
      <c r="N57" s="403">
        <v>414.51900000000001</v>
      </c>
      <c r="O57" s="854" t="s">
        <v>12</v>
      </c>
      <c r="P57" s="403">
        <v>415.77100000000002</v>
      </c>
      <c r="Q57" s="854" t="s">
        <v>12</v>
      </c>
      <c r="R57" s="403">
        <v>339.11</v>
      </c>
      <c r="S57" s="854" t="s">
        <v>12</v>
      </c>
      <c r="T57" s="403">
        <v>398.31</v>
      </c>
      <c r="U57" s="854" t="s">
        <v>12</v>
      </c>
      <c r="V57" s="403">
        <v>390.62599999999998</v>
      </c>
      <c r="W57" s="854" t="s">
        <v>12</v>
      </c>
      <c r="X57" s="403">
        <v>441.23399999999998</v>
      </c>
      <c r="Y57" s="854" t="s">
        <v>12</v>
      </c>
      <c r="Z57" s="403">
        <v>415.00291377528868</v>
      </c>
      <c r="AA57" s="854" t="s">
        <v>12</v>
      </c>
      <c r="AB57" s="403">
        <v>416.99985762722139</v>
      </c>
      <c r="AC57" s="854" t="s">
        <v>12</v>
      </c>
      <c r="AD57" s="415"/>
      <c r="AE57" s="415"/>
      <c r="AF57" s="390"/>
      <c r="AG57" s="244">
        <v>14</v>
      </c>
      <c r="AH57" s="231">
        <v>11</v>
      </c>
      <c r="AI57" s="231">
        <v>14</v>
      </c>
      <c r="AJ57" s="232"/>
      <c r="AK57" s="4"/>
    </row>
    <row r="58" spans="1:37" x14ac:dyDescent="0.25">
      <c r="A58" s="258"/>
      <c r="B58" s="253"/>
      <c r="C58" s="852"/>
      <c r="D58" s="390"/>
      <c r="E58" s="852"/>
      <c r="F58" s="390"/>
      <c r="G58" s="852"/>
      <c r="H58" s="390"/>
      <c r="I58" s="830"/>
      <c r="J58" s="390"/>
      <c r="K58" s="852"/>
      <c r="L58" s="390"/>
      <c r="M58" s="852"/>
      <c r="N58" s="390"/>
      <c r="O58" s="852"/>
      <c r="P58" s="415"/>
      <c r="Q58" s="852"/>
      <c r="R58" s="390"/>
      <c r="S58" s="852"/>
      <c r="T58" s="390"/>
      <c r="U58" s="852"/>
      <c r="V58" s="390"/>
      <c r="W58" s="852"/>
      <c r="X58" s="390"/>
      <c r="Y58" s="852"/>
      <c r="Z58" s="390"/>
      <c r="AA58" s="852"/>
      <c r="AB58" s="390"/>
      <c r="AC58" s="852"/>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627</v>
      </c>
      <c r="X62" s="418"/>
      <c r="Y62" s="418"/>
      <c r="Z62" s="418"/>
      <c r="AA62" s="418"/>
      <c r="AB62" s="418"/>
      <c r="AC62" s="418"/>
      <c r="AD62" s="418"/>
      <c r="AE62" s="418"/>
      <c r="AF62" s="391"/>
      <c r="AG62" s="245"/>
      <c r="AH62" s="416"/>
      <c r="AI62" s="416"/>
      <c r="AJ62" s="259"/>
      <c r="AK62" s="10"/>
    </row>
    <row r="63" spans="1:37" s="246" customFormat="1" ht="15.75" thickBot="1" x14ac:dyDescent="0.3">
      <c r="A63" s="276"/>
      <c r="B63" s="833" t="s">
        <v>618</v>
      </c>
      <c r="C63" s="834"/>
      <c r="D63" s="834"/>
      <c r="E63" s="834"/>
      <c r="F63" s="834"/>
      <c r="G63" s="834"/>
      <c r="H63" s="834"/>
      <c r="I63" s="834"/>
      <c r="J63" s="834"/>
      <c r="K63" s="834"/>
      <c r="L63" s="834"/>
      <c r="M63" s="834"/>
      <c r="N63" s="834"/>
      <c r="O63" s="834"/>
      <c r="P63" s="834"/>
      <c r="Q63" s="834"/>
      <c r="R63" s="834"/>
      <c r="S63" s="834"/>
      <c r="T63" s="834"/>
      <c r="U63" s="834"/>
      <c r="V63" s="834"/>
      <c r="W63" s="834"/>
      <c r="X63" s="834"/>
      <c r="Y63" s="834"/>
      <c r="Z63" s="834"/>
      <c r="AA63" s="834"/>
      <c r="AB63" s="834"/>
      <c r="AC63" s="835"/>
      <c r="AD63" s="271"/>
      <c r="AE63" s="271"/>
      <c r="AF63" s="262"/>
      <c r="AG63" s="263"/>
      <c r="AH63" s="264"/>
      <c r="AI63" s="264"/>
      <c r="AJ63" s="265"/>
      <c r="AK63" s="10"/>
    </row>
    <row r="64" spans="1:37" ht="26.25" customHeight="1" x14ac:dyDescent="0.25">
      <c r="A64" s="266"/>
      <c r="B64" s="266"/>
      <c r="C64" s="248"/>
      <c r="D64" s="247"/>
      <c r="E64" s="277"/>
      <c r="F64" s="277"/>
      <c r="G64" s="278"/>
      <c r="H64" s="249" t="s">
        <v>631</v>
      </c>
      <c r="I64" s="279" t="s">
        <v>624</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632</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54" t="s">
        <v>12</v>
      </c>
      <c r="D68" s="403">
        <v>333.00004233177015</v>
      </c>
      <c r="E68" s="854" t="s">
        <v>12</v>
      </c>
      <c r="F68" s="403">
        <v>383.63685846119375</v>
      </c>
      <c r="G68" s="854" t="s">
        <v>12</v>
      </c>
      <c r="H68" s="403">
        <v>225.78200000000001</v>
      </c>
      <c r="I68" s="854"/>
      <c r="J68" s="403">
        <v>390</v>
      </c>
      <c r="K68" s="854" t="s">
        <v>12</v>
      </c>
      <c r="L68" s="403">
        <v>343</v>
      </c>
      <c r="M68" s="854" t="s">
        <v>12</v>
      </c>
      <c r="N68" s="403">
        <v>327</v>
      </c>
      <c r="O68" s="854" t="s">
        <v>12</v>
      </c>
      <c r="P68" s="403">
        <v>364</v>
      </c>
      <c r="Q68" s="854" t="s">
        <v>12</v>
      </c>
      <c r="R68" s="403">
        <v>308</v>
      </c>
      <c r="S68" s="854" t="s">
        <v>12</v>
      </c>
      <c r="T68" s="403">
        <v>465</v>
      </c>
      <c r="U68" s="854" t="s">
        <v>12</v>
      </c>
      <c r="V68" s="403">
        <v>367.66199999999998</v>
      </c>
      <c r="W68" s="854" t="s">
        <v>12</v>
      </c>
      <c r="X68" s="403">
        <v>399.99799999999999</v>
      </c>
      <c r="Y68" s="854" t="s">
        <v>12</v>
      </c>
      <c r="Z68" s="403">
        <v>426</v>
      </c>
      <c r="AA68" s="854" t="s">
        <v>12</v>
      </c>
      <c r="AB68" s="403">
        <v>362</v>
      </c>
      <c r="AC68" s="854" t="s">
        <v>12</v>
      </c>
      <c r="AD68" s="415"/>
      <c r="AE68" s="415"/>
      <c r="AF68" s="390"/>
      <c r="AG68" s="244">
        <v>13</v>
      </c>
      <c r="AH68" s="231">
        <v>13</v>
      </c>
      <c r="AI68" s="231">
        <v>13</v>
      </c>
      <c r="AJ68" s="232"/>
      <c r="AK68" s="4"/>
    </row>
    <row r="69" spans="1:37" x14ac:dyDescent="0.25">
      <c r="A69" s="258"/>
      <c r="B69" s="253"/>
      <c r="C69" s="852"/>
      <c r="D69" s="390"/>
      <c r="E69" s="852"/>
      <c r="F69" s="390"/>
      <c r="G69" s="852"/>
      <c r="H69" s="390"/>
      <c r="I69" s="852"/>
      <c r="J69" s="390"/>
      <c r="K69" s="852"/>
      <c r="L69" s="390"/>
      <c r="M69" s="852"/>
      <c r="N69" s="390"/>
      <c r="O69" s="852"/>
      <c r="P69" s="415"/>
      <c r="Q69" s="852"/>
      <c r="R69" s="390"/>
      <c r="S69" s="852"/>
      <c r="T69" s="390"/>
      <c r="U69" s="852"/>
      <c r="V69" s="390"/>
      <c r="W69" s="852"/>
      <c r="X69" s="390"/>
      <c r="Y69" s="852"/>
      <c r="Z69" s="390"/>
      <c r="AA69" s="852"/>
      <c r="AB69" s="390"/>
      <c r="AC69" s="852"/>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633</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33" t="s">
        <v>618</v>
      </c>
      <c r="C74" s="834"/>
      <c r="D74" s="834"/>
      <c r="E74" s="834"/>
      <c r="F74" s="834"/>
      <c r="G74" s="834"/>
      <c r="H74" s="834"/>
      <c r="I74" s="834"/>
      <c r="J74" s="834"/>
      <c r="K74" s="834"/>
      <c r="L74" s="834"/>
      <c r="M74" s="834"/>
      <c r="N74" s="834"/>
      <c r="O74" s="834"/>
      <c r="P74" s="834"/>
      <c r="Q74" s="834"/>
      <c r="R74" s="834"/>
      <c r="S74" s="834"/>
      <c r="T74" s="834"/>
      <c r="U74" s="834"/>
      <c r="V74" s="834"/>
      <c r="W74" s="834"/>
      <c r="X74" s="834"/>
      <c r="Y74" s="834"/>
      <c r="Z74" s="834"/>
      <c r="AA74" s="834"/>
      <c r="AB74" s="834"/>
      <c r="AC74" s="835"/>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634</v>
      </c>
      <c r="S75" s="248"/>
      <c r="T75" s="247"/>
      <c r="U75" s="248"/>
      <c r="V75" s="247"/>
      <c r="W75" s="248"/>
      <c r="X75" s="283"/>
      <c r="Y75" s="248"/>
      <c r="Z75" s="283" t="s">
        <v>635</v>
      </c>
      <c r="AA75" s="248"/>
      <c r="AB75" s="283"/>
      <c r="AC75" s="850"/>
      <c r="AD75" s="850"/>
      <c r="AE75" s="850"/>
      <c r="AF75" s="850"/>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636</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9"/>
      <c r="D79" s="403">
        <v>441</v>
      </c>
      <c r="E79" s="872" t="s">
        <v>12</v>
      </c>
      <c r="F79" s="403">
        <v>309</v>
      </c>
      <c r="G79" s="872" t="s">
        <v>12</v>
      </c>
      <c r="H79" s="403">
        <v>331</v>
      </c>
      <c r="I79" s="872" t="s">
        <v>12</v>
      </c>
      <c r="J79" s="403">
        <v>431</v>
      </c>
      <c r="K79" s="872" t="s">
        <v>12</v>
      </c>
      <c r="L79" s="403">
        <v>396</v>
      </c>
      <c r="M79" s="872" t="s">
        <v>12</v>
      </c>
      <c r="N79" s="403">
        <v>444</v>
      </c>
      <c r="O79" s="854" t="s">
        <v>12</v>
      </c>
      <c r="P79" s="403">
        <v>381.62200000000001</v>
      </c>
      <c r="Q79" s="829"/>
      <c r="R79" s="403">
        <v>200.19399999999999</v>
      </c>
      <c r="S79" s="829"/>
      <c r="T79" s="403">
        <v>323.899</v>
      </c>
      <c r="U79" s="872" t="s">
        <v>12</v>
      </c>
      <c r="V79" s="403">
        <v>403</v>
      </c>
      <c r="W79" s="854" t="s">
        <v>12</v>
      </c>
      <c r="X79" s="403">
        <v>419.71300000000002</v>
      </c>
      <c r="Y79" s="854" t="s">
        <v>235</v>
      </c>
      <c r="Z79" s="403">
        <v>239.88200000000001</v>
      </c>
      <c r="AA79" s="854" t="s">
        <v>12</v>
      </c>
      <c r="AB79" s="403">
        <v>421.01100000000002</v>
      </c>
      <c r="AC79" s="829"/>
      <c r="AD79" s="415"/>
      <c r="AE79" s="415"/>
      <c r="AF79" s="390"/>
      <c r="AG79" s="244">
        <v>13</v>
      </c>
      <c r="AH79" s="231">
        <v>8</v>
      </c>
      <c r="AI79" s="231">
        <v>11</v>
      </c>
      <c r="AJ79" s="232"/>
      <c r="AK79" s="4"/>
    </row>
    <row r="80" spans="1:37" x14ac:dyDescent="0.25">
      <c r="A80" s="258"/>
      <c r="B80" s="253"/>
      <c r="C80" s="830"/>
      <c r="D80" s="390"/>
      <c r="E80" s="851"/>
      <c r="F80" s="390"/>
      <c r="G80" s="851"/>
      <c r="H80" s="390"/>
      <c r="I80" s="851"/>
      <c r="J80" s="390"/>
      <c r="K80" s="851"/>
      <c r="L80" s="390"/>
      <c r="M80" s="851"/>
      <c r="N80" s="390"/>
      <c r="O80" s="852"/>
      <c r="P80" s="415"/>
      <c r="Q80" s="830"/>
      <c r="R80" s="390"/>
      <c r="S80" s="830"/>
      <c r="T80" s="390"/>
      <c r="U80" s="851"/>
      <c r="V80" s="390"/>
      <c r="W80" s="852"/>
      <c r="X80" s="390"/>
      <c r="Y80" s="852"/>
      <c r="Z80" s="390"/>
      <c r="AA80" s="852"/>
      <c r="AB80" s="390"/>
      <c r="AC80" s="830"/>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627</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33" t="s">
        <v>618</v>
      </c>
      <c r="C85" s="834"/>
      <c r="D85" s="834"/>
      <c r="E85" s="834"/>
      <c r="F85" s="834"/>
      <c r="G85" s="834"/>
      <c r="H85" s="834"/>
      <c r="I85" s="834"/>
      <c r="J85" s="834"/>
      <c r="K85" s="834"/>
      <c r="L85" s="834"/>
      <c r="M85" s="834"/>
      <c r="N85" s="834"/>
      <c r="O85" s="834"/>
      <c r="P85" s="834"/>
      <c r="Q85" s="834"/>
      <c r="R85" s="834"/>
      <c r="S85" s="834"/>
      <c r="T85" s="834"/>
      <c r="U85" s="834"/>
      <c r="V85" s="834"/>
      <c r="W85" s="834"/>
      <c r="X85" s="834"/>
      <c r="Y85" s="834"/>
      <c r="Z85" s="834"/>
      <c r="AA85" s="834"/>
      <c r="AB85" s="834"/>
      <c r="AC85" s="835"/>
      <c r="AD85" s="271"/>
      <c r="AE85" s="271"/>
      <c r="AF85" s="262"/>
      <c r="AG85" s="263"/>
      <c r="AH85" s="264"/>
      <c r="AI85" s="264"/>
      <c r="AJ85" s="265"/>
      <c r="AK85" s="10"/>
    </row>
    <row r="86" spans="1:37" x14ac:dyDescent="0.25">
      <c r="A86" s="266"/>
      <c r="B86" s="293" t="s">
        <v>635</v>
      </c>
      <c r="C86" s="284"/>
      <c r="D86" s="284"/>
      <c r="E86" s="284"/>
      <c r="F86" s="247"/>
      <c r="G86" s="248"/>
      <c r="H86" s="249"/>
      <c r="I86" s="285"/>
      <c r="J86" s="285"/>
      <c r="K86" s="285"/>
      <c r="L86" s="247"/>
      <c r="M86" s="248"/>
      <c r="N86" s="247" t="s">
        <v>776</v>
      </c>
      <c r="O86" s="286"/>
      <c r="P86" s="286"/>
      <c r="Q86" s="287"/>
      <c r="R86" s="286"/>
      <c r="S86" s="286"/>
      <c r="T86" s="286"/>
      <c r="U86" s="286"/>
      <c r="V86" s="286"/>
      <c r="W86" s="286"/>
      <c r="X86" s="247" t="s">
        <v>637</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638</v>
      </c>
      <c r="N87" s="400"/>
      <c r="O87" s="400" t="s">
        <v>639</v>
      </c>
      <c r="P87" s="400"/>
      <c r="Q87" s="409" t="s">
        <v>640</v>
      </c>
      <c r="R87" s="400"/>
      <c r="S87" s="400" t="s">
        <v>641</v>
      </c>
      <c r="T87" s="400"/>
      <c r="U87" s="400" t="s">
        <v>642</v>
      </c>
      <c r="V87" s="400"/>
      <c r="W87" s="400" t="s">
        <v>643</v>
      </c>
      <c r="X87" s="400"/>
      <c r="Y87" s="400" t="s">
        <v>644</v>
      </c>
      <c r="Z87" s="400"/>
      <c r="AA87" s="400" t="s">
        <v>645</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9"/>
      <c r="D90" s="403">
        <v>416.99700000000001</v>
      </c>
      <c r="E90" s="854" t="s">
        <v>12</v>
      </c>
      <c r="F90" s="403">
        <v>363</v>
      </c>
      <c r="G90" s="854" t="s">
        <v>12</v>
      </c>
      <c r="H90" s="403">
        <v>339</v>
      </c>
      <c r="I90" s="854" t="s">
        <v>12</v>
      </c>
      <c r="J90" s="403">
        <v>473.767</v>
      </c>
      <c r="K90" s="829"/>
      <c r="L90" s="403">
        <v>360.17</v>
      </c>
      <c r="M90" s="854"/>
      <c r="N90" s="403">
        <v>272</v>
      </c>
      <c r="O90" s="854" t="s">
        <v>15</v>
      </c>
      <c r="P90" s="403">
        <v>301.25</v>
      </c>
      <c r="Q90" s="854"/>
      <c r="R90" s="403">
        <v>349</v>
      </c>
      <c r="S90" s="854"/>
      <c r="T90" s="403">
        <v>299</v>
      </c>
      <c r="U90" s="854" t="s">
        <v>223</v>
      </c>
      <c r="V90" s="403">
        <v>318</v>
      </c>
      <c r="W90" s="854" t="s">
        <v>223</v>
      </c>
      <c r="X90" s="403">
        <v>244</v>
      </c>
      <c r="Y90" s="854" t="s">
        <v>223</v>
      </c>
      <c r="Z90" s="403">
        <v>343</v>
      </c>
      <c r="AA90" s="854" t="s">
        <v>223</v>
      </c>
      <c r="AB90" s="403">
        <v>399</v>
      </c>
      <c r="AC90" s="854" t="s">
        <v>12</v>
      </c>
      <c r="AD90" s="415"/>
      <c r="AE90" s="415"/>
      <c r="AF90" s="390"/>
      <c r="AG90" s="244">
        <v>6</v>
      </c>
      <c r="AH90" s="231">
        <v>4</v>
      </c>
      <c r="AI90" s="231">
        <v>6</v>
      </c>
      <c r="AJ90" s="232"/>
      <c r="AK90" s="4"/>
    </row>
    <row r="91" spans="1:37" x14ac:dyDescent="0.25">
      <c r="A91" s="258"/>
      <c r="B91" s="253"/>
      <c r="C91" s="830"/>
      <c r="D91" s="390"/>
      <c r="E91" s="852"/>
      <c r="F91" s="390"/>
      <c r="G91" s="852"/>
      <c r="H91" s="390"/>
      <c r="I91" s="852"/>
      <c r="J91" s="390"/>
      <c r="K91" s="830"/>
      <c r="L91" s="390"/>
      <c r="M91" s="852"/>
      <c r="N91" s="390"/>
      <c r="O91" s="852"/>
      <c r="P91" s="415"/>
      <c r="Q91" s="852"/>
      <c r="R91" s="390"/>
      <c r="S91" s="852"/>
      <c r="T91" s="390"/>
      <c r="U91" s="852"/>
      <c r="V91" s="390"/>
      <c r="W91" s="852"/>
      <c r="X91" s="390"/>
      <c r="Y91" s="852"/>
      <c r="Z91" s="390"/>
      <c r="AA91" s="852"/>
      <c r="AB91" s="390"/>
      <c r="AC91" s="852"/>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9"/>
      <c r="T94" s="849"/>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33" t="s">
        <v>618</v>
      </c>
      <c r="C96" s="834"/>
      <c r="D96" s="834"/>
      <c r="E96" s="834"/>
      <c r="F96" s="834"/>
      <c r="G96" s="834"/>
      <c r="H96" s="834"/>
      <c r="I96" s="834"/>
      <c r="J96" s="834"/>
      <c r="K96" s="834"/>
      <c r="L96" s="834"/>
      <c r="M96" s="834"/>
      <c r="N96" s="834"/>
      <c r="O96" s="834"/>
      <c r="P96" s="834"/>
      <c r="Q96" s="834"/>
      <c r="R96" s="834"/>
      <c r="S96" s="834"/>
      <c r="T96" s="834"/>
      <c r="U96" s="834"/>
      <c r="V96" s="834"/>
      <c r="W96" s="834"/>
      <c r="X96" s="834"/>
      <c r="Y96" s="834"/>
      <c r="Z96" s="834"/>
      <c r="AA96" s="834"/>
      <c r="AB96" s="834"/>
      <c r="AC96" s="835"/>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5" t="s">
        <v>646</v>
      </c>
      <c r="V97" s="856"/>
      <c r="W97" s="857"/>
      <c r="X97" s="298"/>
      <c r="Y97" s="299"/>
      <c r="Z97" s="298"/>
      <c r="AA97" s="283"/>
      <c r="AB97" s="283"/>
      <c r="AC97" s="295"/>
      <c r="AD97" s="295"/>
      <c r="AE97" s="295"/>
      <c r="AF97" s="300"/>
      <c r="AG97" s="250"/>
      <c r="AH97" s="251"/>
      <c r="AI97" s="251"/>
      <c r="AJ97" s="301"/>
      <c r="AK97" s="10"/>
    </row>
    <row r="98" spans="1:37" ht="30" x14ac:dyDescent="0.25">
      <c r="A98" s="253"/>
      <c r="B98" s="253"/>
      <c r="C98" s="421" t="s">
        <v>624</v>
      </c>
      <c r="D98" s="391"/>
      <c r="E98" s="389"/>
      <c r="F98" s="390"/>
      <c r="G98" s="389"/>
      <c r="H98" s="391" t="s">
        <v>647</v>
      </c>
      <c r="I98" s="246"/>
      <c r="J98" s="442"/>
      <c r="K98" s="442"/>
      <c r="L98" s="443"/>
      <c r="M98" s="443"/>
      <c r="N98" s="443"/>
      <c r="O98" s="9"/>
      <c r="P98" s="9"/>
      <c r="Q98" s="444"/>
      <c r="R98" s="9"/>
      <c r="S98" s="9"/>
      <c r="T98" s="9"/>
      <c r="U98" s="302" t="s">
        <v>624</v>
      </c>
      <c r="V98" s="246"/>
      <c r="W98" s="303" t="s">
        <v>648</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649</v>
      </c>
      <c r="V99" s="400"/>
      <c r="W99" s="305" t="s">
        <v>650</v>
      </c>
      <c r="X99" s="400"/>
      <c r="Y99" s="400" t="s">
        <v>651</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9"/>
      <c r="D102" s="403">
        <v>420</v>
      </c>
      <c r="E102" s="854" t="s">
        <v>12</v>
      </c>
      <c r="F102" s="403">
        <v>339</v>
      </c>
      <c r="G102" s="854" t="s">
        <v>12</v>
      </c>
      <c r="H102" s="403">
        <v>461</v>
      </c>
      <c r="I102" s="854" t="s">
        <v>12</v>
      </c>
      <c r="J102" s="403">
        <v>324.66000000000003</v>
      </c>
      <c r="K102" s="854" t="s">
        <v>12</v>
      </c>
      <c r="L102" s="403">
        <v>342</v>
      </c>
      <c r="M102" s="854" t="s">
        <v>12</v>
      </c>
      <c r="N102" s="403">
        <v>392</v>
      </c>
      <c r="O102" s="854" t="s">
        <v>12</v>
      </c>
      <c r="P102" s="403">
        <v>371</v>
      </c>
      <c r="Q102" s="854" t="s">
        <v>12</v>
      </c>
      <c r="R102" s="403">
        <v>335.58699999999999</v>
      </c>
      <c r="S102" s="854" t="s">
        <v>12</v>
      </c>
      <c r="T102" s="403">
        <v>421.97300000000001</v>
      </c>
      <c r="U102" s="854" t="s">
        <v>223</v>
      </c>
      <c r="V102" s="403">
        <v>330</v>
      </c>
      <c r="W102" s="854" t="s">
        <v>223</v>
      </c>
      <c r="X102" s="403">
        <v>474.91199999999998</v>
      </c>
      <c r="Y102" s="854" t="s">
        <v>223</v>
      </c>
      <c r="Z102" s="403">
        <v>321</v>
      </c>
      <c r="AA102" s="854" t="s">
        <v>12</v>
      </c>
      <c r="AB102" s="403">
        <v>400.55</v>
      </c>
      <c r="AC102" s="854" t="s">
        <v>12</v>
      </c>
      <c r="AD102" s="415"/>
      <c r="AE102" s="415"/>
      <c r="AF102" s="390"/>
      <c r="AG102" s="244">
        <v>11</v>
      </c>
      <c r="AH102" s="231">
        <v>6</v>
      </c>
      <c r="AI102" s="231">
        <v>10</v>
      </c>
      <c r="AJ102" s="308"/>
      <c r="AK102" s="4"/>
    </row>
    <row r="103" spans="1:37" x14ac:dyDescent="0.25">
      <c r="A103" s="258"/>
      <c r="B103" s="253"/>
      <c r="C103" s="830"/>
      <c r="D103" s="390"/>
      <c r="E103" s="852"/>
      <c r="F103" s="390"/>
      <c r="G103" s="852"/>
      <c r="H103" s="390"/>
      <c r="I103" s="852"/>
      <c r="J103" s="390"/>
      <c r="K103" s="852"/>
      <c r="L103" s="390"/>
      <c r="M103" s="852"/>
      <c r="N103" s="390"/>
      <c r="O103" s="852"/>
      <c r="P103" s="415"/>
      <c r="Q103" s="852"/>
      <c r="R103" s="390"/>
      <c r="S103" s="852"/>
      <c r="T103" s="390"/>
      <c r="U103" s="852"/>
      <c r="V103" s="390"/>
      <c r="W103" s="852"/>
      <c r="X103" s="390"/>
      <c r="Y103" s="852"/>
      <c r="Z103" s="390"/>
      <c r="AA103" s="852"/>
      <c r="AB103" s="390"/>
      <c r="AC103" s="852"/>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652</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627</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627</v>
      </c>
      <c r="V106" s="417"/>
      <c r="W106" s="417" t="s">
        <v>627</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627</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33" t="s">
        <v>618</v>
      </c>
      <c r="C108" s="834"/>
      <c r="D108" s="834"/>
      <c r="E108" s="834"/>
      <c r="F108" s="834"/>
      <c r="G108" s="834"/>
      <c r="H108" s="834"/>
      <c r="I108" s="834"/>
      <c r="J108" s="834"/>
      <c r="K108" s="834"/>
      <c r="L108" s="834"/>
      <c r="M108" s="834"/>
      <c r="N108" s="834"/>
      <c r="O108" s="834"/>
      <c r="P108" s="834"/>
      <c r="Q108" s="834"/>
      <c r="R108" s="834"/>
      <c r="S108" s="834"/>
      <c r="T108" s="834"/>
      <c r="U108" s="834"/>
      <c r="V108" s="834"/>
      <c r="W108" s="834"/>
      <c r="X108" s="834"/>
      <c r="Y108" s="834"/>
      <c r="Z108" s="834"/>
      <c r="AA108" s="834"/>
      <c r="AB108" s="834"/>
      <c r="AC108" s="835"/>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5" t="s">
        <v>646</v>
      </c>
      <c r="P109" s="856"/>
      <c r="Q109" s="857"/>
      <c r="R109" s="285"/>
      <c r="S109" s="285"/>
      <c r="T109" s="285"/>
      <c r="U109" s="285"/>
      <c r="V109" s="285"/>
      <c r="W109" s="285"/>
      <c r="X109" s="285"/>
      <c r="Y109" s="285"/>
      <c r="Z109" s="285"/>
      <c r="AA109" s="285"/>
      <c r="AB109" s="283" t="s">
        <v>653</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648</v>
      </c>
      <c r="P110" s="421"/>
      <c r="Q110" s="314" t="s">
        <v>624</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654</v>
      </c>
      <c r="P111" s="400"/>
      <c r="Q111" s="315" t="s">
        <v>655</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54" t="s">
        <v>12</v>
      </c>
      <c r="D114" s="403">
        <v>280</v>
      </c>
      <c r="E114" s="854" t="s">
        <v>12</v>
      </c>
      <c r="F114" s="403">
        <v>387.99599999999998</v>
      </c>
      <c r="G114" s="854" t="s">
        <v>12</v>
      </c>
      <c r="H114" s="403">
        <v>319</v>
      </c>
      <c r="I114" s="854" t="s">
        <v>12</v>
      </c>
      <c r="J114" s="403">
        <v>429.45299999999997</v>
      </c>
      <c r="K114" s="854" t="s">
        <v>12</v>
      </c>
      <c r="L114" s="403">
        <v>484.387</v>
      </c>
      <c r="M114" s="829"/>
      <c r="N114" s="403">
        <v>372.19400000000002</v>
      </c>
      <c r="O114" s="854" t="s">
        <v>223</v>
      </c>
      <c r="P114" s="403">
        <v>552.22299999999996</v>
      </c>
      <c r="Q114" s="854" t="s">
        <v>223</v>
      </c>
      <c r="R114" s="403">
        <v>396.82299999999998</v>
      </c>
      <c r="S114" s="854" t="s">
        <v>12</v>
      </c>
      <c r="T114" s="403">
        <v>357.99599999999998</v>
      </c>
      <c r="U114" s="854" t="s">
        <v>12</v>
      </c>
      <c r="V114" s="403">
        <v>401</v>
      </c>
      <c r="W114" s="851" t="s">
        <v>12</v>
      </c>
      <c r="X114" s="403">
        <v>395.00900000000001</v>
      </c>
      <c r="Y114" s="851" t="s">
        <v>12</v>
      </c>
      <c r="Z114" s="403">
        <v>445.37900000000002</v>
      </c>
      <c r="AA114" s="829"/>
      <c r="AB114" s="403">
        <v>396.995</v>
      </c>
      <c r="AC114" s="854" t="s">
        <v>12</v>
      </c>
      <c r="AD114" s="415"/>
      <c r="AE114" s="415"/>
      <c r="AF114" s="390"/>
      <c r="AG114" s="244">
        <v>12</v>
      </c>
      <c r="AH114" s="231">
        <v>2</v>
      </c>
      <c r="AI114" s="231">
        <v>9</v>
      </c>
      <c r="AJ114" s="308"/>
      <c r="AK114" s="4"/>
    </row>
    <row r="115" spans="1:37" ht="15.75" thickBot="1" x14ac:dyDescent="0.3">
      <c r="A115" s="258"/>
      <c r="B115" s="253"/>
      <c r="C115" s="852"/>
      <c r="D115" s="390"/>
      <c r="E115" s="852"/>
      <c r="F115" s="390"/>
      <c r="G115" s="852"/>
      <c r="H115" s="390"/>
      <c r="I115" s="852"/>
      <c r="J115" s="390"/>
      <c r="K115" s="852"/>
      <c r="L115" s="390"/>
      <c r="M115" s="830"/>
      <c r="N115" s="390"/>
      <c r="O115" s="852"/>
      <c r="P115" s="415"/>
      <c r="Q115" s="852"/>
      <c r="R115" s="390"/>
      <c r="S115" s="852"/>
      <c r="T115" s="390"/>
      <c r="U115" s="852"/>
      <c r="V115" s="390"/>
      <c r="W115" s="852"/>
      <c r="X115" s="390"/>
      <c r="Y115" s="852"/>
      <c r="Z115" s="390"/>
      <c r="AA115" s="853"/>
      <c r="AB115" s="390"/>
      <c r="AC115" s="870"/>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627</v>
      </c>
      <c r="P118" s="417"/>
      <c r="Q118" s="417" t="s">
        <v>627</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627</v>
      </c>
      <c r="Z119" s="417"/>
      <c r="AA119" s="417"/>
      <c r="AB119" s="417"/>
      <c r="AC119" s="418"/>
      <c r="AD119" s="418"/>
      <c r="AE119" s="418"/>
      <c r="AF119" s="391"/>
      <c r="AG119" s="245"/>
      <c r="AH119" s="416"/>
      <c r="AI119" s="416"/>
      <c r="AJ119" s="259"/>
      <c r="AK119" s="10"/>
    </row>
    <row r="120" spans="1:37" s="246" customFormat="1" ht="15.75" thickBot="1" x14ac:dyDescent="0.3">
      <c r="A120" s="276"/>
      <c r="B120" s="833" t="s">
        <v>618</v>
      </c>
      <c r="C120" s="834"/>
      <c r="D120" s="834"/>
      <c r="E120" s="834"/>
      <c r="F120" s="834"/>
      <c r="G120" s="834"/>
      <c r="H120" s="834"/>
      <c r="I120" s="834"/>
      <c r="J120" s="834"/>
      <c r="K120" s="834"/>
      <c r="L120" s="834"/>
      <c r="M120" s="834"/>
      <c r="N120" s="834"/>
      <c r="O120" s="834"/>
      <c r="P120" s="834"/>
      <c r="Q120" s="834"/>
      <c r="R120" s="834"/>
      <c r="S120" s="834"/>
      <c r="T120" s="834"/>
      <c r="U120" s="834"/>
      <c r="V120" s="834"/>
      <c r="W120" s="834"/>
      <c r="X120" s="834"/>
      <c r="Y120" s="834"/>
      <c r="Z120" s="834"/>
      <c r="AA120" s="834"/>
      <c r="AB120" s="834"/>
      <c r="AC120" s="835"/>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5" t="s">
        <v>646</v>
      </c>
      <c r="R121" s="856"/>
      <c r="S121" s="856"/>
      <c r="T121" s="856"/>
      <c r="U121" s="856"/>
      <c r="V121" s="856"/>
      <c r="W121" s="856"/>
      <c r="X121" s="856"/>
      <c r="Y121" s="857"/>
      <c r="Z121" s="283"/>
      <c r="AA121" s="323"/>
      <c r="AB121" s="323"/>
      <c r="AC121" s="858"/>
      <c r="AD121" s="858"/>
      <c r="AE121" s="858"/>
      <c r="AF121" s="858"/>
      <c r="AG121" s="250"/>
      <c r="AH121" s="251"/>
      <c r="AI121" s="251"/>
      <c r="AJ121" s="252"/>
      <c r="AK121" s="4"/>
    </row>
    <row r="122" spans="1:37" x14ac:dyDescent="0.25">
      <c r="A122" s="253"/>
      <c r="B122" s="445"/>
      <c r="C122" s="243"/>
      <c r="E122" s="446"/>
      <c r="G122" s="447" t="s">
        <v>656</v>
      </c>
      <c r="H122" s="448"/>
      <c r="I122" s="448"/>
      <c r="K122" s="10" t="s">
        <v>624</v>
      </c>
      <c r="L122" s="9"/>
      <c r="M122" s="10" t="s">
        <v>624</v>
      </c>
      <c r="N122" s="9"/>
      <c r="O122" s="9" t="s">
        <v>648</v>
      </c>
      <c r="P122" s="9"/>
      <c r="Q122" s="324"/>
      <c r="R122" s="10"/>
      <c r="S122" s="10" t="s">
        <v>624</v>
      </c>
      <c r="T122" s="417"/>
      <c r="U122" s="10" t="s">
        <v>624</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657</v>
      </c>
      <c r="F123" s="400"/>
      <c r="G123" s="400" t="s">
        <v>658</v>
      </c>
      <c r="H123" s="400"/>
      <c r="I123" s="400" t="s">
        <v>264</v>
      </c>
      <c r="J123" s="400"/>
      <c r="K123" s="400" t="s">
        <v>659</v>
      </c>
      <c r="L123" s="400"/>
      <c r="M123" s="400" t="s">
        <v>660</v>
      </c>
      <c r="N123" s="400"/>
      <c r="O123" s="400" t="s">
        <v>661</v>
      </c>
      <c r="P123" s="400"/>
      <c r="Q123" s="326" t="s">
        <v>662</v>
      </c>
      <c r="R123" s="400"/>
      <c r="S123" s="400" t="s">
        <v>663</v>
      </c>
      <c r="T123" s="400"/>
      <c r="U123" s="400" t="s">
        <v>664</v>
      </c>
      <c r="V123" s="400"/>
      <c r="W123" s="400" t="s">
        <v>665</v>
      </c>
      <c r="X123" s="400"/>
      <c r="Y123" s="305" t="s">
        <v>666</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782</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9"/>
      <c r="D126" s="403">
        <v>433</v>
      </c>
      <c r="E126" s="854" t="s">
        <v>235</v>
      </c>
      <c r="F126" s="403">
        <v>390</v>
      </c>
      <c r="G126" s="854" t="s">
        <v>235</v>
      </c>
      <c r="H126" s="403">
        <v>406.995</v>
      </c>
      <c r="I126" s="854" t="s">
        <v>12</v>
      </c>
      <c r="J126" s="403">
        <v>411.48200000000003</v>
      </c>
      <c r="K126" s="854" t="s">
        <v>235</v>
      </c>
      <c r="L126" s="403">
        <v>566.68100000000004</v>
      </c>
      <c r="M126" s="854"/>
      <c r="N126" s="403">
        <v>326.63200000000001</v>
      </c>
      <c r="O126" s="893" t="s">
        <v>15</v>
      </c>
      <c r="P126" s="403">
        <v>371.99700000000001</v>
      </c>
      <c r="Q126" s="854" t="s">
        <v>223</v>
      </c>
      <c r="R126" s="403">
        <v>441</v>
      </c>
      <c r="S126" s="854" t="s">
        <v>223</v>
      </c>
      <c r="T126" s="403">
        <v>445</v>
      </c>
      <c r="U126" s="854" t="s">
        <v>223</v>
      </c>
      <c r="V126" s="403">
        <v>332.73099999999999</v>
      </c>
      <c r="W126" s="854" t="s">
        <v>223</v>
      </c>
      <c r="X126" s="403">
        <v>241.999</v>
      </c>
      <c r="Y126" s="854" t="s">
        <v>223</v>
      </c>
      <c r="Z126" s="403">
        <v>473.13099999999997</v>
      </c>
      <c r="AA126" s="829"/>
      <c r="AB126" s="403">
        <v>439.99900000000002</v>
      </c>
      <c r="AC126" s="854" t="s">
        <v>12</v>
      </c>
      <c r="AD126" s="415"/>
      <c r="AE126" s="415"/>
      <c r="AF126" s="390"/>
      <c r="AG126" s="244">
        <v>4</v>
      </c>
      <c r="AH126" s="231">
        <v>0</v>
      </c>
      <c r="AI126" s="231">
        <v>1</v>
      </c>
      <c r="AJ126" s="308"/>
      <c r="AK126" s="4"/>
    </row>
    <row r="127" spans="1:37" x14ac:dyDescent="0.25">
      <c r="A127" s="258"/>
      <c r="B127" s="253"/>
      <c r="C127" s="830"/>
      <c r="D127" s="390"/>
      <c r="E127" s="852"/>
      <c r="F127" s="390"/>
      <c r="G127" s="852"/>
      <c r="H127" s="390"/>
      <c r="I127" s="852"/>
      <c r="J127" s="390"/>
      <c r="K127" s="852"/>
      <c r="L127" s="390"/>
      <c r="M127" s="852"/>
      <c r="N127" s="390"/>
      <c r="O127" s="894"/>
      <c r="P127" s="415"/>
      <c r="Q127" s="852"/>
      <c r="R127" s="390"/>
      <c r="S127" s="852"/>
      <c r="T127" s="390"/>
      <c r="U127" s="852"/>
      <c r="V127" s="390"/>
      <c r="W127" s="852"/>
      <c r="X127" s="390"/>
      <c r="Y127" s="852"/>
      <c r="Z127" s="390"/>
      <c r="AA127" s="830"/>
      <c r="AB127" s="390"/>
      <c r="AC127" s="852"/>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633</v>
      </c>
      <c r="L129" s="390"/>
      <c r="M129" s="400" t="s">
        <v>667</v>
      </c>
      <c r="N129" s="390"/>
      <c r="O129" s="400" t="s">
        <v>206</v>
      </c>
      <c r="P129" s="400"/>
      <c r="Q129" s="329" t="s">
        <v>79</v>
      </c>
      <c r="R129" s="238"/>
      <c r="S129" s="319" t="s">
        <v>652</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627</v>
      </c>
      <c r="N130" s="391"/>
      <c r="O130" s="420" t="s">
        <v>627</v>
      </c>
      <c r="P130" s="420"/>
      <c r="Q130" s="438"/>
      <c r="R130" s="391"/>
      <c r="S130" s="420"/>
      <c r="T130" s="391"/>
      <c r="U130" s="420" t="s">
        <v>627</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33" t="s">
        <v>618</v>
      </c>
      <c r="C132" s="834"/>
      <c r="D132" s="834"/>
      <c r="E132" s="834"/>
      <c r="F132" s="834"/>
      <c r="G132" s="834"/>
      <c r="H132" s="834"/>
      <c r="I132" s="834"/>
      <c r="J132" s="834"/>
      <c r="K132" s="834"/>
      <c r="L132" s="834"/>
      <c r="M132" s="834"/>
      <c r="N132" s="834"/>
      <c r="O132" s="834"/>
      <c r="P132" s="834"/>
      <c r="Q132" s="834"/>
      <c r="R132" s="834"/>
      <c r="S132" s="834"/>
      <c r="T132" s="834"/>
      <c r="U132" s="834"/>
      <c r="V132" s="834"/>
      <c r="W132" s="834"/>
      <c r="X132" s="834"/>
      <c r="Y132" s="834"/>
      <c r="Z132" s="834"/>
      <c r="AA132" s="834"/>
      <c r="AB132" s="834"/>
      <c r="AC132" s="835"/>
      <c r="AD132" s="271"/>
      <c r="AE132" s="271"/>
      <c r="AF132" s="262"/>
      <c r="AG132" s="263"/>
      <c r="AH132" s="264"/>
      <c r="AI132" s="264"/>
      <c r="AJ132" s="265"/>
      <c r="AK132" s="10"/>
    </row>
    <row r="133" spans="1:37" s="246" customFormat="1" ht="15.75" thickBot="1" x14ac:dyDescent="0.3">
      <c r="A133" s="293"/>
      <c r="B133" s="293"/>
      <c r="C133" s="330"/>
      <c r="D133" s="330"/>
      <c r="E133" s="330"/>
      <c r="F133" s="283"/>
      <c r="G133" s="859" t="s">
        <v>646</v>
      </c>
      <c r="H133" s="860"/>
      <c r="I133" s="860"/>
      <c r="J133" s="860"/>
      <c r="K133" s="861"/>
      <c r="L133" s="283"/>
      <c r="M133" s="281"/>
      <c r="N133" s="283"/>
      <c r="O133" s="281"/>
      <c r="P133" s="281"/>
      <c r="Q133" s="296"/>
      <c r="R133" s="283"/>
      <c r="S133" s="281"/>
      <c r="T133" s="283"/>
      <c r="U133" s="281"/>
      <c r="V133" s="283"/>
      <c r="W133" s="862" t="s">
        <v>646</v>
      </c>
      <c r="X133" s="863"/>
      <c r="Y133" s="864"/>
      <c r="Z133" s="283"/>
      <c r="AA133" s="281"/>
      <c r="AB133" s="283"/>
      <c r="AC133" s="295"/>
      <c r="AD133" s="295"/>
      <c r="AE133" s="295"/>
      <c r="AF133" s="283"/>
      <c r="AG133" s="250"/>
      <c r="AH133" s="251"/>
      <c r="AI133" s="251"/>
      <c r="AJ133" s="301"/>
      <c r="AK133" s="10"/>
    </row>
    <row r="134" spans="1:37" x14ac:dyDescent="0.25">
      <c r="A134" s="268"/>
      <c r="B134" s="268"/>
      <c r="C134" s="440"/>
      <c r="D134" s="440" t="s">
        <v>634</v>
      </c>
      <c r="E134" s="440"/>
      <c r="G134" s="331" t="s">
        <v>624</v>
      </c>
      <c r="H134" s="246"/>
      <c r="I134" s="9" t="s">
        <v>648</v>
      </c>
      <c r="J134" s="246"/>
      <c r="K134" s="303" t="s">
        <v>668</v>
      </c>
      <c r="L134" s="440"/>
      <c r="M134" s="10"/>
      <c r="O134" s="243"/>
      <c r="P134" s="243"/>
      <c r="Q134" s="444"/>
      <c r="R134" s="9"/>
      <c r="S134" s="9"/>
      <c r="U134" s="243"/>
      <c r="V134" s="450" t="s">
        <v>631</v>
      </c>
      <c r="W134" s="302" t="s">
        <v>624</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669</v>
      </c>
      <c r="H135" s="400"/>
      <c r="I135" s="400" t="s">
        <v>670</v>
      </c>
      <c r="J135" s="400"/>
      <c r="K135" s="305" t="s">
        <v>671</v>
      </c>
      <c r="L135" s="400"/>
      <c r="M135" s="400" t="s">
        <v>286</v>
      </c>
      <c r="N135" s="400"/>
      <c r="O135" s="400" t="s">
        <v>218</v>
      </c>
      <c r="P135" s="400"/>
      <c r="Q135" s="409" t="s">
        <v>369</v>
      </c>
      <c r="R135" s="400"/>
      <c r="S135" s="400" t="s">
        <v>205</v>
      </c>
      <c r="T135" s="400"/>
      <c r="U135" s="400" t="s">
        <v>543</v>
      </c>
      <c r="V135" s="400"/>
      <c r="W135" s="304" t="s">
        <v>672</v>
      </c>
      <c r="X135" s="400"/>
      <c r="Y135" s="305" t="s">
        <v>673</v>
      </c>
      <c r="Z135" s="400"/>
      <c r="AA135" s="400" t="s">
        <v>397</v>
      </c>
      <c r="AB135" s="400"/>
      <c r="AC135" s="400" t="s">
        <v>177</v>
      </c>
      <c r="AD135" s="400"/>
      <c r="AE135" s="400"/>
      <c r="AF135" s="390"/>
      <c r="AG135" s="254"/>
      <c r="AH135" s="424"/>
      <c r="AI135" s="424"/>
      <c r="AJ135" s="255"/>
      <c r="AK135" s="4"/>
    </row>
    <row r="136" spans="1:37" x14ac:dyDescent="0.25">
      <c r="A136" s="256"/>
      <c r="B136" s="258" t="s">
        <v>674</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782</v>
      </c>
      <c r="S137" s="243">
        <v>146</v>
      </c>
      <c r="U137" s="243">
        <v>147</v>
      </c>
      <c r="W137" s="289">
        <v>148</v>
      </c>
      <c r="Y137" s="307">
        <v>149</v>
      </c>
      <c r="AA137" s="243" t="s">
        <v>782</v>
      </c>
      <c r="AC137" s="243">
        <v>151</v>
      </c>
      <c r="AG137" s="290"/>
      <c r="AH137" s="435"/>
      <c r="AI137" s="436"/>
      <c r="AJ137" s="291"/>
      <c r="AK137" s="267"/>
    </row>
    <row r="138" spans="1:37" ht="15.75" thickBot="1" x14ac:dyDescent="0.3">
      <c r="A138" s="258"/>
      <c r="B138" s="348">
        <v>398.255</v>
      </c>
      <c r="C138" s="829"/>
      <c r="D138" s="403">
        <v>211.13499999999999</v>
      </c>
      <c r="E138" s="829"/>
      <c r="F138" s="403">
        <v>224</v>
      </c>
      <c r="G138" s="854" t="s">
        <v>223</v>
      </c>
      <c r="H138" s="403">
        <v>293.49299999999999</v>
      </c>
      <c r="I138" s="854" t="s">
        <v>223</v>
      </c>
      <c r="J138" s="403">
        <v>332.85599999999999</v>
      </c>
      <c r="K138" s="854" t="s">
        <v>223</v>
      </c>
      <c r="L138" s="403">
        <v>412.34500000000003</v>
      </c>
      <c r="M138" s="829"/>
      <c r="N138" s="403">
        <v>429.00299999999999</v>
      </c>
      <c r="O138" s="854" t="s">
        <v>12</v>
      </c>
      <c r="P138" s="403">
        <v>389</v>
      </c>
      <c r="Q138" s="829"/>
      <c r="R138" s="403">
        <v>418</v>
      </c>
      <c r="S138" s="854" t="s">
        <v>12</v>
      </c>
      <c r="T138" s="403">
        <v>365.834</v>
      </c>
      <c r="U138" s="829"/>
      <c r="V138" s="403">
        <v>236.06100000000001</v>
      </c>
      <c r="W138" s="854" t="s">
        <v>223</v>
      </c>
      <c r="X138" s="403">
        <v>424.99799999999999</v>
      </c>
      <c r="Y138" s="854" t="s">
        <v>223</v>
      </c>
      <c r="Z138" s="403">
        <v>413.45</v>
      </c>
      <c r="AA138" s="829"/>
      <c r="AB138" s="403">
        <v>458</v>
      </c>
      <c r="AC138" s="854" t="s">
        <v>12</v>
      </c>
      <c r="AD138" s="415"/>
      <c r="AE138" s="415"/>
      <c r="AF138" s="390"/>
      <c r="AG138" s="244">
        <v>9</v>
      </c>
      <c r="AH138" s="231">
        <v>1</v>
      </c>
      <c r="AI138" s="231">
        <v>4</v>
      </c>
      <c r="AJ138" s="308"/>
      <c r="AK138" s="4"/>
    </row>
    <row r="139" spans="1:37" x14ac:dyDescent="0.25">
      <c r="A139" s="258"/>
      <c r="B139" s="253"/>
      <c r="C139" s="830"/>
      <c r="D139" s="390"/>
      <c r="E139" s="830"/>
      <c r="F139" s="390"/>
      <c r="G139" s="852"/>
      <c r="H139" s="390"/>
      <c r="I139" s="852"/>
      <c r="J139" s="390"/>
      <c r="K139" s="852"/>
      <c r="L139" s="390"/>
      <c r="M139" s="830"/>
      <c r="N139" s="390"/>
      <c r="O139" s="852"/>
      <c r="P139" s="415"/>
      <c r="Q139" s="830"/>
      <c r="R139" s="390"/>
      <c r="S139" s="852"/>
      <c r="T139" s="390"/>
      <c r="U139" s="830"/>
      <c r="V139" s="390"/>
      <c r="W139" s="852"/>
      <c r="X139" s="390"/>
      <c r="Y139" s="852"/>
      <c r="Z139" s="390"/>
      <c r="AA139" s="830"/>
      <c r="AB139" s="390"/>
      <c r="AC139" s="852"/>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627</v>
      </c>
      <c r="I142" s="418" t="s">
        <v>627</v>
      </c>
      <c r="K142" s="418" t="s">
        <v>627</v>
      </c>
      <c r="M142" s="10" t="s">
        <v>91</v>
      </c>
      <c r="N142" s="9"/>
      <c r="O142" s="418" t="s">
        <v>58</v>
      </c>
      <c r="P142" s="418"/>
      <c r="Q142" s="444"/>
      <c r="R142" s="9"/>
      <c r="S142" s="418" t="s">
        <v>91</v>
      </c>
      <c r="T142" s="9"/>
      <c r="U142" s="9"/>
      <c r="V142" s="9"/>
      <c r="W142" s="9" t="s">
        <v>627</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33" t="s">
        <v>618</v>
      </c>
      <c r="C144" s="834"/>
      <c r="D144" s="834"/>
      <c r="E144" s="834"/>
      <c r="F144" s="834"/>
      <c r="G144" s="834"/>
      <c r="H144" s="834"/>
      <c r="I144" s="834"/>
      <c r="J144" s="834"/>
      <c r="K144" s="834"/>
      <c r="L144" s="834"/>
      <c r="M144" s="834"/>
      <c r="N144" s="834"/>
      <c r="O144" s="834"/>
      <c r="P144" s="834"/>
      <c r="Q144" s="834"/>
      <c r="R144" s="834"/>
      <c r="S144" s="834"/>
      <c r="T144" s="834"/>
      <c r="U144" s="834"/>
      <c r="V144" s="834"/>
      <c r="W144" s="834"/>
      <c r="X144" s="834"/>
      <c r="Y144" s="834"/>
      <c r="Z144" s="834"/>
      <c r="AA144" s="834"/>
      <c r="AB144" s="834"/>
      <c r="AC144" s="835"/>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9" t="s">
        <v>646</v>
      </c>
      <c r="X145" s="860"/>
      <c r="Y145" s="860"/>
      <c r="Z145" s="860"/>
      <c r="AA145" s="861"/>
      <c r="AB145" s="865" t="s">
        <v>675</v>
      </c>
      <c r="AC145" s="866"/>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648</v>
      </c>
      <c r="W146" s="302" t="s">
        <v>624</v>
      </c>
      <c r="X146" s="313"/>
      <c r="Y146" s="313"/>
      <c r="Z146" s="313"/>
      <c r="AA146" s="303" t="s">
        <v>648</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676</v>
      </c>
      <c r="V147" s="400"/>
      <c r="W147" s="304" t="s">
        <v>677</v>
      </c>
      <c r="X147" s="400"/>
      <c r="Y147" s="400" t="s">
        <v>678</v>
      </c>
      <c r="Z147" s="400"/>
      <c r="AA147" s="305" t="s">
        <v>679</v>
      </c>
      <c r="AB147" s="400"/>
      <c r="AC147" s="305" t="s">
        <v>680</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9"/>
      <c r="D150" s="403">
        <v>319</v>
      </c>
      <c r="E150" s="854" t="s">
        <v>12</v>
      </c>
      <c r="F150" s="403">
        <v>365</v>
      </c>
      <c r="G150" s="854" t="s">
        <v>12</v>
      </c>
      <c r="H150" s="403">
        <v>441</v>
      </c>
      <c r="I150" s="829"/>
      <c r="J150" s="403">
        <v>394</v>
      </c>
      <c r="K150" s="854" t="s">
        <v>12</v>
      </c>
      <c r="L150" s="403">
        <v>314</v>
      </c>
      <c r="M150" s="854" t="s">
        <v>12</v>
      </c>
      <c r="N150" s="403">
        <v>473.22</v>
      </c>
      <c r="O150" s="854" t="s">
        <v>12</v>
      </c>
      <c r="P150" s="403">
        <v>337</v>
      </c>
      <c r="Q150" s="829"/>
      <c r="R150" s="403">
        <v>337.57400000000001</v>
      </c>
      <c r="S150" s="854" t="s">
        <v>12</v>
      </c>
      <c r="T150" s="403">
        <v>402.80799999999999</v>
      </c>
      <c r="U150" s="854" t="s">
        <v>15</v>
      </c>
      <c r="V150" s="403">
        <v>344</v>
      </c>
      <c r="W150" s="854" t="s">
        <v>223</v>
      </c>
      <c r="X150" s="403">
        <v>383</v>
      </c>
      <c r="Y150" s="854" t="s">
        <v>223</v>
      </c>
      <c r="Z150" s="403">
        <v>376.82600000000002</v>
      </c>
      <c r="AA150" s="854" t="s">
        <v>223</v>
      </c>
      <c r="AB150" s="403">
        <v>481.108</v>
      </c>
      <c r="AC150" s="854" t="s">
        <v>223</v>
      </c>
      <c r="AD150" s="415"/>
      <c r="AE150" s="415"/>
      <c r="AF150" s="390"/>
      <c r="AG150" s="244">
        <v>9</v>
      </c>
      <c r="AH150" s="231">
        <v>1</v>
      </c>
      <c r="AI150" s="231">
        <v>8</v>
      </c>
      <c r="AJ150" s="308"/>
      <c r="AK150" s="4"/>
    </row>
    <row r="151" spans="1:37" ht="15.75" thickBot="1" x14ac:dyDescent="0.3">
      <c r="A151" s="258"/>
      <c r="B151" s="253"/>
      <c r="C151" s="853"/>
      <c r="D151" s="390"/>
      <c r="E151" s="870"/>
      <c r="F151" s="390"/>
      <c r="G151" s="870"/>
      <c r="H151" s="390"/>
      <c r="I151" s="853"/>
      <c r="J151" s="390"/>
      <c r="K151" s="870"/>
      <c r="L151" s="390"/>
      <c r="M151" s="870"/>
      <c r="N151" s="390"/>
      <c r="O151" s="870"/>
      <c r="P151" s="415"/>
      <c r="Q151" s="853"/>
      <c r="R151" s="390"/>
      <c r="S151" s="870"/>
      <c r="T151" s="390"/>
      <c r="U151" s="870"/>
      <c r="V151" s="390"/>
      <c r="W151" s="870"/>
      <c r="X151" s="390"/>
      <c r="Y151" s="870"/>
      <c r="Z151" s="390"/>
      <c r="AA151" s="870"/>
      <c r="AB151" s="390"/>
      <c r="AC151" s="870"/>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652</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627</v>
      </c>
      <c r="W154" s="418" t="s">
        <v>627</v>
      </c>
      <c r="Y154" s="418"/>
      <c r="AA154" s="418" t="s">
        <v>627</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33" t="s">
        <v>618</v>
      </c>
      <c r="C156" s="834"/>
      <c r="D156" s="834"/>
      <c r="E156" s="834"/>
      <c r="F156" s="834"/>
      <c r="G156" s="834"/>
      <c r="H156" s="834"/>
      <c r="I156" s="834"/>
      <c r="J156" s="834"/>
      <c r="K156" s="834"/>
      <c r="L156" s="834"/>
      <c r="M156" s="834"/>
      <c r="N156" s="834"/>
      <c r="O156" s="834"/>
      <c r="P156" s="834"/>
      <c r="Q156" s="834"/>
      <c r="R156" s="834"/>
      <c r="S156" s="834"/>
      <c r="T156" s="834"/>
      <c r="U156" s="834"/>
      <c r="V156" s="834"/>
      <c r="W156" s="834"/>
      <c r="X156" s="834"/>
      <c r="Y156" s="834"/>
      <c r="Z156" s="834"/>
      <c r="AA156" s="835"/>
      <c r="AB156" s="867" t="s">
        <v>681</v>
      </c>
      <c r="AC156" s="868"/>
      <c r="AD156" s="271"/>
      <c r="AE156" s="271"/>
      <c r="AF156" s="262"/>
      <c r="AG156" s="334"/>
      <c r="AH156" s="335"/>
      <c r="AI156" s="335"/>
      <c r="AJ156" s="336"/>
      <c r="AK156" s="10"/>
    </row>
    <row r="157" spans="1:37" ht="15.75" thickBot="1" x14ac:dyDescent="0.3">
      <c r="A157" s="266"/>
      <c r="B157" s="869" t="s">
        <v>675</v>
      </c>
      <c r="C157" s="865"/>
      <c r="D157" s="865"/>
      <c r="E157" s="865"/>
      <c r="F157" s="865"/>
      <c r="G157" s="866"/>
      <c r="H157" s="249"/>
      <c r="I157" s="248"/>
      <c r="J157" s="247"/>
      <c r="K157" s="280"/>
      <c r="L157" s="247"/>
      <c r="M157" s="339" t="s">
        <v>624</v>
      </c>
      <c r="N157" s="313"/>
      <c r="O157" s="339" t="s">
        <v>624</v>
      </c>
      <c r="P157" s="339"/>
      <c r="Q157" s="339" t="s">
        <v>624</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682</v>
      </c>
      <c r="D158" s="400"/>
      <c r="E158" s="400" t="s">
        <v>683</v>
      </c>
      <c r="F158" s="400"/>
      <c r="G158" s="347" t="s">
        <v>684</v>
      </c>
      <c r="H158" s="400"/>
      <c r="I158" s="400" t="s">
        <v>685</v>
      </c>
      <c r="J158" s="400"/>
      <c r="K158" s="400" t="s">
        <v>686</v>
      </c>
      <c r="L158" s="400"/>
      <c r="M158" s="400" t="s">
        <v>687</v>
      </c>
      <c r="N158" s="400"/>
      <c r="O158" s="400" t="s">
        <v>551</v>
      </c>
      <c r="P158" s="400"/>
      <c r="Q158" s="409" t="s">
        <v>688</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54" t="s">
        <v>223</v>
      </c>
      <c r="D161" s="403">
        <v>341</v>
      </c>
      <c r="E161" s="854" t="s">
        <v>223</v>
      </c>
      <c r="F161" s="403">
        <v>329.47</v>
      </c>
      <c r="G161" s="854" t="s">
        <v>223</v>
      </c>
      <c r="H161" s="403">
        <v>523.19299999999998</v>
      </c>
      <c r="I161" s="854" t="s">
        <v>15</v>
      </c>
      <c r="J161" s="403">
        <v>328</v>
      </c>
      <c r="K161" s="829"/>
      <c r="L161" s="403">
        <v>389</v>
      </c>
      <c r="M161" s="829"/>
      <c r="N161" s="403">
        <v>396</v>
      </c>
      <c r="O161" s="829"/>
      <c r="P161" s="403">
        <v>350</v>
      </c>
      <c r="Q161" s="829"/>
      <c r="R161" s="403">
        <v>397.48</v>
      </c>
      <c r="S161" s="829"/>
      <c r="T161" s="403">
        <v>323.99799999999999</v>
      </c>
      <c r="U161" s="854" t="s">
        <v>12</v>
      </c>
      <c r="V161" s="403">
        <v>426</v>
      </c>
      <c r="W161" s="854" t="s">
        <v>12</v>
      </c>
      <c r="X161" s="403">
        <v>374</v>
      </c>
      <c r="Y161" s="854" t="s">
        <v>12</v>
      </c>
      <c r="Z161" s="403">
        <v>461</v>
      </c>
      <c r="AA161" s="854" t="s">
        <v>12</v>
      </c>
      <c r="AB161" s="403">
        <v>372</v>
      </c>
      <c r="AC161" s="854" t="s">
        <v>12</v>
      </c>
      <c r="AD161" s="415"/>
      <c r="AE161" s="415"/>
      <c r="AF161" s="390"/>
      <c r="AG161" s="244">
        <v>10</v>
      </c>
      <c r="AH161" s="231">
        <v>0</v>
      </c>
      <c r="AI161" s="231">
        <v>7</v>
      </c>
      <c r="AJ161" s="308"/>
      <c r="AK161" s="4"/>
    </row>
    <row r="162" spans="1:37" ht="15.75" thickBot="1" x14ac:dyDescent="0.3">
      <c r="A162" s="258"/>
      <c r="B162" s="253"/>
      <c r="C162" s="852"/>
      <c r="D162" s="390"/>
      <c r="E162" s="852"/>
      <c r="F162" s="390"/>
      <c r="G162" s="852"/>
      <c r="H162" s="390"/>
      <c r="I162" s="852"/>
      <c r="J162" s="390"/>
      <c r="K162" s="830"/>
      <c r="L162" s="390"/>
      <c r="M162" s="830"/>
      <c r="N162" s="390"/>
      <c r="O162" s="830"/>
      <c r="P162" s="415"/>
      <c r="Q162" s="830"/>
      <c r="R162" s="390"/>
      <c r="S162" s="853"/>
      <c r="T162" s="390"/>
      <c r="U162" s="852"/>
      <c r="V162" s="390"/>
      <c r="W162" s="852"/>
      <c r="X162" s="390"/>
      <c r="Y162" s="870"/>
      <c r="Z162" s="390"/>
      <c r="AA162" s="870"/>
      <c r="AB162" s="390"/>
      <c r="AC162" s="870"/>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689</v>
      </c>
      <c r="H164" s="390"/>
      <c r="I164" s="400" t="s">
        <v>690</v>
      </c>
      <c r="J164" s="390"/>
      <c r="K164" s="400" t="s">
        <v>691</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627</v>
      </c>
      <c r="N165" s="417"/>
      <c r="O165" s="444" t="s">
        <v>627</v>
      </c>
      <c r="P165" s="417"/>
      <c r="Q165" s="444" t="s">
        <v>627</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7" t="s">
        <v>681</v>
      </c>
      <c r="C167" s="871"/>
      <c r="D167" s="871"/>
      <c r="E167" s="871"/>
      <c r="F167" s="871"/>
      <c r="G167" s="349"/>
      <c r="H167" s="833" t="s">
        <v>618</v>
      </c>
      <c r="I167" s="834"/>
      <c r="J167" s="834"/>
      <c r="K167" s="834"/>
      <c r="L167" s="834"/>
      <c r="M167" s="834"/>
      <c r="N167" s="834"/>
      <c r="O167" s="834"/>
      <c r="P167" s="834"/>
      <c r="Q167" s="834"/>
      <c r="R167" s="834"/>
      <c r="S167" s="834"/>
      <c r="T167" s="834"/>
      <c r="U167" s="834"/>
      <c r="V167" s="834"/>
      <c r="W167" s="834"/>
      <c r="X167" s="834"/>
      <c r="Y167" s="834"/>
      <c r="Z167" s="834"/>
      <c r="AA167" s="834"/>
      <c r="AB167" s="834"/>
      <c r="AC167" s="835"/>
      <c r="AD167" s="271"/>
      <c r="AE167" s="271"/>
      <c r="AF167" s="262"/>
      <c r="AG167" s="263"/>
      <c r="AH167" s="264"/>
      <c r="AI167" s="264"/>
      <c r="AJ167" s="265"/>
      <c r="AK167" s="10"/>
    </row>
    <row r="168" spans="1:37" x14ac:dyDescent="0.25">
      <c r="A168" s="266"/>
      <c r="B168" s="266"/>
      <c r="C168" s="248"/>
      <c r="D168" s="350" t="s">
        <v>634</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782</v>
      </c>
      <c r="H171" s="389"/>
      <c r="I171" s="389" t="s">
        <v>782</v>
      </c>
      <c r="J171" s="389"/>
      <c r="K171" s="389" t="s">
        <v>782</v>
      </c>
      <c r="L171" s="389"/>
      <c r="M171" s="389" t="s">
        <v>782</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9"/>
      <c r="D172" s="403">
        <v>220.202</v>
      </c>
      <c r="E172" s="829"/>
      <c r="F172" s="403">
        <v>386.00099999999998</v>
      </c>
      <c r="G172" s="854" t="s">
        <v>12</v>
      </c>
      <c r="H172" s="403">
        <v>425</v>
      </c>
      <c r="I172" s="854" t="s">
        <v>12</v>
      </c>
      <c r="J172" s="403">
        <v>380</v>
      </c>
      <c r="K172" s="854" t="s">
        <v>12</v>
      </c>
      <c r="L172" s="403">
        <v>354.38799999999998</v>
      </c>
      <c r="M172" s="854" t="s">
        <v>12</v>
      </c>
      <c r="N172" s="403">
        <v>357.99599999999998</v>
      </c>
      <c r="O172" s="854" t="s">
        <v>12</v>
      </c>
      <c r="P172" s="403">
        <v>300</v>
      </c>
      <c r="Q172" s="854" t="s">
        <v>12</v>
      </c>
      <c r="R172" s="403">
        <v>407</v>
      </c>
      <c r="S172" s="854" t="s">
        <v>12</v>
      </c>
      <c r="T172" s="403">
        <v>373</v>
      </c>
      <c r="U172" s="854" t="s">
        <v>12</v>
      </c>
      <c r="V172" s="403">
        <v>414</v>
      </c>
      <c r="W172" s="854" t="s">
        <v>12</v>
      </c>
      <c r="X172" s="403">
        <v>357</v>
      </c>
      <c r="Y172" s="854" t="s">
        <v>12</v>
      </c>
      <c r="Z172" s="403">
        <v>423</v>
      </c>
      <c r="AA172" s="854" t="s">
        <v>12</v>
      </c>
      <c r="AB172" s="403">
        <v>381</v>
      </c>
      <c r="AC172" s="854" t="s">
        <v>12</v>
      </c>
      <c r="AD172" s="415"/>
      <c r="AE172" s="415"/>
      <c r="AF172" s="390"/>
      <c r="AG172" s="244">
        <v>14</v>
      </c>
      <c r="AH172" s="231">
        <v>12</v>
      </c>
      <c r="AI172" s="231">
        <v>6</v>
      </c>
      <c r="AJ172" s="232"/>
      <c r="AK172" s="4"/>
    </row>
    <row r="173" spans="1:37" ht="15.75" thickBot="1" x14ac:dyDescent="0.3">
      <c r="A173" s="258"/>
      <c r="B173" s="253"/>
      <c r="C173" s="830"/>
      <c r="D173" s="390"/>
      <c r="E173" s="830"/>
      <c r="F173" s="390"/>
      <c r="G173" s="870"/>
      <c r="H173" s="390"/>
      <c r="I173" s="870"/>
      <c r="J173" s="390"/>
      <c r="K173" s="870"/>
      <c r="L173" s="390"/>
      <c r="M173" s="870"/>
      <c r="N173" s="390"/>
      <c r="O173" s="870"/>
      <c r="P173" s="415"/>
      <c r="Q173" s="870"/>
      <c r="R173" s="390"/>
      <c r="S173" s="870"/>
      <c r="T173" s="390"/>
      <c r="U173" s="870"/>
      <c r="V173" s="390"/>
      <c r="W173" s="870"/>
      <c r="X173" s="390"/>
      <c r="Y173" s="870"/>
      <c r="Z173" s="390"/>
      <c r="AA173" s="870"/>
      <c r="AB173" s="390"/>
      <c r="AC173" s="852"/>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33" t="s">
        <v>618</v>
      </c>
      <c r="C178" s="834"/>
      <c r="D178" s="834"/>
      <c r="E178" s="834"/>
      <c r="F178" s="834"/>
      <c r="G178" s="834"/>
      <c r="H178" s="834"/>
      <c r="I178" s="834"/>
      <c r="J178" s="834"/>
      <c r="K178" s="834"/>
      <c r="L178" s="834"/>
      <c r="M178" s="834"/>
      <c r="N178" s="834"/>
      <c r="O178" s="834"/>
      <c r="P178" s="834"/>
      <c r="Q178" s="834"/>
      <c r="R178" s="834"/>
      <c r="S178" s="834"/>
      <c r="T178" s="834"/>
      <c r="U178" s="834"/>
      <c r="V178" s="834"/>
      <c r="W178" s="834"/>
      <c r="X178" s="834"/>
      <c r="Y178" s="834"/>
      <c r="Z178" s="834"/>
      <c r="AA178" s="834"/>
      <c r="AB178" s="834"/>
      <c r="AC178" s="835"/>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692</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693</v>
      </c>
      <c r="L180" s="400"/>
      <c r="M180" s="400" t="s">
        <v>694</v>
      </c>
      <c r="N180" s="400"/>
      <c r="O180" s="400" t="s">
        <v>221</v>
      </c>
      <c r="P180" s="400"/>
      <c r="Q180" s="409" t="s">
        <v>216</v>
      </c>
      <c r="R180" s="400"/>
      <c r="S180" s="400" t="s">
        <v>187</v>
      </c>
      <c r="T180" s="400"/>
      <c r="U180" s="400" t="s">
        <v>553</v>
      </c>
      <c r="V180" s="400"/>
      <c r="W180" s="400" t="s">
        <v>236</v>
      </c>
      <c r="X180" s="400"/>
      <c r="Y180" s="400" t="s">
        <v>695</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782</v>
      </c>
      <c r="F182" s="389"/>
      <c r="G182" s="389" t="s">
        <v>782</v>
      </c>
      <c r="H182" s="389"/>
      <c r="I182" s="389" t="s">
        <v>782</v>
      </c>
      <c r="J182" s="389"/>
      <c r="K182" s="389">
        <v>198</v>
      </c>
      <c r="L182" s="389"/>
      <c r="M182" s="243">
        <v>199</v>
      </c>
      <c r="N182" s="389"/>
      <c r="O182" s="243">
        <v>200</v>
      </c>
      <c r="Q182" s="411">
        <v>201</v>
      </c>
      <c r="R182" s="389"/>
      <c r="S182" s="389">
        <v>202</v>
      </c>
      <c r="T182" s="389"/>
      <c r="U182" s="389">
        <v>203</v>
      </c>
      <c r="V182" s="389"/>
      <c r="W182" s="389">
        <v>204</v>
      </c>
      <c r="X182" s="389"/>
      <c r="Y182" s="389" t="s">
        <v>782</v>
      </c>
      <c r="Z182" s="389"/>
      <c r="AA182" s="389" t="s">
        <v>782</v>
      </c>
      <c r="AB182" s="389"/>
      <c r="AC182" s="389" t="s">
        <v>782</v>
      </c>
      <c r="AD182" s="389"/>
      <c r="AE182" s="389"/>
      <c r="AF182" s="389"/>
      <c r="AG182" s="254"/>
      <c r="AH182" s="452"/>
      <c r="AI182" s="452"/>
      <c r="AJ182" s="353"/>
      <c r="AK182" s="267"/>
    </row>
    <row r="183" spans="1:37" ht="15.75" thickBot="1" x14ac:dyDescent="0.3">
      <c r="A183" s="258"/>
      <c r="B183" s="348">
        <v>456</v>
      </c>
      <c r="C183" s="854" t="s">
        <v>12</v>
      </c>
      <c r="D183" s="403">
        <v>381</v>
      </c>
      <c r="E183" s="854" t="s">
        <v>12</v>
      </c>
      <c r="F183" s="403">
        <v>382</v>
      </c>
      <c r="G183" s="872" t="s">
        <v>12</v>
      </c>
      <c r="H183" s="403">
        <v>341</v>
      </c>
      <c r="I183" s="831"/>
      <c r="J183" s="403">
        <v>352.37400000000002</v>
      </c>
      <c r="K183" s="893" t="s">
        <v>15</v>
      </c>
      <c r="L183" s="403">
        <v>226.42</v>
      </c>
      <c r="M183" s="854" t="s">
        <v>15</v>
      </c>
      <c r="N183" s="403">
        <v>352</v>
      </c>
      <c r="O183" s="872" t="s">
        <v>12</v>
      </c>
      <c r="P183" s="403">
        <v>332</v>
      </c>
      <c r="Q183" s="872" t="s">
        <v>12</v>
      </c>
      <c r="R183" s="403">
        <v>255</v>
      </c>
      <c r="S183" s="872" t="s">
        <v>12</v>
      </c>
      <c r="T183" s="403">
        <v>377</v>
      </c>
      <c r="U183" s="831"/>
      <c r="V183" s="403">
        <v>325</v>
      </c>
      <c r="W183" s="872" t="s">
        <v>12</v>
      </c>
      <c r="X183" s="403">
        <v>368.88499999999999</v>
      </c>
      <c r="Y183" s="831"/>
      <c r="Z183" s="403">
        <v>351.00400000000002</v>
      </c>
      <c r="AA183" s="872" t="s">
        <v>12</v>
      </c>
      <c r="AB183" s="403">
        <v>409</v>
      </c>
      <c r="AC183" s="854" t="s">
        <v>12</v>
      </c>
      <c r="AD183" s="415"/>
      <c r="AE183" s="415"/>
      <c r="AF183" s="403"/>
      <c r="AG183" s="244">
        <v>12</v>
      </c>
      <c r="AH183" s="231">
        <v>4</v>
      </c>
      <c r="AI183" s="231">
        <v>5</v>
      </c>
      <c r="AJ183" s="354"/>
      <c r="AK183" s="4"/>
    </row>
    <row r="184" spans="1:37" ht="15.75" thickBot="1" x14ac:dyDescent="0.3">
      <c r="A184" s="258"/>
      <c r="B184" s="253"/>
      <c r="C184" s="852"/>
      <c r="D184" s="390"/>
      <c r="E184" s="852"/>
      <c r="F184" s="390"/>
      <c r="G184" s="873"/>
      <c r="H184" s="390"/>
      <c r="I184" s="874"/>
      <c r="J184" s="415"/>
      <c r="K184" s="894"/>
      <c r="L184" s="390"/>
      <c r="M184" s="852"/>
      <c r="N184" s="390"/>
      <c r="O184" s="873"/>
      <c r="P184" s="415"/>
      <c r="Q184" s="873"/>
      <c r="R184" s="390"/>
      <c r="S184" s="873"/>
      <c r="T184" s="390"/>
      <c r="U184" s="874"/>
      <c r="V184" s="390"/>
      <c r="W184" s="873"/>
      <c r="X184" s="390"/>
      <c r="Y184" s="874"/>
      <c r="Z184" s="390"/>
      <c r="AA184" s="873"/>
      <c r="AB184" s="390"/>
      <c r="AC184" s="852"/>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696</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33" t="s">
        <v>618</v>
      </c>
      <c r="C189" s="834"/>
      <c r="D189" s="834"/>
      <c r="E189" s="834"/>
      <c r="F189" s="834"/>
      <c r="G189" s="834"/>
      <c r="H189" s="834"/>
      <c r="I189" s="834"/>
      <c r="J189" s="834"/>
      <c r="K189" s="834"/>
      <c r="L189" s="834"/>
      <c r="M189" s="834"/>
      <c r="N189" s="834"/>
      <c r="O189" s="834"/>
      <c r="P189" s="834"/>
      <c r="Q189" s="834"/>
      <c r="R189" s="834"/>
      <c r="S189" s="834"/>
      <c r="T189" s="834"/>
      <c r="U189" s="834"/>
      <c r="V189" s="834"/>
      <c r="W189" s="834"/>
      <c r="X189" s="834"/>
      <c r="Y189" s="834"/>
      <c r="Z189" s="834"/>
      <c r="AA189" s="834"/>
      <c r="AB189" s="834"/>
      <c r="AC189" s="835"/>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5" t="s">
        <v>646</v>
      </c>
      <c r="V190" s="876"/>
      <c r="W190" s="877"/>
      <c r="X190" s="247"/>
      <c r="Y190" s="878" t="s">
        <v>675</v>
      </c>
      <c r="Z190" s="879"/>
      <c r="AA190" s="880"/>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697</v>
      </c>
      <c r="N191" s="400"/>
      <c r="O191" s="400" t="s">
        <v>219</v>
      </c>
      <c r="P191" s="400"/>
      <c r="Q191" s="409" t="s">
        <v>233</v>
      </c>
      <c r="R191" s="400"/>
      <c r="S191" s="400" t="s">
        <v>698</v>
      </c>
      <c r="T191" s="400"/>
      <c r="U191" s="304" t="s">
        <v>699</v>
      </c>
      <c r="V191" s="400"/>
      <c r="W191" s="305" t="s">
        <v>700</v>
      </c>
      <c r="X191" s="400"/>
      <c r="Y191" s="304" t="s">
        <v>701</v>
      </c>
      <c r="Z191" s="400"/>
      <c r="AA191" s="305" t="s">
        <v>702</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782</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54" t="s">
        <v>12</v>
      </c>
      <c r="D194" s="403">
        <v>376</v>
      </c>
      <c r="E194" s="854" t="s">
        <v>12</v>
      </c>
      <c r="F194" s="403">
        <v>439</v>
      </c>
      <c r="G194" s="854" t="s">
        <v>12</v>
      </c>
      <c r="H194" s="403">
        <v>326.84500000000003</v>
      </c>
      <c r="I194" s="829"/>
      <c r="J194" s="403">
        <v>382.99900000000002</v>
      </c>
      <c r="K194" s="854" t="s">
        <v>12</v>
      </c>
      <c r="L194" s="403">
        <v>416</v>
      </c>
      <c r="M194" s="872" t="s">
        <v>15</v>
      </c>
      <c r="N194" s="403">
        <v>410</v>
      </c>
      <c r="O194" s="854" t="s">
        <v>12</v>
      </c>
      <c r="P194" s="403">
        <v>336</v>
      </c>
      <c r="Q194" s="854" t="s">
        <v>12</v>
      </c>
      <c r="R194" s="403">
        <v>353</v>
      </c>
      <c r="S194" s="854"/>
      <c r="T194" s="403">
        <v>372</v>
      </c>
      <c r="U194" s="854" t="s">
        <v>223</v>
      </c>
      <c r="V194" s="403">
        <v>396.12799999999999</v>
      </c>
      <c r="W194" s="854" t="s">
        <v>703</v>
      </c>
      <c r="X194" s="403">
        <v>360.99799999999999</v>
      </c>
      <c r="Y194" s="854" t="s">
        <v>223</v>
      </c>
      <c r="Z194" s="403">
        <v>466</v>
      </c>
      <c r="AA194" s="854" t="s">
        <v>223</v>
      </c>
      <c r="AB194" s="403">
        <v>366</v>
      </c>
      <c r="AC194" s="829"/>
      <c r="AD194" s="455"/>
      <c r="AE194" s="455"/>
      <c r="AF194" s="390"/>
      <c r="AG194" s="244">
        <v>8</v>
      </c>
      <c r="AH194" s="231">
        <v>4</v>
      </c>
      <c r="AI194" s="231">
        <v>7</v>
      </c>
      <c r="AJ194" s="232"/>
      <c r="AK194" s="4"/>
    </row>
    <row r="195" spans="1:37" ht="15.75" thickBot="1" x14ac:dyDescent="0.3">
      <c r="A195" s="258"/>
      <c r="B195" s="253"/>
      <c r="C195" s="852"/>
      <c r="D195" s="390"/>
      <c r="E195" s="852"/>
      <c r="F195" s="390"/>
      <c r="G195" s="852"/>
      <c r="H195" s="390"/>
      <c r="I195" s="830"/>
      <c r="J195" s="390"/>
      <c r="K195" s="852"/>
      <c r="L195" s="390"/>
      <c r="M195" s="873"/>
      <c r="N195" s="390"/>
      <c r="O195" s="852"/>
      <c r="P195" s="415"/>
      <c r="Q195" s="852"/>
      <c r="R195" s="390"/>
      <c r="S195" s="852"/>
      <c r="T195" s="390"/>
      <c r="U195" s="852"/>
      <c r="V195" s="390"/>
      <c r="W195" s="852"/>
      <c r="X195" s="390"/>
      <c r="Y195" s="852"/>
      <c r="Z195" s="390"/>
      <c r="AA195" s="852"/>
      <c r="AB195" s="390"/>
      <c r="AC195" s="830"/>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696</v>
      </c>
      <c r="X197" s="390"/>
      <c r="Y197" s="333" t="s">
        <v>689</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624</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33" t="s">
        <v>618</v>
      </c>
      <c r="C200" s="834"/>
      <c r="D200" s="834"/>
      <c r="E200" s="834"/>
      <c r="F200" s="834"/>
      <c r="G200" s="834"/>
      <c r="H200" s="834"/>
      <c r="I200" s="834"/>
      <c r="J200" s="834"/>
      <c r="K200" s="834"/>
      <c r="L200" s="834"/>
      <c r="M200" s="834"/>
      <c r="N200" s="834"/>
      <c r="O200" s="834"/>
      <c r="P200" s="834"/>
      <c r="Q200" s="834"/>
      <c r="R200" s="834"/>
      <c r="S200" s="834"/>
      <c r="T200" s="834"/>
      <c r="U200" s="834"/>
      <c r="V200" s="834"/>
      <c r="W200" s="834"/>
      <c r="X200" s="835"/>
      <c r="Y200" s="869" t="s">
        <v>681</v>
      </c>
      <c r="Z200" s="865"/>
      <c r="AA200" s="865"/>
      <c r="AB200" s="865"/>
      <c r="AC200" s="866"/>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9"/>
      <c r="D204" s="403">
        <v>374.76100000000002</v>
      </c>
      <c r="E204" s="854" t="s">
        <v>12</v>
      </c>
      <c r="F204" s="403">
        <v>390.99900000000002</v>
      </c>
      <c r="G204" s="829"/>
      <c r="H204" s="403">
        <v>397</v>
      </c>
      <c r="I204" s="829"/>
      <c r="J204" s="403">
        <v>336</v>
      </c>
      <c r="K204" s="881" t="s">
        <v>12</v>
      </c>
      <c r="L204" s="403">
        <v>383.41899999999998</v>
      </c>
      <c r="M204" s="854" t="s">
        <v>12</v>
      </c>
      <c r="N204" s="403">
        <v>323.00099999999998</v>
      </c>
      <c r="O204" s="854" t="s">
        <v>12</v>
      </c>
      <c r="P204" s="403">
        <v>335</v>
      </c>
      <c r="Q204" s="854" t="s">
        <v>12</v>
      </c>
      <c r="R204" s="403">
        <v>337</v>
      </c>
      <c r="S204" s="854" t="s">
        <v>12</v>
      </c>
      <c r="T204" s="403">
        <v>339</v>
      </c>
      <c r="U204" s="829"/>
      <c r="V204" s="403">
        <v>351</v>
      </c>
      <c r="W204" s="829"/>
      <c r="X204" s="403">
        <v>377.05099999999999</v>
      </c>
      <c r="Y204" s="829"/>
      <c r="Z204" s="403">
        <v>413.99900000000002</v>
      </c>
      <c r="AA204" s="829"/>
      <c r="AB204" s="403">
        <v>418.00400000000002</v>
      </c>
      <c r="AC204" s="854" t="s">
        <v>12</v>
      </c>
      <c r="AD204" s="455"/>
      <c r="AE204" s="455"/>
      <c r="AF204" s="390"/>
      <c r="AG204" s="244">
        <v>14</v>
      </c>
      <c r="AH204" s="231">
        <v>3</v>
      </c>
      <c r="AI204" s="231">
        <v>12</v>
      </c>
      <c r="AJ204" s="232"/>
      <c r="AK204" s="4"/>
    </row>
    <row r="205" spans="1:37" ht="15.75" thickBot="1" x14ac:dyDescent="0.3">
      <c r="A205" s="258"/>
      <c r="B205" s="253"/>
      <c r="C205" s="830"/>
      <c r="D205" s="390"/>
      <c r="E205" s="870"/>
      <c r="F205" s="390"/>
      <c r="G205" s="830"/>
      <c r="H205" s="390"/>
      <c r="I205" s="853"/>
      <c r="J205" s="390"/>
      <c r="K205" s="882"/>
      <c r="L205" s="390"/>
      <c r="M205" s="870"/>
      <c r="N205" s="390"/>
      <c r="O205" s="870"/>
      <c r="P205" s="415"/>
      <c r="Q205" s="870"/>
      <c r="R205" s="390"/>
      <c r="S205" s="870"/>
      <c r="T205" s="390"/>
      <c r="U205" s="853"/>
      <c r="V205" s="390"/>
      <c r="W205" s="853"/>
      <c r="X205" s="390"/>
      <c r="Y205" s="853"/>
      <c r="Z205" s="390"/>
      <c r="AA205" s="853"/>
      <c r="AB205" s="390"/>
      <c r="AC205" s="870"/>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83" t="s">
        <v>681</v>
      </c>
      <c r="C210" s="884"/>
      <c r="D210" s="884"/>
      <c r="E210" s="884"/>
      <c r="F210" s="884"/>
      <c r="G210" s="884"/>
      <c r="H210" s="884"/>
      <c r="I210" s="884"/>
      <c r="J210" s="884"/>
      <c r="K210" s="884"/>
      <c r="L210" s="884"/>
      <c r="M210" s="884"/>
      <c r="N210" s="884"/>
      <c r="O210" s="884"/>
      <c r="P210" s="884"/>
      <c r="Q210" s="884"/>
      <c r="R210" s="884"/>
      <c r="S210" s="884"/>
      <c r="T210" s="884"/>
      <c r="U210" s="884"/>
      <c r="V210" s="884"/>
      <c r="W210" s="884"/>
      <c r="X210" s="884"/>
      <c r="Y210" s="884"/>
      <c r="Z210" s="884"/>
      <c r="AA210" s="884"/>
      <c r="AB210" s="884"/>
      <c r="AC210" s="885"/>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704</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705</v>
      </c>
      <c r="L212" s="400"/>
      <c r="M212" s="400" t="s">
        <v>706</v>
      </c>
      <c r="N212" s="400"/>
      <c r="O212" s="400" t="s">
        <v>707</v>
      </c>
      <c r="P212" s="400"/>
      <c r="Q212" s="409" t="s">
        <v>708</v>
      </c>
      <c r="R212" s="400"/>
      <c r="S212" s="400" t="s">
        <v>709</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9"/>
      <c r="D215" s="403">
        <v>383</v>
      </c>
      <c r="E215" s="854" t="s">
        <v>12</v>
      </c>
      <c r="F215" s="403">
        <v>426</v>
      </c>
      <c r="G215" s="829"/>
      <c r="H215" s="403">
        <v>410.673</v>
      </c>
      <c r="I215" s="996" t="s">
        <v>235</v>
      </c>
      <c r="J215" s="403">
        <v>385.99700000000001</v>
      </c>
      <c r="K215" s="854" t="s">
        <v>235</v>
      </c>
      <c r="L215" s="403">
        <v>305</v>
      </c>
      <c r="M215" s="854" t="s">
        <v>235</v>
      </c>
      <c r="N215" s="403">
        <v>423</v>
      </c>
      <c r="O215" s="854" t="s">
        <v>235</v>
      </c>
      <c r="P215" s="403">
        <v>302.48899999999998</v>
      </c>
      <c r="Q215" s="854" t="s">
        <v>235</v>
      </c>
      <c r="R215" s="403">
        <v>361</v>
      </c>
      <c r="S215" s="854" t="s">
        <v>235</v>
      </c>
      <c r="T215" s="403">
        <v>370.99700000000001</v>
      </c>
      <c r="U215" s="829"/>
      <c r="V215" s="403">
        <v>402.00299999999999</v>
      </c>
      <c r="W215" s="829"/>
      <c r="X215" s="403">
        <v>398</v>
      </c>
      <c r="Y215" s="829"/>
      <c r="Z215" s="403">
        <v>420</v>
      </c>
      <c r="AA215" s="854" t="s">
        <v>12</v>
      </c>
      <c r="AB215" s="403">
        <v>400</v>
      </c>
      <c r="AC215" s="829"/>
      <c r="AD215" s="455"/>
      <c r="AE215" s="455"/>
      <c r="AF215" s="390"/>
      <c r="AG215" s="244">
        <v>8</v>
      </c>
      <c r="AH215" s="231">
        <v>1</v>
      </c>
      <c r="AI215" s="231">
        <v>2</v>
      </c>
      <c r="AJ215" s="232"/>
      <c r="AK215" s="4"/>
    </row>
    <row r="216" spans="1:37" ht="15.75" thickBot="1" x14ac:dyDescent="0.3">
      <c r="A216" s="258"/>
      <c r="B216" s="253"/>
      <c r="C216" s="853"/>
      <c r="D216" s="390"/>
      <c r="E216" s="852"/>
      <c r="F216" s="390"/>
      <c r="G216" s="830"/>
      <c r="H216" s="390"/>
      <c r="I216" s="997"/>
      <c r="J216" s="390"/>
      <c r="K216" s="852"/>
      <c r="L216" s="390"/>
      <c r="M216" s="852"/>
      <c r="N216" s="390"/>
      <c r="O216" s="852"/>
      <c r="P216" s="415"/>
      <c r="Q216" s="852"/>
      <c r="R216" s="390"/>
      <c r="S216" s="852"/>
      <c r="T216" s="390"/>
      <c r="U216" s="830"/>
      <c r="V216" s="390"/>
      <c r="W216" s="830"/>
      <c r="X216" s="390"/>
      <c r="Y216" s="830"/>
      <c r="Z216" s="390"/>
      <c r="AA216" s="852"/>
      <c r="AB216" s="390"/>
      <c r="AC216" s="830"/>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710</v>
      </c>
      <c r="P218" s="400"/>
      <c r="Q218" s="409" t="s">
        <v>689</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83" t="s">
        <v>681</v>
      </c>
      <c r="C221" s="884"/>
      <c r="D221" s="884"/>
      <c r="E221" s="884"/>
      <c r="F221" s="884"/>
      <c r="G221" s="884"/>
      <c r="H221" s="884"/>
      <c r="I221" s="884"/>
      <c r="J221" s="884"/>
      <c r="K221" s="884"/>
      <c r="L221" s="884"/>
      <c r="M221" s="884"/>
      <c r="N221" s="884"/>
      <c r="O221" s="884"/>
      <c r="P221" s="884"/>
      <c r="Q221" s="884"/>
      <c r="R221" s="884"/>
      <c r="S221" s="884"/>
      <c r="T221" s="884"/>
      <c r="U221" s="884"/>
      <c r="V221" s="884"/>
      <c r="W221" s="884"/>
      <c r="X221" s="884"/>
      <c r="Y221" s="884"/>
      <c r="Z221" s="884"/>
      <c r="AA221" s="884"/>
      <c r="AB221" s="884"/>
      <c r="AC221" s="885"/>
      <c r="AD221" s="292"/>
      <c r="AE221" s="292"/>
      <c r="AF221" s="363"/>
      <c r="AG221" s="263"/>
      <c r="AH221" s="264"/>
      <c r="AI221" s="264"/>
      <c r="AJ221" s="265"/>
      <c r="AK221" s="10"/>
    </row>
    <row r="222" spans="1:37" x14ac:dyDescent="0.25">
      <c r="A222" s="266"/>
      <c r="B222" s="266"/>
      <c r="C222" s="248"/>
      <c r="D222" s="247"/>
      <c r="E222" s="248"/>
      <c r="F222" s="247"/>
      <c r="G222" s="279" t="s">
        <v>624</v>
      </c>
      <c r="H222" s="249"/>
      <c r="I222" s="248"/>
      <c r="J222" s="247"/>
      <c r="K222" s="279" t="s">
        <v>624</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711</v>
      </c>
      <c r="H223" s="400"/>
      <c r="I223" s="400" t="s">
        <v>419</v>
      </c>
      <c r="J223" s="400"/>
      <c r="K223" s="400" t="s">
        <v>712</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9"/>
      <c r="D226" s="403">
        <v>417.00299999999999</v>
      </c>
      <c r="E226" s="829"/>
      <c r="F226" s="403">
        <v>422.12</v>
      </c>
      <c r="G226" s="829"/>
      <c r="H226" s="403">
        <v>277.7</v>
      </c>
      <c r="I226" s="829"/>
      <c r="J226" s="403">
        <v>384.58</v>
      </c>
      <c r="K226" s="829"/>
      <c r="L226" s="403">
        <v>413.93</v>
      </c>
      <c r="M226" s="829"/>
      <c r="N226" s="403">
        <v>387.12</v>
      </c>
      <c r="O226" s="829"/>
      <c r="P226" s="403">
        <v>341.06</v>
      </c>
      <c r="Q226" s="829"/>
      <c r="R226" s="403">
        <v>320.95</v>
      </c>
      <c r="S226" s="829"/>
      <c r="T226" s="403">
        <v>330.56</v>
      </c>
      <c r="U226" s="829"/>
      <c r="V226" s="403">
        <v>314</v>
      </c>
      <c r="W226" s="829"/>
      <c r="X226" s="403">
        <v>341.99900000000002</v>
      </c>
      <c r="Y226" s="829"/>
      <c r="Z226" s="403">
        <v>374.00099999999998</v>
      </c>
      <c r="AA226" s="829"/>
      <c r="AB226" s="403">
        <v>344</v>
      </c>
      <c r="AC226" s="829"/>
      <c r="AD226" s="455"/>
      <c r="AE226" s="455"/>
      <c r="AF226" s="390"/>
      <c r="AG226" s="244">
        <v>14</v>
      </c>
      <c r="AH226" s="231">
        <v>0</v>
      </c>
      <c r="AI226" s="231">
        <v>3</v>
      </c>
      <c r="AJ226" s="232"/>
      <c r="AK226" s="4"/>
    </row>
    <row r="227" spans="1:37" x14ac:dyDescent="0.25">
      <c r="A227" s="258"/>
      <c r="B227" s="253"/>
      <c r="C227" s="830"/>
      <c r="D227" s="390"/>
      <c r="E227" s="830"/>
      <c r="F227" s="390"/>
      <c r="G227" s="830"/>
      <c r="H227" s="390"/>
      <c r="I227" s="830"/>
      <c r="J227" s="390"/>
      <c r="K227" s="830"/>
      <c r="L227" s="390"/>
      <c r="M227" s="830"/>
      <c r="N227" s="390"/>
      <c r="O227" s="830"/>
      <c r="P227" s="415"/>
      <c r="Q227" s="830"/>
      <c r="R227" s="390"/>
      <c r="S227" s="830"/>
      <c r="T227" s="390"/>
      <c r="U227" s="830"/>
      <c r="V227" s="390"/>
      <c r="W227" s="830"/>
      <c r="X227" s="390"/>
      <c r="Y227" s="830"/>
      <c r="Z227" s="390"/>
      <c r="AA227" s="830"/>
      <c r="AB227" s="390"/>
      <c r="AC227" s="830"/>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627</v>
      </c>
      <c r="H230" s="417"/>
      <c r="I230" s="417"/>
      <c r="J230" s="417"/>
      <c r="K230" s="417" t="s">
        <v>627</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83" t="s">
        <v>681</v>
      </c>
      <c r="C232" s="884"/>
      <c r="D232" s="884"/>
      <c r="E232" s="884"/>
      <c r="F232" s="884"/>
      <c r="G232" s="884"/>
      <c r="H232" s="884"/>
      <c r="I232" s="884"/>
      <c r="J232" s="884"/>
      <c r="K232" s="884"/>
      <c r="L232" s="884"/>
      <c r="M232" s="884"/>
      <c r="N232" s="884"/>
      <c r="O232" s="884"/>
      <c r="P232" s="884"/>
      <c r="Q232" s="884"/>
      <c r="R232" s="884"/>
      <c r="S232" s="884"/>
      <c r="T232" s="884"/>
      <c r="U232" s="884"/>
      <c r="V232" s="884"/>
      <c r="W232" s="884"/>
      <c r="X232" s="884"/>
      <c r="Y232" s="884"/>
      <c r="Z232" s="884"/>
      <c r="AA232" s="884"/>
      <c r="AB232" s="884"/>
      <c r="AC232" s="885"/>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634</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713</v>
      </c>
      <c r="Z234" s="400"/>
      <c r="AA234" s="400" t="s">
        <v>714</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9"/>
      <c r="D237" s="403">
        <v>355</v>
      </c>
      <c r="E237" s="829"/>
      <c r="F237" s="403">
        <v>349</v>
      </c>
      <c r="G237" s="829"/>
      <c r="H237" s="403">
        <v>367</v>
      </c>
      <c r="I237" s="829"/>
      <c r="J237" s="403">
        <v>390</v>
      </c>
      <c r="K237" s="829"/>
      <c r="L237" s="403">
        <v>388.87400000000002</v>
      </c>
      <c r="M237" s="829"/>
      <c r="N237" s="403">
        <v>359.99599999999998</v>
      </c>
      <c r="O237" s="829"/>
      <c r="P237" s="403">
        <v>372</v>
      </c>
      <c r="Q237" s="829"/>
      <c r="R237" s="403">
        <v>388</v>
      </c>
      <c r="S237" s="829"/>
      <c r="T237" s="403">
        <v>378</v>
      </c>
      <c r="U237" s="829"/>
      <c r="V237" s="403">
        <v>284</v>
      </c>
      <c r="W237" s="829"/>
      <c r="X237" s="403">
        <v>304.53500000000003</v>
      </c>
      <c r="Y237" s="829"/>
      <c r="Z237" s="403">
        <v>212.96100000000001</v>
      </c>
      <c r="AA237" s="829"/>
      <c r="AB237" s="403">
        <v>368.00400000000002</v>
      </c>
      <c r="AC237" s="829"/>
      <c r="AD237" s="455"/>
      <c r="AE237" s="455"/>
      <c r="AF237" s="390"/>
      <c r="AG237" s="244">
        <v>14</v>
      </c>
      <c r="AH237" s="231">
        <v>0</v>
      </c>
      <c r="AI237" s="231">
        <v>9</v>
      </c>
      <c r="AJ237" s="232"/>
      <c r="AK237" s="4"/>
    </row>
    <row r="238" spans="1:37" ht="15.75" thickBot="1" x14ac:dyDescent="0.3">
      <c r="A238" s="258"/>
      <c r="B238" s="253"/>
      <c r="C238" s="830"/>
      <c r="D238" s="390"/>
      <c r="E238" s="830"/>
      <c r="F238" s="390"/>
      <c r="G238" s="830"/>
      <c r="H238" s="390"/>
      <c r="I238" s="830"/>
      <c r="J238" s="390"/>
      <c r="K238" s="830"/>
      <c r="L238" s="390"/>
      <c r="M238" s="830"/>
      <c r="N238" s="390"/>
      <c r="O238" s="830"/>
      <c r="P238" s="415"/>
      <c r="Q238" s="830"/>
      <c r="R238" s="390"/>
      <c r="S238" s="830"/>
      <c r="T238" s="390"/>
      <c r="U238" s="830"/>
      <c r="V238" s="390"/>
      <c r="W238" s="830"/>
      <c r="X238" s="390"/>
      <c r="Y238" s="830"/>
      <c r="Z238" s="390"/>
      <c r="AA238" s="830"/>
      <c r="AB238" s="390"/>
      <c r="AC238" s="830"/>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775</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83" t="s">
        <v>681</v>
      </c>
      <c r="C243" s="884"/>
      <c r="D243" s="884"/>
      <c r="E243" s="884"/>
      <c r="F243" s="884"/>
      <c r="G243" s="884"/>
      <c r="H243" s="884"/>
      <c r="I243" s="884"/>
      <c r="J243" s="884"/>
      <c r="K243" s="884"/>
      <c r="L243" s="884"/>
      <c r="M243" s="884"/>
      <c r="N243" s="884"/>
      <c r="O243" s="884"/>
      <c r="P243" s="884"/>
      <c r="Q243" s="884"/>
      <c r="R243" s="884"/>
      <c r="S243" s="884"/>
      <c r="T243" s="884"/>
      <c r="U243" s="884"/>
      <c r="V243" s="884"/>
      <c r="W243" s="884"/>
      <c r="X243" s="884"/>
      <c r="Y243" s="884"/>
      <c r="Z243" s="884"/>
      <c r="AA243" s="884"/>
      <c r="AB243" s="884"/>
      <c r="AC243" s="885"/>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715</v>
      </c>
      <c r="P244" s="249"/>
      <c r="Q244" s="273" t="s">
        <v>716</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9"/>
      <c r="D247" s="403">
        <v>386</v>
      </c>
      <c r="E247" s="829"/>
      <c r="F247" s="403">
        <v>377</v>
      </c>
      <c r="G247" s="829"/>
      <c r="H247" s="403">
        <v>343</v>
      </c>
      <c r="I247" s="829"/>
      <c r="J247" s="403">
        <v>384</v>
      </c>
      <c r="K247" s="829"/>
      <c r="L247" s="403">
        <v>351</v>
      </c>
      <c r="M247" s="829"/>
      <c r="N247" s="403">
        <v>348</v>
      </c>
      <c r="O247" s="893" t="s">
        <v>235</v>
      </c>
      <c r="P247" s="403">
        <v>327</v>
      </c>
      <c r="Q247" s="893" t="s">
        <v>15</v>
      </c>
      <c r="R247" s="403">
        <v>326.87400000000002</v>
      </c>
      <c r="S247" s="829"/>
      <c r="T247" s="403">
        <v>380.00200000000001</v>
      </c>
      <c r="U247" s="829"/>
      <c r="V247" s="403">
        <v>383</v>
      </c>
      <c r="W247" s="829"/>
      <c r="X247" s="403">
        <v>370</v>
      </c>
      <c r="Y247" s="998"/>
      <c r="Z247" s="403">
        <v>355</v>
      </c>
      <c r="AA247" s="829"/>
      <c r="AB247" s="403">
        <v>350</v>
      </c>
      <c r="AC247" s="829"/>
      <c r="AD247" s="455"/>
      <c r="AE247" s="455"/>
      <c r="AF247" s="390"/>
      <c r="AG247" s="244">
        <v>12</v>
      </c>
      <c r="AH247" s="231">
        <v>0</v>
      </c>
      <c r="AI247" s="231">
        <v>6</v>
      </c>
      <c r="AJ247" s="232"/>
      <c r="AK247" s="4"/>
    </row>
    <row r="248" spans="1:37" x14ac:dyDescent="0.25">
      <c r="A248" s="258"/>
      <c r="B248" s="253"/>
      <c r="C248" s="830"/>
      <c r="D248" s="390"/>
      <c r="E248" s="830"/>
      <c r="F248" s="390"/>
      <c r="G248" s="830"/>
      <c r="H248" s="390"/>
      <c r="I248" s="830"/>
      <c r="J248" s="390"/>
      <c r="K248" s="830"/>
      <c r="L248" s="390"/>
      <c r="M248" s="830"/>
      <c r="N248" s="390"/>
      <c r="O248" s="894"/>
      <c r="P248" s="415"/>
      <c r="Q248" s="894"/>
      <c r="R248" s="390"/>
      <c r="S248" s="830"/>
      <c r="T248" s="390"/>
      <c r="U248" s="830"/>
      <c r="V248" s="390"/>
      <c r="W248" s="830"/>
      <c r="X248" s="390"/>
      <c r="Y248" s="999"/>
      <c r="Z248" s="390"/>
      <c r="AA248" s="830"/>
      <c r="AB248" s="390"/>
      <c r="AC248" s="830"/>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83" t="s">
        <v>681</v>
      </c>
      <c r="C253" s="884"/>
      <c r="D253" s="884"/>
      <c r="E253" s="884"/>
      <c r="F253" s="884"/>
      <c r="G253" s="884"/>
      <c r="H253" s="884"/>
      <c r="I253" s="884"/>
      <c r="J253" s="884"/>
      <c r="K253" s="884"/>
      <c r="L253" s="884"/>
      <c r="M253" s="884"/>
      <c r="N253" s="884"/>
      <c r="O253" s="884"/>
      <c r="P253" s="884"/>
      <c r="Q253" s="884"/>
      <c r="R253" s="884"/>
      <c r="S253" s="884"/>
      <c r="T253" s="884"/>
      <c r="U253" s="884"/>
      <c r="V253" s="884"/>
      <c r="W253" s="884"/>
      <c r="X253" s="884"/>
      <c r="Y253" s="884"/>
      <c r="Z253" s="884"/>
      <c r="AA253" s="884"/>
      <c r="AB253" s="884"/>
      <c r="AC253" s="885"/>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717</v>
      </c>
      <c r="L254" s="249"/>
      <c r="M254" s="249" t="s">
        <v>429</v>
      </c>
      <c r="N254" s="249"/>
      <c r="O254" s="249" t="s">
        <v>440</v>
      </c>
      <c r="P254" s="249"/>
      <c r="Q254" s="273" t="s">
        <v>441</v>
      </c>
      <c r="R254" s="249"/>
      <c r="S254" s="249" t="s">
        <v>460</v>
      </c>
      <c r="T254" s="249"/>
      <c r="U254" s="249" t="s">
        <v>487</v>
      </c>
      <c r="V254" s="249"/>
      <c r="W254" s="249" t="s">
        <v>718</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9"/>
      <c r="D257" s="403">
        <v>352</v>
      </c>
      <c r="E257" s="829"/>
      <c r="F257" s="403">
        <v>344</v>
      </c>
      <c r="G257" s="829"/>
      <c r="H257" s="403">
        <v>377</v>
      </c>
      <c r="I257" s="829"/>
      <c r="J257" s="403">
        <v>353</v>
      </c>
      <c r="K257" s="829"/>
      <c r="L257" s="403">
        <v>395.45400000000001</v>
      </c>
      <c r="M257" s="829"/>
      <c r="N257" s="403">
        <v>344.99599999999998</v>
      </c>
      <c r="O257" s="829"/>
      <c r="P257" s="403">
        <v>364</v>
      </c>
      <c r="Q257" s="829"/>
      <c r="R257" s="403">
        <v>366</v>
      </c>
      <c r="S257" s="829"/>
      <c r="T257" s="403">
        <v>367</v>
      </c>
      <c r="U257" s="829"/>
      <c r="V257" s="403">
        <v>364</v>
      </c>
      <c r="W257" s="854">
        <v>0</v>
      </c>
      <c r="X257" s="403">
        <v>353</v>
      </c>
      <c r="Y257" s="829"/>
      <c r="Z257" s="403">
        <v>366</v>
      </c>
      <c r="AA257" s="829"/>
      <c r="AB257" s="403">
        <v>344</v>
      </c>
      <c r="AC257" s="829"/>
      <c r="AD257" s="455"/>
      <c r="AE257" s="455"/>
      <c r="AF257" s="407"/>
      <c r="AG257" s="244">
        <v>13</v>
      </c>
      <c r="AH257" s="231">
        <v>0</v>
      </c>
      <c r="AI257" s="231">
        <v>2</v>
      </c>
      <c r="AJ257" s="232"/>
      <c r="AK257" s="4"/>
      <c r="AL257" s="236">
        <v>1</v>
      </c>
    </row>
    <row r="258" spans="1:38" x14ac:dyDescent="0.25">
      <c r="A258" s="258"/>
      <c r="B258" s="253"/>
      <c r="C258" s="830"/>
      <c r="D258" s="390"/>
      <c r="E258" s="830"/>
      <c r="F258" s="390"/>
      <c r="G258" s="830"/>
      <c r="H258" s="390"/>
      <c r="I258" s="830"/>
      <c r="J258" s="390"/>
      <c r="K258" s="830"/>
      <c r="L258" s="390"/>
      <c r="M258" s="830"/>
      <c r="N258" s="390"/>
      <c r="O258" s="830"/>
      <c r="P258" s="415"/>
      <c r="Q258" s="830"/>
      <c r="R258" s="390"/>
      <c r="S258" s="830"/>
      <c r="T258" s="390"/>
      <c r="U258" s="830"/>
      <c r="V258" s="390"/>
      <c r="W258" s="852"/>
      <c r="X258" s="390"/>
      <c r="Y258" s="830"/>
      <c r="Z258" s="390"/>
      <c r="AA258" s="830"/>
      <c r="AB258" s="407"/>
      <c r="AC258" s="830"/>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8" t="s">
        <v>681</v>
      </c>
      <c r="C263" s="889"/>
      <c r="D263" s="889"/>
      <c r="E263" s="889"/>
      <c r="F263" s="889"/>
      <c r="G263" s="889"/>
      <c r="H263" s="889"/>
      <c r="I263" s="889"/>
      <c r="J263" s="889"/>
      <c r="K263" s="889"/>
      <c r="L263" s="889"/>
      <c r="M263" s="889"/>
      <c r="N263" s="889"/>
      <c r="O263" s="889"/>
      <c r="P263" s="889"/>
      <c r="Q263" s="889"/>
      <c r="R263" s="889"/>
      <c r="S263" s="889"/>
      <c r="T263" s="889"/>
      <c r="U263" s="889"/>
      <c r="V263" s="889"/>
      <c r="W263" s="889"/>
      <c r="X263" s="889"/>
      <c r="Y263" s="889"/>
      <c r="Z263" s="889"/>
      <c r="AA263" s="889"/>
      <c r="AB263" s="889"/>
      <c r="AC263" s="890"/>
      <c r="AD263" s="246"/>
      <c r="AE263" s="246"/>
      <c r="AF263" s="407"/>
      <c r="AG263" s="245"/>
      <c r="AH263" s="416"/>
      <c r="AI263" s="416"/>
      <c r="AJ263" s="255"/>
      <c r="AK263" s="4"/>
    </row>
    <row r="264" spans="1:38" x14ac:dyDescent="0.25">
      <c r="A264" s="266"/>
      <c r="B264" s="266"/>
      <c r="C264" s="249" t="s">
        <v>450</v>
      </c>
      <c r="D264" s="249"/>
      <c r="E264" s="249" t="s">
        <v>719</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9"/>
      <c r="D267" s="403">
        <v>375</v>
      </c>
      <c r="E267" s="893" t="s">
        <v>15</v>
      </c>
      <c r="F267" s="403">
        <v>376.62</v>
      </c>
      <c r="G267" s="829"/>
      <c r="H267" s="403">
        <v>353</v>
      </c>
      <c r="I267" s="829"/>
      <c r="J267" s="403">
        <v>352</v>
      </c>
      <c r="K267" s="829"/>
      <c r="L267" s="403">
        <v>349</v>
      </c>
      <c r="M267" s="829"/>
      <c r="N267" s="403">
        <v>356</v>
      </c>
      <c r="O267" s="829"/>
      <c r="P267" s="403">
        <v>345</v>
      </c>
      <c r="Q267" s="829"/>
      <c r="R267" s="403">
        <v>400</v>
      </c>
      <c r="S267" s="829"/>
      <c r="T267" s="403">
        <v>319.37900000000002</v>
      </c>
      <c r="U267" s="829"/>
      <c r="V267" s="403">
        <v>343.76</v>
      </c>
      <c r="W267" s="829"/>
      <c r="X267" s="403">
        <v>322.5</v>
      </c>
      <c r="Y267" s="829"/>
      <c r="Z267" s="403">
        <v>453.99</v>
      </c>
      <c r="AA267" s="829"/>
      <c r="AB267" s="403">
        <v>359.96</v>
      </c>
      <c r="AC267" s="829"/>
      <c r="AD267" s="455"/>
      <c r="AE267" s="455"/>
      <c r="AF267" s="407"/>
      <c r="AG267" s="244">
        <v>13</v>
      </c>
      <c r="AH267" s="231">
        <v>0</v>
      </c>
      <c r="AI267" s="231">
        <v>1</v>
      </c>
      <c r="AJ267" s="232"/>
      <c r="AK267" s="4"/>
    </row>
    <row r="268" spans="1:38" x14ac:dyDescent="0.25">
      <c r="A268" s="258"/>
      <c r="B268" s="253"/>
      <c r="C268" s="830"/>
      <c r="D268" s="390"/>
      <c r="E268" s="894"/>
      <c r="F268" s="390"/>
      <c r="G268" s="830"/>
      <c r="H268" s="390"/>
      <c r="I268" s="830"/>
      <c r="J268" s="390"/>
      <c r="K268" s="830"/>
      <c r="L268" s="390"/>
      <c r="M268" s="830"/>
      <c r="N268" s="390"/>
      <c r="O268" s="830"/>
      <c r="P268" s="415"/>
      <c r="Q268" s="830"/>
      <c r="R268" s="390"/>
      <c r="S268" s="830"/>
      <c r="T268" s="390"/>
      <c r="U268" s="830"/>
      <c r="V268" s="390"/>
      <c r="W268" s="830"/>
      <c r="X268" s="390"/>
      <c r="Y268" s="830"/>
      <c r="Z268" s="390"/>
      <c r="AA268" s="830"/>
      <c r="AB268" s="407"/>
      <c r="AC268" s="830"/>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83" t="s">
        <v>681</v>
      </c>
      <c r="C273" s="884"/>
      <c r="D273" s="884"/>
      <c r="E273" s="884"/>
      <c r="F273" s="884"/>
      <c r="G273" s="884"/>
      <c r="H273" s="884"/>
      <c r="I273" s="884"/>
      <c r="J273" s="884"/>
      <c r="K273" s="884"/>
      <c r="L273" s="884"/>
      <c r="M273" s="884"/>
      <c r="N273" s="884"/>
      <c r="O273" s="884"/>
      <c r="P273" s="884"/>
      <c r="Q273" s="884"/>
      <c r="R273" s="884"/>
      <c r="S273" s="884"/>
      <c r="T273" s="884"/>
      <c r="U273" s="884"/>
      <c r="V273" s="884"/>
      <c r="W273" s="884"/>
      <c r="X273" s="884"/>
      <c r="Y273" s="884"/>
      <c r="Z273" s="884"/>
      <c r="AA273" s="884"/>
      <c r="AB273" s="884"/>
      <c r="AC273" s="885"/>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720</v>
      </c>
      <c r="P275" s="400"/>
      <c r="Q275" s="409" t="s">
        <v>721</v>
      </c>
      <c r="R275" s="400"/>
      <c r="S275" s="400" t="s">
        <v>722</v>
      </c>
      <c r="T275" s="400"/>
      <c r="U275" s="400" t="s">
        <v>723</v>
      </c>
      <c r="V275" s="400"/>
      <c r="W275" s="400" t="s">
        <v>446</v>
      </c>
      <c r="X275" s="400"/>
      <c r="Y275" s="400" t="s">
        <v>724</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9"/>
      <c r="D278" s="403">
        <v>399</v>
      </c>
      <c r="E278" s="829"/>
      <c r="F278" s="403">
        <v>353</v>
      </c>
      <c r="G278" s="829"/>
      <c r="H278" s="403">
        <v>355</v>
      </c>
      <c r="I278" s="829"/>
      <c r="J278" s="403">
        <v>331</v>
      </c>
      <c r="K278" s="829"/>
      <c r="L278" s="403">
        <v>335</v>
      </c>
      <c r="M278" s="829"/>
      <c r="N278" s="403">
        <v>336</v>
      </c>
      <c r="O278" s="854" t="s">
        <v>703</v>
      </c>
      <c r="P278" s="403">
        <v>244</v>
      </c>
      <c r="Q278" s="854" t="s">
        <v>703</v>
      </c>
      <c r="R278" s="403">
        <v>354</v>
      </c>
      <c r="S278" s="854"/>
      <c r="T278" s="403">
        <v>341</v>
      </c>
      <c r="U278" s="854" t="s">
        <v>15</v>
      </c>
      <c r="V278" s="403">
        <v>323</v>
      </c>
      <c r="W278" s="829"/>
      <c r="X278" s="403">
        <v>333</v>
      </c>
      <c r="Y278" s="829"/>
      <c r="Z278" s="403">
        <v>323.56400000000002</v>
      </c>
      <c r="AA278" s="829"/>
      <c r="AB278" s="403">
        <v>414.99599999999998</v>
      </c>
      <c r="AC278" s="829"/>
      <c r="AD278" s="455"/>
      <c r="AE278" s="455"/>
      <c r="AF278" s="407"/>
      <c r="AG278" s="244">
        <v>10</v>
      </c>
      <c r="AH278" s="231">
        <v>0</v>
      </c>
      <c r="AI278" s="231">
        <v>0</v>
      </c>
      <c r="AJ278" s="232"/>
      <c r="AK278" s="4"/>
    </row>
    <row r="279" spans="1:37" x14ac:dyDescent="0.25">
      <c r="A279" s="258"/>
      <c r="B279" s="253"/>
      <c r="C279" s="830"/>
      <c r="D279" s="390"/>
      <c r="E279" s="830"/>
      <c r="F279" s="390"/>
      <c r="G279" s="830"/>
      <c r="H279" s="390"/>
      <c r="I279" s="830"/>
      <c r="J279" s="390"/>
      <c r="K279" s="830"/>
      <c r="L279" s="390"/>
      <c r="M279" s="830"/>
      <c r="N279" s="390"/>
      <c r="O279" s="852"/>
      <c r="P279" s="415"/>
      <c r="Q279" s="852"/>
      <c r="R279" s="390"/>
      <c r="S279" s="852"/>
      <c r="T279" s="390"/>
      <c r="U279" s="852"/>
      <c r="V279" s="390"/>
      <c r="W279" s="830"/>
      <c r="X279" s="390"/>
      <c r="Y279" s="830"/>
      <c r="Z279" s="390"/>
      <c r="AA279" s="830"/>
      <c r="AB279" s="407"/>
      <c r="AC279" s="830"/>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83" t="s">
        <v>681</v>
      </c>
      <c r="C284" s="884"/>
      <c r="D284" s="884"/>
      <c r="E284" s="884"/>
      <c r="F284" s="884"/>
      <c r="G284" s="884"/>
      <c r="H284" s="884"/>
      <c r="I284" s="884"/>
      <c r="J284" s="884"/>
      <c r="K284" s="884"/>
      <c r="L284" s="884"/>
      <c r="M284" s="884"/>
      <c r="N284" s="884"/>
      <c r="O284" s="884"/>
      <c r="P284" s="884"/>
      <c r="Q284" s="884"/>
      <c r="R284" s="884"/>
      <c r="S284" s="884"/>
      <c r="T284" s="884"/>
      <c r="U284" s="884"/>
      <c r="V284" s="884"/>
      <c r="W284" s="884"/>
      <c r="X284" s="884"/>
      <c r="Y284" s="884"/>
      <c r="Z284" s="884"/>
      <c r="AA284" s="884"/>
      <c r="AB284" s="884"/>
      <c r="AC284" s="885"/>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624</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725</v>
      </c>
      <c r="X286" s="400"/>
      <c r="Y286" s="400" t="s">
        <v>481</v>
      </c>
      <c r="Z286" s="400"/>
      <c r="AA286" s="400" t="s">
        <v>472</v>
      </c>
      <c r="AB286" s="400"/>
      <c r="AC286" s="400" t="s">
        <v>726</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9"/>
      <c r="D289" s="403">
        <v>345</v>
      </c>
      <c r="E289" s="829"/>
      <c r="F289" s="403">
        <v>381.40300000000002</v>
      </c>
      <c r="G289" s="829"/>
      <c r="H289" s="403">
        <v>396.00200000000001</v>
      </c>
      <c r="I289" s="829"/>
      <c r="J289" s="403">
        <v>371</v>
      </c>
      <c r="K289" s="829"/>
      <c r="L289" s="403">
        <v>329</v>
      </c>
      <c r="M289" s="829"/>
      <c r="N289" s="403">
        <v>366</v>
      </c>
      <c r="O289" s="829"/>
      <c r="P289" s="403">
        <v>340</v>
      </c>
      <c r="Q289" s="829"/>
      <c r="R289" s="403">
        <v>347</v>
      </c>
      <c r="S289" s="829"/>
      <c r="T289" s="403">
        <v>352</v>
      </c>
      <c r="U289" s="829"/>
      <c r="V289" s="403">
        <v>381</v>
      </c>
      <c r="W289" s="829"/>
      <c r="X289" s="403">
        <v>389.73399999999998</v>
      </c>
      <c r="Y289" s="829"/>
      <c r="Z289" s="403">
        <v>374.99799999999999</v>
      </c>
      <c r="AA289" s="829"/>
      <c r="AB289" s="403">
        <v>365.99799999999999</v>
      </c>
      <c r="AC289" s="829"/>
      <c r="AD289" s="455"/>
      <c r="AE289" s="455"/>
      <c r="AF289" s="407"/>
      <c r="AG289" s="244">
        <v>14</v>
      </c>
      <c r="AH289" s="231">
        <v>0</v>
      </c>
      <c r="AI289" s="231">
        <v>0</v>
      </c>
      <c r="AJ289" s="232"/>
      <c r="AK289" s="4"/>
    </row>
    <row r="290" spans="1:37" x14ac:dyDescent="0.25">
      <c r="A290" s="258"/>
      <c r="B290" s="253"/>
      <c r="C290" s="830"/>
      <c r="D290" s="390"/>
      <c r="E290" s="830"/>
      <c r="F290" s="390"/>
      <c r="G290" s="830"/>
      <c r="H290" s="390"/>
      <c r="I290" s="830"/>
      <c r="J290" s="390"/>
      <c r="K290" s="830"/>
      <c r="L290" s="390"/>
      <c r="M290" s="830"/>
      <c r="N290" s="390"/>
      <c r="O290" s="830"/>
      <c r="P290" s="415"/>
      <c r="Q290" s="830"/>
      <c r="R290" s="390"/>
      <c r="S290" s="830"/>
      <c r="T290" s="390"/>
      <c r="U290" s="830"/>
      <c r="V290" s="390"/>
      <c r="W290" s="830"/>
      <c r="X290" s="390"/>
      <c r="Y290" s="830"/>
      <c r="Z290" s="390"/>
      <c r="AA290" s="830"/>
      <c r="AB290" s="407"/>
      <c r="AC290" s="830"/>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627</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83" t="s">
        <v>681</v>
      </c>
      <c r="C295" s="884"/>
      <c r="D295" s="884"/>
      <c r="E295" s="884"/>
      <c r="F295" s="884"/>
      <c r="G295" s="884"/>
      <c r="H295" s="884"/>
      <c r="I295" s="884"/>
      <c r="J295" s="884"/>
      <c r="K295" s="884"/>
      <c r="L295" s="884"/>
      <c r="M295" s="884"/>
      <c r="N295" s="884"/>
      <c r="O295" s="884"/>
      <c r="P295" s="884"/>
      <c r="Q295" s="884"/>
      <c r="R295" s="884"/>
      <c r="S295" s="884"/>
      <c r="T295" s="884"/>
      <c r="U295" s="884"/>
      <c r="V295" s="884"/>
      <c r="W295" s="884"/>
      <c r="X295" s="884"/>
      <c r="Y295" s="884"/>
      <c r="Z295" s="884"/>
      <c r="AA295" s="884"/>
      <c r="AB295" s="884"/>
      <c r="AC295" s="885"/>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727</v>
      </c>
      <c r="J297" s="400"/>
      <c r="K297" s="400" t="s">
        <v>541</v>
      </c>
      <c r="L297" s="400"/>
      <c r="M297" s="400" t="s">
        <v>552</v>
      </c>
      <c r="N297" s="400"/>
      <c r="O297" s="400" t="s">
        <v>728</v>
      </c>
      <c r="P297" s="400"/>
      <c r="Q297" s="409" t="s">
        <v>550</v>
      </c>
      <c r="R297" s="400"/>
      <c r="S297" s="400" t="s">
        <v>729</v>
      </c>
      <c r="T297" s="400"/>
      <c r="U297" s="400" t="s">
        <v>542</v>
      </c>
      <c r="V297" s="400"/>
      <c r="W297" s="400" t="s">
        <v>529</v>
      </c>
      <c r="X297" s="400"/>
      <c r="Y297" s="400" t="s">
        <v>730</v>
      </c>
      <c r="Z297" s="400"/>
      <c r="AA297" s="400" t="s">
        <v>731</v>
      </c>
      <c r="AB297" s="400"/>
      <c r="AC297" s="400" t="s">
        <v>732</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9"/>
      <c r="D300" s="403">
        <v>352.00400000000002</v>
      </c>
      <c r="E300" s="829"/>
      <c r="F300" s="403">
        <v>330</v>
      </c>
      <c r="G300" s="829"/>
      <c r="H300" s="403">
        <v>378.94</v>
      </c>
      <c r="I300" s="854" t="s">
        <v>235</v>
      </c>
      <c r="J300" s="403">
        <v>365</v>
      </c>
      <c r="K300" s="829"/>
      <c r="L300" s="403">
        <v>406</v>
      </c>
      <c r="M300" s="829"/>
      <c r="N300" s="403">
        <v>408.99900000000002</v>
      </c>
      <c r="O300" s="854" t="s">
        <v>235</v>
      </c>
      <c r="P300" s="403">
        <v>383.00099999999998</v>
      </c>
      <c r="Q300" s="829"/>
      <c r="R300" s="403">
        <v>311</v>
      </c>
      <c r="S300" s="854" t="s">
        <v>235</v>
      </c>
      <c r="T300" s="403">
        <v>360</v>
      </c>
      <c r="U300" s="829"/>
      <c r="V300" s="403">
        <v>378</v>
      </c>
      <c r="W300" s="829"/>
      <c r="X300" s="403">
        <v>339</v>
      </c>
      <c r="Y300" s="854" t="s">
        <v>235</v>
      </c>
      <c r="Z300" s="403">
        <v>329</v>
      </c>
      <c r="AA300" s="893" t="s">
        <v>15</v>
      </c>
      <c r="AB300" s="403">
        <v>340.12099999999998</v>
      </c>
      <c r="AC300" s="829"/>
      <c r="AD300" s="455"/>
      <c r="AE300" s="455"/>
      <c r="AF300" s="407"/>
      <c r="AG300" s="244">
        <v>9</v>
      </c>
      <c r="AH300" s="231">
        <v>0</v>
      </c>
      <c r="AI300" s="231">
        <v>0</v>
      </c>
      <c r="AJ300" s="232"/>
      <c r="AK300" s="4"/>
    </row>
    <row r="301" spans="1:37" x14ac:dyDescent="0.25">
      <c r="A301" s="258"/>
      <c r="B301" s="253"/>
      <c r="C301" s="830"/>
      <c r="D301" s="390"/>
      <c r="E301" s="830"/>
      <c r="F301" s="390"/>
      <c r="G301" s="830"/>
      <c r="H301" s="390"/>
      <c r="I301" s="852"/>
      <c r="J301" s="390"/>
      <c r="K301" s="830"/>
      <c r="L301" s="390"/>
      <c r="M301" s="830"/>
      <c r="N301" s="390"/>
      <c r="O301" s="852"/>
      <c r="P301" s="415"/>
      <c r="Q301" s="830"/>
      <c r="R301" s="390"/>
      <c r="S301" s="852"/>
      <c r="T301" s="390"/>
      <c r="U301" s="830"/>
      <c r="V301" s="390"/>
      <c r="W301" s="830"/>
      <c r="X301" s="390"/>
      <c r="Y301" s="852"/>
      <c r="Z301" s="390"/>
      <c r="AA301" s="894"/>
      <c r="AB301" s="407"/>
      <c r="AC301" s="830"/>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733</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83" t="s">
        <v>681</v>
      </c>
      <c r="C306" s="884"/>
      <c r="D306" s="884"/>
      <c r="E306" s="884"/>
      <c r="F306" s="884"/>
      <c r="G306" s="884"/>
      <c r="H306" s="884"/>
      <c r="I306" s="884"/>
      <c r="J306" s="884"/>
      <c r="K306" s="884"/>
      <c r="L306" s="884"/>
      <c r="M306" s="884"/>
      <c r="N306" s="884"/>
      <c r="O306" s="884"/>
      <c r="P306" s="884"/>
      <c r="Q306" s="884"/>
      <c r="R306" s="884"/>
      <c r="S306" s="884"/>
      <c r="T306" s="884"/>
      <c r="U306" s="884"/>
      <c r="V306" s="884"/>
      <c r="W306" s="884"/>
      <c r="X306" s="884"/>
      <c r="Y306" s="884"/>
      <c r="Z306" s="884"/>
      <c r="AA306" s="884"/>
      <c r="AB306" s="884"/>
      <c r="AC306" s="885"/>
      <c r="AD306" s="292"/>
      <c r="AE306" s="292"/>
      <c r="AF306" s="368"/>
      <c r="AG306" s="1000"/>
      <c r="AH306" s="1001"/>
      <c r="AI306" s="1001"/>
      <c r="AJ306" s="1002"/>
      <c r="AK306" s="4"/>
    </row>
    <row r="307" spans="1:37" ht="14.25" customHeight="1" x14ac:dyDescent="0.25">
      <c r="A307" s="389"/>
      <c r="B307" s="256" t="s">
        <v>704</v>
      </c>
      <c r="C307" s="400"/>
      <c r="D307" s="390"/>
      <c r="E307" s="400"/>
      <c r="F307" s="390"/>
      <c r="G307" s="400"/>
      <c r="H307" s="390"/>
      <c r="I307" s="400"/>
      <c r="J307" s="390"/>
      <c r="K307" s="400"/>
      <c r="L307" s="390"/>
      <c r="M307" s="400"/>
      <c r="N307" s="390"/>
      <c r="O307" s="400"/>
      <c r="P307" s="400"/>
      <c r="Q307" s="464" t="s">
        <v>624</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734</v>
      </c>
      <c r="D308" s="400"/>
      <c r="E308" s="400" t="s">
        <v>735</v>
      </c>
      <c r="F308" s="400"/>
      <c r="G308" s="400" t="s">
        <v>736</v>
      </c>
      <c r="H308" s="400"/>
      <c r="I308" s="400" t="s">
        <v>737</v>
      </c>
      <c r="J308" s="400"/>
      <c r="K308" s="400" t="s">
        <v>738</v>
      </c>
      <c r="L308" s="400"/>
      <c r="M308" s="400" t="s">
        <v>739</v>
      </c>
      <c r="N308" s="400"/>
      <c r="O308" s="400" t="s">
        <v>740</v>
      </c>
      <c r="P308" s="400"/>
      <c r="Q308" s="409" t="s">
        <v>741</v>
      </c>
      <c r="R308" s="400"/>
      <c r="S308" s="400" t="s">
        <v>742</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54" t="s">
        <v>235</v>
      </c>
      <c r="D311" s="403">
        <v>363</v>
      </c>
      <c r="E311" s="831"/>
      <c r="F311" s="403">
        <v>346</v>
      </c>
      <c r="G311" s="1003" t="s">
        <v>779</v>
      </c>
      <c r="H311" s="403">
        <v>307</v>
      </c>
      <c r="I311" s="854" t="s">
        <v>235</v>
      </c>
      <c r="J311" s="403">
        <v>301</v>
      </c>
      <c r="K311" s="854" t="s">
        <v>15</v>
      </c>
      <c r="L311" s="403">
        <v>320</v>
      </c>
      <c r="M311" s="893" t="s">
        <v>235</v>
      </c>
      <c r="N311" s="403">
        <v>325</v>
      </c>
      <c r="O311" s="829"/>
      <c r="P311" s="403">
        <v>320</v>
      </c>
      <c r="Q311" s="854"/>
      <c r="R311" s="403">
        <v>300</v>
      </c>
      <c r="S311" s="854"/>
      <c r="T311" s="403">
        <v>94</v>
      </c>
      <c r="U311" s="378" t="s">
        <v>743</v>
      </c>
      <c r="V311" s="403"/>
      <c r="W311" s="897"/>
      <c r="X311" s="403"/>
      <c r="Y311" s="897"/>
      <c r="Z311" s="403"/>
      <c r="AA311" s="897"/>
      <c r="AB311" s="403"/>
      <c r="AC311" s="897"/>
      <c r="AD311" s="415"/>
      <c r="AE311" s="415"/>
      <c r="AF311" s="407"/>
      <c r="AG311" s="244">
        <v>2</v>
      </c>
      <c r="AH311" s="231">
        <v>0</v>
      </c>
      <c r="AI311" s="231">
        <v>0</v>
      </c>
      <c r="AJ311" s="232"/>
      <c r="AK311" s="4"/>
    </row>
    <row r="312" spans="1:37" x14ac:dyDescent="0.25">
      <c r="A312" s="389"/>
      <c r="B312" s="253"/>
      <c r="C312" s="852"/>
      <c r="D312" s="390"/>
      <c r="E312" s="832"/>
      <c r="F312" s="390"/>
      <c r="G312" s="1004"/>
      <c r="H312" s="390"/>
      <c r="I312" s="852"/>
      <c r="J312" s="390"/>
      <c r="K312" s="852"/>
      <c r="L312" s="390"/>
      <c r="M312" s="894"/>
      <c r="N312" s="390"/>
      <c r="O312" s="830"/>
      <c r="P312" s="415"/>
      <c r="Q312" s="852"/>
      <c r="R312" s="390"/>
      <c r="S312" s="852"/>
      <c r="T312" s="390"/>
      <c r="U312" s="378"/>
      <c r="V312" s="390"/>
      <c r="W312" s="897"/>
      <c r="X312" s="390"/>
      <c r="Y312" s="897"/>
      <c r="Z312" s="390"/>
      <c r="AA312" s="897"/>
      <c r="AB312" s="407"/>
      <c r="AC312" s="897"/>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633</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744</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83" t="s">
        <v>681</v>
      </c>
      <c r="C315" s="884"/>
      <c r="D315" s="884"/>
      <c r="E315" s="884"/>
      <c r="F315" s="884"/>
      <c r="G315" s="884"/>
      <c r="H315" s="884"/>
      <c r="I315" s="884"/>
      <c r="J315" s="884"/>
      <c r="K315" s="884"/>
      <c r="L315" s="884"/>
      <c r="M315" s="884"/>
      <c r="N315" s="884"/>
      <c r="O315" s="884"/>
      <c r="P315" s="884"/>
      <c r="Q315" s="884"/>
      <c r="R315" s="884"/>
      <c r="S315" s="884"/>
      <c r="T315" s="884"/>
      <c r="U315" s="884"/>
      <c r="V315" s="884"/>
      <c r="W315" s="885"/>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627</v>
      </c>
      <c r="R316" s="390"/>
      <c r="S316" s="400" t="s">
        <v>745</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13" t="s">
        <v>746</v>
      </c>
      <c r="AD318" s="913"/>
      <c r="AE318" s="913"/>
      <c r="AF318" s="913"/>
      <c r="AG318" s="380">
        <f>SUM(AG11:AG311)</f>
        <v>306</v>
      </c>
      <c r="AH318" s="380"/>
      <c r="AI318" s="380">
        <f>SUM(AI25:AI311)</f>
        <v>172</v>
      </c>
      <c r="AJ318" s="465">
        <f>SUM(AJ25:AJ311)</f>
        <v>0</v>
      </c>
      <c r="AK318" s="4"/>
    </row>
    <row r="319" spans="1:37" ht="15.95" customHeight="1" x14ac:dyDescent="0.25">
      <c r="A319" s="390"/>
      <c r="B319" s="466" t="s">
        <v>747</v>
      </c>
      <c r="C319" s="467"/>
      <c r="D319" s="416"/>
      <c r="E319" s="416"/>
      <c r="F319" s="416"/>
      <c r="G319" s="416"/>
      <c r="H319" s="416"/>
      <c r="I319" s="416"/>
      <c r="J319" s="416"/>
      <c r="K319" s="416"/>
      <c r="L319" s="416"/>
      <c r="M319" s="416"/>
      <c r="N319" s="416"/>
      <c r="O319" s="416"/>
      <c r="P319" s="416"/>
      <c r="Q319" s="427"/>
      <c r="R319" s="416"/>
      <c r="S319" s="914" t="s">
        <v>748</v>
      </c>
      <c r="T319" s="914"/>
      <c r="U319" s="914"/>
      <c r="V319" s="914"/>
      <c r="W319" s="914"/>
      <c r="X319" s="914"/>
      <c r="Y319" s="914"/>
      <c r="Z319" s="914"/>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12" t="s">
        <v>749</v>
      </c>
      <c r="H321" s="1012"/>
      <c r="I321" s="1013" t="s">
        <v>750</v>
      </c>
      <c r="J321" s="1013"/>
      <c r="K321" s="1013"/>
      <c r="L321" s="1013"/>
      <c r="M321" s="1014" t="s">
        <v>751</v>
      </c>
      <c r="N321" s="1014"/>
      <c r="O321" s="1015" t="s">
        <v>752</v>
      </c>
      <c r="P321" s="1015"/>
      <c r="Q321" s="382"/>
      <c r="R321" s="383"/>
      <c r="S321" s="1016" t="s">
        <v>753</v>
      </c>
      <c r="T321" s="1007"/>
      <c r="U321" s="1006" t="s">
        <v>754</v>
      </c>
      <c r="V321" s="1014"/>
      <c r="W321" s="1007"/>
      <c r="X321" s="1005" t="s">
        <v>755</v>
      </c>
      <c r="Y321" s="1006" t="s">
        <v>746</v>
      </c>
      <c r="Z321" s="1007"/>
      <c r="AA321" s="1008" t="s">
        <v>756</v>
      </c>
      <c r="AB321" s="1008"/>
      <c r="AC321" s="1008" t="s">
        <v>757</v>
      </c>
      <c r="AD321" s="1009"/>
      <c r="AE321" s="1009"/>
      <c r="AF321" s="1010"/>
      <c r="AG321" s="1021" t="s">
        <v>674</v>
      </c>
      <c r="AH321" s="941"/>
      <c r="AI321" s="941"/>
      <c r="AJ321" s="942"/>
      <c r="AK321" s="4"/>
    </row>
    <row r="322" spans="2:37" ht="22.7" customHeight="1" thickBot="1" x14ac:dyDescent="0.3">
      <c r="B322" s="470"/>
      <c r="C322" s="436"/>
      <c r="D322" s="436"/>
      <c r="E322" s="436"/>
      <c r="G322" s="916"/>
      <c r="H322" s="916"/>
      <c r="I322" s="918"/>
      <c r="J322" s="918"/>
      <c r="K322" s="918"/>
      <c r="L322" s="918"/>
      <c r="M322" s="920"/>
      <c r="N322" s="920"/>
      <c r="O322" s="922"/>
      <c r="P322" s="922"/>
      <c r="Q322" s="471"/>
      <c r="R322" s="384"/>
      <c r="S322" s="1017"/>
      <c r="T322" s="904"/>
      <c r="U322" s="903"/>
      <c r="V322" s="926"/>
      <c r="W322" s="904"/>
      <c r="X322" s="899"/>
      <c r="Y322" s="903"/>
      <c r="Z322" s="904"/>
      <c r="AA322" s="908"/>
      <c r="AB322" s="908"/>
      <c r="AC322" s="908"/>
      <c r="AD322" s="911"/>
      <c r="AE322" s="911"/>
      <c r="AF322" s="1011"/>
      <c r="AG322" s="1021"/>
      <c r="AH322" s="941"/>
      <c r="AI322" s="941"/>
      <c r="AJ322" s="94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7"/>
      <c r="T323" s="904"/>
      <c r="U323" s="903"/>
      <c r="V323" s="926"/>
      <c r="W323" s="904"/>
      <c r="X323" s="899"/>
      <c r="Y323" s="903"/>
      <c r="Z323" s="904"/>
      <c r="AA323" s="908"/>
      <c r="AB323" s="908"/>
      <c r="AC323" s="908"/>
      <c r="AD323" s="911"/>
      <c r="AE323" s="911"/>
      <c r="AF323" s="1011"/>
      <c r="AG323" s="1021"/>
      <c r="AH323" s="941"/>
      <c r="AI323" s="941"/>
      <c r="AJ323" s="94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7"/>
      <c r="T324" s="904"/>
      <c r="U324" s="903"/>
      <c r="V324" s="926"/>
      <c r="W324" s="904"/>
      <c r="X324" s="899"/>
      <c r="Y324" s="903"/>
      <c r="Z324" s="904"/>
      <c r="AA324" s="908"/>
      <c r="AB324" s="908"/>
      <c r="AC324" s="908"/>
      <c r="AD324" s="911"/>
      <c r="AE324" s="911"/>
      <c r="AF324" s="1011"/>
      <c r="AG324" s="1021"/>
      <c r="AH324" s="941"/>
      <c r="AI324" s="941"/>
      <c r="AJ324" s="942"/>
      <c r="AK324" s="4"/>
    </row>
    <row r="325" spans="2:37" x14ac:dyDescent="0.25">
      <c r="B325" s="470"/>
      <c r="C325" s="436"/>
      <c r="D325" s="436"/>
      <c r="E325" s="431" t="s">
        <v>758</v>
      </c>
      <c r="F325" s="436"/>
      <c r="G325" s="436"/>
      <c r="H325" s="436"/>
      <c r="I325" s="472"/>
      <c r="J325" s="436"/>
      <c r="K325" s="436"/>
      <c r="L325" s="436"/>
      <c r="M325" s="436"/>
      <c r="N325" s="431" t="s">
        <v>759</v>
      </c>
      <c r="O325" s="436"/>
      <c r="P325" s="436"/>
      <c r="Q325" s="436"/>
      <c r="R325" s="386"/>
      <c r="S325" s="1018"/>
      <c r="T325" s="906"/>
      <c r="U325" s="905"/>
      <c r="V325" s="927"/>
      <c r="W325" s="906"/>
      <c r="X325" s="900"/>
      <c r="Y325" s="905"/>
      <c r="Z325" s="906"/>
      <c r="AA325" s="908"/>
      <c r="AB325" s="908"/>
      <c r="AC325" s="908"/>
      <c r="AD325" s="911"/>
      <c r="AE325" s="911"/>
      <c r="AF325" s="1011"/>
      <c r="AG325" s="1021"/>
      <c r="AH325" s="941"/>
      <c r="AI325" s="941"/>
      <c r="AJ325" s="942"/>
      <c r="AK325" s="4"/>
    </row>
    <row r="326" spans="2:37" x14ac:dyDescent="0.25">
      <c r="B326" s="470"/>
      <c r="C326" s="436"/>
      <c r="D326" s="436"/>
      <c r="E326" s="431" t="s">
        <v>760</v>
      </c>
      <c r="F326" s="436"/>
      <c r="G326" s="436"/>
      <c r="H326" s="1023"/>
      <c r="I326" s="431" t="s">
        <v>761</v>
      </c>
      <c r="J326" s="1023"/>
      <c r="K326" s="431" t="s">
        <v>761</v>
      </c>
      <c r="L326" s="956"/>
      <c r="M326" s="436"/>
      <c r="N326" s="431" t="s">
        <v>762</v>
      </c>
      <c r="O326" s="436"/>
      <c r="P326" s="436"/>
      <c r="Q326" s="436"/>
      <c r="R326" s="386"/>
      <c r="S326" s="1019">
        <v>1</v>
      </c>
      <c r="T326" s="930"/>
      <c r="U326" s="931" t="s">
        <v>21</v>
      </c>
      <c r="V326" s="932"/>
      <c r="W326" s="930"/>
      <c r="X326" s="933" t="s">
        <v>763</v>
      </c>
      <c r="Y326" s="934">
        <v>379</v>
      </c>
      <c r="Z326" s="935"/>
      <c r="AA326" s="938">
        <f>AG318</f>
        <v>306</v>
      </c>
      <c r="AB326" s="938"/>
      <c r="AC326" s="938">
        <f>+Y326-AA326</f>
        <v>73</v>
      </c>
      <c r="AD326" s="939"/>
      <c r="AE326" s="939"/>
      <c r="AF326" s="1020"/>
      <c r="AG326" s="1021"/>
      <c r="AH326" s="941"/>
      <c r="AI326" s="941"/>
      <c r="AJ326" s="942"/>
      <c r="AK326" s="928"/>
    </row>
    <row r="327" spans="2:37" x14ac:dyDescent="0.25">
      <c r="B327" s="470"/>
      <c r="C327" s="436"/>
      <c r="D327" s="436"/>
      <c r="E327" s="819" t="s">
        <v>764</v>
      </c>
      <c r="F327" s="819"/>
      <c r="G327" s="436"/>
      <c r="H327" s="1023"/>
      <c r="I327" s="436"/>
      <c r="J327" s="1023"/>
      <c r="K327" s="436"/>
      <c r="L327" s="956"/>
      <c r="M327" s="436"/>
      <c r="N327" s="436"/>
      <c r="O327" s="431" t="s">
        <v>765</v>
      </c>
      <c r="P327" s="436"/>
      <c r="Q327" s="436"/>
      <c r="R327" s="386"/>
      <c r="S327" s="1018"/>
      <c r="T327" s="906"/>
      <c r="U327" s="905"/>
      <c r="V327" s="927"/>
      <c r="W327" s="906"/>
      <c r="X327" s="900"/>
      <c r="Y327" s="936"/>
      <c r="Z327" s="937"/>
      <c r="AA327" s="938"/>
      <c r="AB327" s="938"/>
      <c r="AC327" s="938"/>
      <c r="AD327" s="939"/>
      <c r="AE327" s="939"/>
      <c r="AF327" s="1020"/>
      <c r="AG327" s="1021"/>
      <c r="AH327" s="941"/>
      <c r="AI327" s="941"/>
      <c r="AJ327" s="942"/>
      <c r="AK327" s="928"/>
    </row>
    <row r="328" spans="2:37" ht="12.6" customHeight="1" x14ac:dyDescent="0.25">
      <c r="B328" s="470"/>
      <c r="C328" s="436"/>
      <c r="D328" s="431"/>
      <c r="E328" s="819"/>
      <c r="F328" s="819"/>
      <c r="G328" s="473"/>
      <c r="H328" s="474"/>
      <c r="I328" s="473"/>
      <c r="J328" s="474"/>
      <c r="K328" s="473"/>
      <c r="L328" s="473"/>
      <c r="M328" s="473"/>
      <c r="N328" s="431"/>
      <c r="O328" s="436"/>
      <c r="P328" s="436"/>
      <c r="Q328" s="436"/>
      <c r="R328" s="386"/>
      <c r="S328" s="1019">
        <v>2</v>
      </c>
      <c r="T328" s="930"/>
      <c r="U328" s="931" t="s">
        <v>25</v>
      </c>
      <c r="V328" s="932"/>
      <c r="W328" s="930"/>
      <c r="X328" s="933" t="s">
        <v>763</v>
      </c>
      <c r="Y328" s="934">
        <f>+Y326</f>
        <v>379</v>
      </c>
      <c r="Z328" s="935"/>
      <c r="AA328" s="938">
        <f>AI318</f>
        <v>172</v>
      </c>
      <c r="AB328" s="938"/>
      <c r="AC328" s="938">
        <f>+Y328-AA328</f>
        <v>207</v>
      </c>
      <c r="AD328" s="939"/>
      <c r="AE328" s="939"/>
      <c r="AF328" s="1020"/>
      <c r="AG328" s="1021"/>
      <c r="AH328" s="941"/>
      <c r="AI328" s="941"/>
      <c r="AJ328" s="942"/>
      <c r="AK328" s="928"/>
    </row>
    <row r="329" spans="2:37" x14ac:dyDescent="0.25">
      <c r="B329" s="470"/>
      <c r="C329" s="436"/>
      <c r="D329" s="436"/>
      <c r="E329" s="436"/>
      <c r="G329" s="436"/>
      <c r="H329" s="436"/>
      <c r="I329" s="436"/>
      <c r="J329" s="436"/>
      <c r="K329" s="431"/>
      <c r="L329" s="436"/>
      <c r="M329" s="436"/>
      <c r="N329" s="436"/>
      <c r="O329" s="436"/>
      <c r="P329" s="436"/>
      <c r="Q329" s="436"/>
      <c r="R329" s="386"/>
      <c r="S329" s="1018"/>
      <c r="T329" s="906"/>
      <c r="U329" s="905"/>
      <c r="V329" s="927"/>
      <c r="W329" s="906"/>
      <c r="X329" s="900"/>
      <c r="Y329" s="936"/>
      <c r="Z329" s="937"/>
      <c r="AA329" s="938"/>
      <c r="AB329" s="938"/>
      <c r="AC329" s="938"/>
      <c r="AD329" s="939"/>
      <c r="AE329" s="939"/>
      <c r="AF329" s="1020"/>
      <c r="AG329" s="1021"/>
      <c r="AH329" s="941"/>
      <c r="AI329" s="941"/>
      <c r="AJ329" s="942"/>
      <c r="AK329" s="928"/>
    </row>
    <row r="330" spans="2:37" x14ac:dyDescent="0.25">
      <c r="B330" s="470"/>
      <c r="C330" s="436"/>
      <c r="D330" s="436"/>
      <c r="E330" s="436"/>
      <c r="F330" s="475"/>
      <c r="G330" s="436"/>
      <c r="H330" s="436"/>
      <c r="I330" s="471"/>
      <c r="J330" s="471"/>
      <c r="K330" s="436"/>
      <c r="M330" s="436"/>
      <c r="N330" s="436"/>
      <c r="O330" s="436"/>
      <c r="P330" s="436"/>
      <c r="Q330" s="436"/>
      <c r="R330" s="386"/>
      <c r="S330" s="1019">
        <v>3</v>
      </c>
      <c r="T330" s="930"/>
      <c r="U330" s="931" t="s">
        <v>766</v>
      </c>
      <c r="V330" s="932"/>
      <c r="W330" s="930"/>
      <c r="X330" s="933" t="s">
        <v>767</v>
      </c>
      <c r="Y330" s="945">
        <v>139.6</v>
      </c>
      <c r="Z330" s="946"/>
      <c r="AA330" s="949">
        <f>AJ318</f>
        <v>0</v>
      </c>
      <c r="AB330" s="949"/>
      <c r="AC330" s="949">
        <f>+Y330-AA330</f>
        <v>139.6</v>
      </c>
      <c r="AD330" s="953"/>
      <c r="AE330" s="953"/>
      <c r="AF330" s="1027"/>
      <c r="AG330" s="1021"/>
      <c r="AH330" s="941"/>
      <c r="AI330" s="941"/>
      <c r="AJ330" s="942"/>
      <c r="AK330" s="928"/>
    </row>
    <row r="331" spans="2:37" x14ac:dyDescent="0.25">
      <c r="B331" s="470"/>
      <c r="C331" s="436"/>
      <c r="D331" s="436"/>
      <c r="E331" s="436"/>
      <c r="F331" s="475"/>
      <c r="G331" s="436"/>
      <c r="H331" s="436"/>
      <c r="I331" s="471"/>
      <c r="J331" s="471"/>
      <c r="K331" s="436"/>
      <c r="L331" s="436"/>
      <c r="M331" s="436"/>
      <c r="N331" s="436"/>
      <c r="O331" s="436"/>
      <c r="P331" s="436"/>
      <c r="Q331" s="436"/>
      <c r="R331" s="386"/>
      <c r="S331" s="1018"/>
      <c r="T331" s="906"/>
      <c r="U331" s="905"/>
      <c r="V331" s="927"/>
      <c r="W331" s="906"/>
      <c r="X331" s="900"/>
      <c r="Y331" s="947"/>
      <c r="Z331" s="948"/>
      <c r="AA331" s="949"/>
      <c r="AB331" s="949"/>
      <c r="AC331" s="949"/>
      <c r="AD331" s="953"/>
      <c r="AE331" s="953"/>
      <c r="AF331" s="1027"/>
      <c r="AG331" s="1021"/>
      <c r="AH331" s="941"/>
      <c r="AI331" s="941"/>
      <c r="AJ331" s="942"/>
      <c r="AK331" s="928"/>
    </row>
    <row r="332" spans="2:37" x14ac:dyDescent="0.25">
      <c r="B332" s="470"/>
      <c r="C332" s="436"/>
      <c r="D332" s="436"/>
      <c r="E332" s="436"/>
      <c r="F332" s="475"/>
      <c r="G332" s="436"/>
      <c r="H332" s="436"/>
      <c r="I332" s="436"/>
      <c r="J332" s="436"/>
      <c r="K332" s="436"/>
      <c r="L332" s="436"/>
      <c r="M332" s="436"/>
      <c r="N332" s="436"/>
      <c r="O332" s="436"/>
      <c r="P332" s="436"/>
      <c r="Q332" s="436"/>
      <c r="R332" s="386"/>
      <c r="S332" s="1019">
        <v>4</v>
      </c>
      <c r="T332" s="930"/>
      <c r="U332" s="931" t="s">
        <v>24</v>
      </c>
      <c r="V332" s="932"/>
      <c r="W332" s="930"/>
      <c r="X332" s="933" t="s">
        <v>763</v>
      </c>
      <c r="Y332" s="934">
        <f>+Y326</f>
        <v>379</v>
      </c>
      <c r="Z332" s="935"/>
      <c r="AA332" s="938">
        <v>218</v>
      </c>
      <c r="AB332" s="938"/>
      <c r="AC332" s="938">
        <f>+Y332-AA332</f>
        <v>161</v>
      </c>
      <c r="AD332" s="939"/>
      <c r="AE332" s="939"/>
      <c r="AF332" s="1020"/>
      <c r="AG332" s="1021"/>
      <c r="AH332" s="941"/>
      <c r="AI332" s="941"/>
      <c r="AJ332" s="942"/>
      <c r="AK332" s="928"/>
    </row>
    <row r="333" spans="2:37" x14ac:dyDescent="0.25">
      <c r="B333" s="957" t="s">
        <v>768</v>
      </c>
      <c r="C333" s="958"/>
      <c r="D333" s="958" t="s">
        <v>769</v>
      </c>
      <c r="E333" s="958"/>
      <c r="F333" s="477"/>
      <c r="G333" s="477" t="s">
        <v>770</v>
      </c>
      <c r="H333" s="477"/>
      <c r="I333" s="477"/>
      <c r="J333" s="477"/>
      <c r="K333" s="477"/>
      <c r="L333" s="477"/>
      <c r="M333" s="477" t="s">
        <v>771</v>
      </c>
      <c r="N333" s="477"/>
      <c r="O333" s="477"/>
      <c r="P333" s="477" t="s">
        <v>772</v>
      </c>
      <c r="Q333" s="436"/>
      <c r="R333" s="387"/>
      <c r="S333" s="1018"/>
      <c r="T333" s="906"/>
      <c r="U333" s="905"/>
      <c r="V333" s="927"/>
      <c r="W333" s="906"/>
      <c r="X333" s="900"/>
      <c r="Y333" s="936"/>
      <c r="Z333" s="937"/>
      <c r="AA333" s="938"/>
      <c r="AB333" s="938"/>
      <c r="AC333" s="938"/>
      <c r="AD333" s="939"/>
      <c r="AE333" s="939"/>
      <c r="AF333" s="1020"/>
      <c r="AG333" s="1021"/>
      <c r="AH333" s="941"/>
      <c r="AI333" s="941"/>
      <c r="AJ333" s="942"/>
      <c r="AK333" s="928"/>
    </row>
    <row r="334" spans="2:37" ht="24" customHeight="1" x14ac:dyDescent="0.25">
      <c r="B334" s="476"/>
      <c r="C334" s="477"/>
      <c r="D334" s="477"/>
      <c r="E334" s="477"/>
      <c r="F334" s="477"/>
      <c r="G334" s="477"/>
      <c r="H334" s="477"/>
      <c r="I334" s="477"/>
      <c r="J334" s="477" t="s">
        <v>773</v>
      </c>
      <c r="K334" s="477"/>
      <c r="L334" s="477"/>
      <c r="M334" s="477"/>
      <c r="N334" s="477"/>
      <c r="O334" s="477"/>
      <c r="P334" s="477"/>
      <c r="Q334" s="436"/>
      <c r="R334" s="387"/>
      <c r="S334" s="1019">
        <v>5</v>
      </c>
      <c r="T334" s="930"/>
      <c r="U334" s="911" t="s">
        <v>627</v>
      </c>
      <c r="V334" s="959"/>
      <c r="W334" s="960"/>
      <c r="X334" s="385" t="s">
        <v>763</v>
      </c>
      <c r="Y334" s="939"/>
      <c r="Z334" s="961"/>
      <c r="AA334" s="938"/>
      <c r="AB334" s="938"/>
      <c r="AC334" s="938">
        <f>+Y334-AA334</f>
        <v>0</v>
      </c>
      <c r="AD334" s="939"/>
      <c r="AE334" s="939"/>
      <c r="AF334" s="1020"/>
      <c r="AG334" s="1021"/>
      <c r="AH334" s="941"/>
      <c r="AI334" s="941"/>
      <c r="AJ334" s="942"/>
      <c r="AK334" s="928"/>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25"/>
      <c r="T335" s="1026"/>
      <c r="U335" s="962" t="s">
        <v>307</v>
      </c>
      <c r="V335" s="963"/>
      <c r="W335" s="964"/>
      <c r="X335" s="482" t="s">
        <v>763</v>
      </c>
      <c r="Y335" s="951"/>
      <c r="Z335" s="965"/>
      <c r="AA335" s="950"/>
      <c r="AB335" s="950"/>
      <c r="AC335" s="950">
        <f>+Y335-AA335</f>
        <v>0</v>
      </c>
      <c r="AD335" s="951"/>
      <c r="AE335" s="951"/>
      <c r="AF335" s="1024"/>
      <c r="AG335" s="1022"/>
      <c r="AH335" s="943"/>
      <c r="AI335" s="943"/>
      <c r="AJ335" s="944"/>
      <c r="AK335" s="928"/>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819</v>
      </c>
      <c r="B1" s="519" t="s">
        <v>784</v>
      </c>
      <c r="C1" s="526" t="s">
        <v>788</v>
      </c>
      <c r="D1" s="518" t="s">
        <v>819</v>
      </c>
      <c r="E1" s="519" t="s">
        <v>784</v>
      </c>
      <c r="F1" s="520" t="s">
        <v>788</v>
      </c>
      <c r="H1" s="518" t="s">
        <v>819</v>
      </c>
      <c r="I1" s="519" t="s">
        <v>784</v>
      </c>
      <c r="J1" s="520" t="s">
        <v>788</v>
      </c>
    </row>
    <row r="2" spans="1:10" ht="15.75" x14ac:dyDescent="0.25">
      <c r="A2" s="521">
        <v>1</v>
      </c>
      <c r="B2" s="48" t="s">
        <v>222</v>
      </c>
      <c r="C2" s="517" t="s">
        <v>65</v>
      </c>
      <c r="D2" s="521">
        <v>1</v>
      </c>
      <c r="E2" s="48" t="s">
        <v>556</v>
      </c>
      <c r="F2" s="522" t="s">
        <v>557</v>
      </c>
      <c r="H2" s="521">
        <v>1</v>
      </c>
      <c r="I2" s="48" t="s">
        <v>726</v>
      </c>
      <c r="J2" s="522" t="s">
        <v>63</v>
      </c>
    </row>
    <row r="3" spans="1:10" ht="15.75" x14ac:dyDescent="0.25">
      <c r="A3" s="521">
        <v>2</v>
      </c>
      <c r="B3" s="48" t="s">
        <v>616</v>
      </c>
      <c r="C3" s="517" t="s">
        <v>65</v>
      </c>
      <c r="D3" s="521">
        <v>2</v>
      </c>
      <c r="E3" s="48" t="s">
        <v>686</v>
      </c>
      <c r="F3" s="522" t="s">
        <v>691</v>
      </c>
      <c r="H3" s="521">
        <v>2</v>
      </c>
      <c r="I3" s="48" t="s">
        <v>711</v>
      </c>
      <c r="J3" s="522" t="s">
        <v>170</v>
      </c>
    </row>
    <row r="4" spans="1:10" ht="15.75" x14ac:dyDescent="0.25">
      <c r="A4" s="521">
        <v>3</v>
      </c>
      <c r="B4" s="48" t="s">
        <v>619</v>
      </c>
      <c r="C4" s="517" t="s">
        <v>65</v>
      </c>
      <c r="D4" s="521">
        <v>3</v>
      </c>
      <c r="E4" s="48" t="s">
        <v>687</v>
      </c>
      <c r="F4" s="522" t="s">
        <v>63</v>
      </c>
      <c r="H4" s="521">
        <v>3</v>
      </c>
      <c r="I4" s="48" t="s">
        <v>713</v>
      </c>
      <c r="J4" s="522" t="s">
        <v>150</v>
      </c>
    </row>
    <row r="5" spans="1:10" ht="15.75" x14ac:dyDescent="0.25">
      <c r="A5" s="521">
        <v>4</v>
      </c>
      <c r="B5" s="48" t="s">
        <v>615</v>
      </c>
      <c r="C5" s="517" t="s">
        <v>65</v>
      </c>
      <c r="D5" s="521">
        <v>4</v>
      </c>
      <c r="E5" s="48" t="s">
        <v>623</v>
      </c>
      <c r="F5" s="522" t="s">
        <v>181</v>
      </c>
      <c r="H5" s="521">
        <v>4</v>
      </c>
      <c r="I5" s="48" t="s">
        <v>732</v>
      </c>
      <c r="J5" s="522" t="s">
        <v>733</v>
      </c>
    </row>
    <row r="6" spans="1:10" ht="15.75" x14ac:dyDescent="0.25">
      <c r="A6" s="521">
        <v>5</v>
      </c>
      <c r="B6" s="48" t="s">
        <v>614</v>
      </c>
      <c r="C6" s="517" t="s">
        <v>63</v>
      </c>
      <c r="D6" s="521">
        <v>5</v>
      </c>
      <c r="E6" s="48" t="s">
        <v>695</v>
      </c>
      <c r="F6" s="522" t="s">
        <v>150</v>
      </c>
      <c r="H6" s="521">
        <v>5</v>
      </c>
      <c r="I6" s="48" t="s">
        <v>531</v>
      </c>
      <c r="J6" s="522" t="s">
        <v>79</v>
      </c>
    </row>
    <row r="7" spans="1:10" ht="15.75" x14ac:dyDescent="0.25">
      <c r="A7" s="521">
        <v>6</v>
      </c>
      <c r="B7" s="48" t="s">
        <v>613</v>
      </c>
      <c r="C7" s="517" t="s">
        <v>63</v>
      </c>
      <c r="D7" s="521">
        <v>6</v>
      </c>
      <c r="E7" s="48" t="s">
        <v>622</v>
      </c>
      <c r="F7" s="522" t="s">
        <v>63</v>
      </c>
      <c r="H7" s="521">
        <v>6</v>
      </c>
      <c r="I7" s="48" t="s">
        <v>540</v>
      </c>
      <c r="J7" s="522" t="s">
        <v>65</v>
      </c>
    </row>
    <row r="8" spans="1:10" ht="15.75" x14ac:dyDescent="0.25">
      <c r="A8" s="521">
        <v>7</v>
      </c>
      <c r="B8" s="48" t="s">
        <v>621</v>
      </c>
      <c r="C8" s="517" t="s">
        <v>65</v>
      </c>
      <c r="D8" s="521">
        <v>7</v>
      </c>
      <c r="E8" s="48" t="s">
        <v>688</v>
      </c>
      <c r="F8" s="522" t="s">
        <v>778</v>
      </c>
      <c r="H8" s="521">
        <v>7</v>
      </c>
      <c r="I8" s="48" t="s">
        <v>541</v>
      </c>
      <c r="J8" s="522" t="s">
        <v>77</v>
      </c>
    </row>
    <row r="9" spans="1:10" ht="16.5" thickBot="1" x14ac:dyDescent="0.3">
      <c r="A9" s="521">
        <v>8</v>
      </c>
      <c r="B9" s="48" t="s">
        <v>625</v>
      </c>
      <c r="C9" s="517" t="s">
        <v>77</v>
      </c>
      <c r="D9" s="523">
        <v>8</v>
      </c>
      <c r="E9" s="524" t="s">
        <v>620</v>
      </c>
      <c r="F9" s="525" t="s">
        <v>65</v>
      </c>
      <c r="H9" s="521">
        <v>8</v>
      </c>
      <c r="I9" s="48" t="s">
        <v>542</v>
      </c>
      <c r="J9" s="522" t="s">
        <v>65</v>
      </c>
    </row>
    <row r="10" spans="1:10" ht="15.75" x14ac:dyDescent="0.25">
      <c r="A10" s="521">
        <v>9</v>
      </c>
      <c r="B10" s="48" t="s">
        <v>714</v>
      </c>
      <c r="C10" s="522" t="s">
        <v>474</v>
      </c>
      <c r="H10" s="521">
        <v>9</v>
      </c>
      <c r="I10" s="48" t="s">
        <v>543</v>
      </c>
      <c r="J10" s="522" t="s">
        <v>200</v>
      </c>
    </row>
    <row r="11" spans="1:10" ht="15.75" x14ac:dyDescent="0.25">
      <c r="A11" s="521">
        <v>10</v>
      </c>
      <c r="B11" s="48" t="s">
        <v>817</v>
      </c>
      <c r="C11" s="522" t="s">
        <v>79</v>
      </c>
      <c r="H11" s="521">
        <v>10</v>
      </c>
      <c r="I11" s="48" t="s">
        <v>548</v>
      </c>
      <c r="J11" s="522" t="s">
        <v>77</v>
      </c>
    </row>
    <row r="12" spans="1:10" ht="15.75" x14ac:dyDescent="0.25">
      <c r="A12" s="521">
        <v>11</v>
      </c>
      <c r="B12" s="48" t="s">
        <v>723</v>
      </c>
      <c r="C12" s="522" t="s">
        <v>65</v>
      </c>
      <c r="H12" s="521">
        <v>11</v>
      </c>
      <c r="I12" s="48" t="s">
        <v>550</v>
      </c>
      <c r="J12" s="522" t="s">
        <v>79</v>
      </c>
    </row>
    <row r="13" spans="1:10" ht="15.75" x14ac:dyDescent="0.25">
      <c r="A13" s="521">
        <v>12</v>
      </c>
      <c r="B13" s="48" t="s">
        <v>661</v>
      </c>
      <c r="C13" s="522" t="s">
        <v>206</v>
      </c>
      <c r="H13" s="521">
        <v>12</v>
      </c>
      <c r="I13" s="48" t="s">
        <v>551</v>
      </c>
      <c r="J13" s="522" t="s">
        <v>554</v>
      </c>
    </row>
    <row r="14" spans="1:10" ht="15.75" x14ac:dyDescent="0.25">
      <c r="A14" s="521">
        <v>13</v>
      </c>
      <c r="B14" s="48" t="s">
        <v>685</v>
      </c>
      <c r="C14" s="522" t="s">
        <v>690</v>
      </c>
      <c r="H14" s="521">
        <v>13</v>
      </c>
      <c r="I14" s="48" t="s">
        <v>552</v>
      </c>
      <c r="J14" s="522" t="s">
        <v>77</v>
      </c>
    </row>
    <row r="15" spans="1:10" ht="16.5" thickBot="1" x14ac:dyDescent="0.3">
      <c r="A15" s="521">
        <v>14</v>
      </c>
      <c r="B15" s="48" t="s">
        <v>638</v>
      </c>
      <c r="C15" s="522" t="s">
        <v>390</v>
      </c>
      <c r="H15" s="523">
        <v>14</v>
      </c>
      <c r="I15" s="524" t="s">
        <v>553</v>
      </c>
      <c r="J15" s="525" t="s">
        <v>77</v>
      </c>
    </row>
    <row r="16" spans="1:10" ht="15.75" x14ac:dyDescent="0.25">
      <c r="A16" s="521">
        <v>15</v>
      </c>
      <c r="B16" s="48" t="s">
        <v>639</v>
      </c>
      <c r="C16" s="522" t="s">
        <v>197</v>
      </c>
    </row>
    <row r="17" spans="1:3" ht="15.75" x14ac:dyDescent="0.25">
      <c r="A17" s="521">
        <v>16</v>
      </c>
      <c r="B17" s="48" t="s">
        <v>736</v>
      </c>
      <c r="C17" s="522" t="s">
        <v>79</v>
      </c>
    </row>
    <row r="18" spans="1:3" ht="15.75" x14ac:dyDescent="0.25">
      <c r="A18" s="521">
        <v>17</v>
      </c>
      <c r="B18" s="48" t="s">
        <v>818</v>
      </c>
      <c r="C18" s="522" t="s">
        <v>77</v>
      </c>
    </row>
    <row r="19" spans="1:3" ht="15.75" x14ac:dyDescent="0.25">
      <c r="A19" s="521">
        <v>18</v>
      </c>
      <c r="B19" s="48" t="s">
        <v>739</v>
      </c>
      <c r="C19" s="522" t="s">
        <v>79</v>
      </c>
    </row>
    <row r="20" spans="1:3" ht="15.75" x14ac:dyDescent="0.25">
      <c r="A20" s="521">
        <v>19</v>
      </c>
      <c r="B20" s="48" t="s">
        <v>738</v>
      </c>
      <c r="C20" s="522" t="s">
        <v>79</v>
      </c>
    </row>
    <row r="21" spans="1:3" ht="15.75" x14ac:dyDescent="0.25">
      <c r="A21" s="521">
        <v>20</v>
      </c>
      <c r="B21" s="48" t="s">
        <v>693</v>
      </c>
      <c r="C21" s="522" t="s">
        <v>170</v>
      </c>
    </row>
    <row r="22" spans="1:3" ht="15.75" x14ac:dyDescent="0.25">
      <c r="A22" s="521">
        <v>21</v>
      </c>
      <c r="B22" s="48" t="s">
        <v>694</v>
      </c>
      <c r="C22" s="522" t="s">
        <v>696</v>
      </c>
    </row>
    <row r="23" spans="1:3" ht="16.5" thickBot="1" x14ac:dyDescent="0.3">
      <c r="A23" s="523">
        <v>22</v>
      </c>
      <c r="B23" s="524" t="s">
        <v>697</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2026-06-30T05:25:32Z</dcterms:modified>
</cp:coreProperties>
</file>